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X:\SI JAZMIN\AÑO 2024\RESOLUCIONES\"/>
    </mc:Choice>
  </mc:AlternateContent>
  <xr:revisionPtr revIDLastSave="0" documentId="13_ncr:1_{A78B4A69-DE15-4527-96F8-83E62ACE8A17}" xr6:coauthVersionLast="47" xr6:coauthVersionMax="47" xr10:uidLastSave="{00000000-0000-0000-0000-000000000000}"/>
  <bookViews>
    <workbookView xWindow="-120" yWindow="-120" windowWidth="29040" windowHeight="15840" xr2:uid="{BC244E3F-D8CE-4A4E-AAE8-55771907316A}"/>
  </bookViews>
  <sheets>
    <sheet name="FORMATO RESOLUCIÓN" sheetId="1" r:id="rId1"/>
    <sheet name="RUBROS" sheetId="2" r:id="rId2"/>
    <sheet name="UNIDADES DEPENDENCIAS" sheetId="3" r:id="rId3"/>
    <sheet name="control_dep" sheetId="4" r:id="rId4"/>
  </sheets>
  <definedNames>
    <definedName name="_xlnm._FilterDatabase" localSheetId="0" hidden="1">'FORMATO RESOLUCIÓN'!$A$45:$S$2911</definedName>
    <definedName name="_xlnm.Print_Area" localSheetId="0">'FORMATO RESOLUCIÓN'!$A$1:$J$2946</definedName>
  </definedNames>
  <calcPr calcId="191029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996" i="1" l="1"/>
  <c r="N1996" i="1"/>
  <c r="J1996" i="1"/>
  <c r="H2036" i="1"/>
  <c r="I2036" i="1"/>
  <c r="I2280" i="1"/>
  <c r="N125" i="4"/>
  <c r="L125" i="4"/>
  <c r="J125" i="4"/>
  <c r="N124" i="4"/>
  <c r="L124" i="4"/>
  <c r="J124" i="4"/>
  <c r="N123" i="4"/>
  <c r="L123" i="4"/>
  <c r="J123" i="4"/>
  <c r="N122" i="4"/>
  <c r="L122" i="4"/>
  <c r="J122" i="4"/>
  <c r="N121" i="4"/>
  <c r="L121" i="4"/>
  <c r="J121" i="4"/>
  <c r="N120" i="4"/>
  <c r="L120" i="4"/>
  <c r="J120" i="4"/>
  <c r="N119" i="4"/>
  <c r="L119" i="4"/>
  <c r="J119" i="4"/>
  <c r="N118" i="4"/>
  <c r="L118" i="4"/>
  <c r="J118" i="4"/>
  <c r="N117" i="4"/>
  <c r="L117" i="4"/>
  <c r="J117" i="4"/>
  <c r="N116" i="4"/>
  <c r="L116" i="4"/>
  <c r="J116" i="4"/>
  <c r="N115" i="4"/>
  <c r="L115" i="4"/>
  <c r="J115" i="4"/>
  <c r="N114" i="4"/>
  <c r="L114" i="4"/>
  <c r="J114" i="4"/>
  <c r="N113" i="4"/>
  <c r="L113" i="4"/>
  <c r="J113" i="4"/>
  <c r="N112" i="4"/>
  <c r="L112" i="4"/>
  <c r="J112" i="4"/>
  <c r="N111" i="4"/>
  <c r="L111" i="4"/>
  <c r="J111" i="4"/>
  <c r="N110" i="4"/>
  <c r="L110" i="4"/>
  <c r="J110" i="4"/>
  <c r="N109" i="4"/>
  <c r="L109" i="4"/>
  <c r="J109" i="4"/>
  <c r="N108" i="4"/>
  <c r="L108" i="4"/>
  <c r="J108" i="4"/>
  <c r="N107" i="4"/>
  <c r="L107" i="4"/>
  <c r="J107" i="4"/>
  <c r="N106" i="4"/>
  <c r="L106" i="4"/>
  <c r="J106" i="4"/>
  <c r="N105" i="4"/>
  <c r="L105" i="4"/>
  <c r="J105" i="4"/>
  <c r="N104" i="4"/>
  <c r="L104" i="4"/>
  <c r="J104" i="4"/>
  <c r="N103" i="4"/>
  <c r="L103" i="4"/>
  <c r="J103" i="4"/>
  <c r="N102" i="4"/>
  <c r="L102" i="4"/>
  <c r="J102" i="4"/>
  <c r="N101" i="4"/>
  <c r="L101" i="4"/>
  <c r="J101" i="4"/>
  <c r="N100" i="4"/>
  <c r="L100" i="4"/>
  <c r="J100" i="4"/>
  <c r="N99" i="4"/>
  <c r="L99" i="4"/>
  <c r="J99" i="4"/>
  <c r="N98" i="4"/>
  <c r="L98" i="4"/>
  <c r="J98" i="4"/>
  <c r="N97" i="4"/>
  <c r="L97" i="4"/>
  <c r="J97" i="4"/>
  <c r="N96" i="4"/>
  <c r="L96" i="4"/>
  <c r="J96" i="4"/>
  <c r="N95" i="4"/>
  <c r="L95" i="4"/>
  <c r="J95" i="4"/>
  <c r="N94" i="4"/>
  <c r="L94" i="4"/>
  <c r="J94" i="4"/>
  <c r="N93" i="4"/>
  <c r="L93" i="4"/>
  <c r="J93" i="4"/>
  <c r="N92" i="4"/>
  <c r="L92" i="4"/>
  <c r="J92" i="4"/>
  <c r="N91" i="4"/>
  <c r="L91" i="4"/>
  <c r="J91" i="4"/>
  <c r="N90" i="4"/>
  <c r="L90" i="4"/>
  <c r="J90" i="4"/>
  <c r="N89" i="4"/>
  <c r="L89" i="4"/>
  <c r="J89" i="4"/>
  <c r="N88" i="4"/>
  <c r="L88" i="4"/>
  <c r="J88" i="4"/>
  <c r="N87" i="4"/>
  <c r="L87" i="4"/>
  <c r="J87" i="4"/>
  <c r="N86" i="4"/>
  <c r="L86" i="4"/>
  <c r="J86" i="4"/>
  <c r="N85" i="4"/>
  <c r="L85" i="4"/>
  <c r="J85" i="4"/>
  <c r="N84" i="4"/>
  <c r="L84" i="4"/>
  <c r="J84" i="4"/>
  <c r="N83" i="4"/>
  <c r="L83" i="4"/>
  <c r="J83" i="4"/>
  <c r="N82" i="4"/>
  <c r="L82" i="4"/>
  <c r="J82" i="4"/>
  <c r="N81" i="4"/>
  <c r="L81" i="4"/>
  <c r="J81" i="4"/>
  <c r="N80" i="4"/>
  <c r="L80" i="4"/>
  <c r="J80" i="4"/>
  <c r="N79" i="4"/>
  <c r="L79" i="4"/>
  <c r="J79" i="4"/>
  <c r="N78" i="4"/>
  <c r="L78" i="4"/>
  <c r="J78" i="4"/>
  <c r="N77" i="4"/>
  <c r="L77" i="4"/>
  <c r="J77" i="4"/>
  <c r="N76" i="4"/>
  <c r="L76" i="4"/>
  <c r="J76" i="4"/>
  <c r="N75" i="4"/>
  <c r="L75" i="4"/>
  <c r="J75" i="4"/>
  <c r="N74" i="4"/>
  <c r="L74" i="4"/>
  <c r="J74" i="4"/>
  <c r="N73" i="4"/>
  <c r="L73" i="4"/>
  <c r="J73" i="4"/>
  <c r="N72" i="4"/>
  <c r="L72" i="4"/>
  <c r="J72" i="4"/>
  <c r="N71" i="4"/>
  <c r="L71" i="4"/>
  <c r="J71" i="4"/>
  <c r="N70" i="4"/>
  <c r="L70" i="4"/>
  <c r="J70" i="4"/>
  <c r="N69" i="4"/>
  <c r="L69" i="4"/>
  <c r="J69" i="4"/>
  <c r="N68" i="4"/>
  <c r="L68" i="4"/>
  <c r="J68" i="4"/>
  <c r="N67" i="4"/>
  <c r="L67" i="4"/>
  <c r="J67" i="4"/>
  <c r="N66" i="4"/>
  <c r="L66" i="4"/>
  <c r="J66" i="4"/>
  <c r="N65" i="4"/>
  <c r="L65" i="4"/>
  <c r="J65" i="4"/>
  <c r="N64" i="4"/>
  <c r="L64" i="4"/>
  <c r="J64" i="4"/>
  <c r="N63" i="4"/>
  <c r="L63" i="4"/>
  <c r="J63" i="4"/>
  <c r="N62" i="4"/>
  <c r="L62" i="4"/>
  <c r="J62" i="4"/>
  <c r="N61" i="4"/>
  <c r="L61" i="4"/>
  <c r="J61" i="4"/>
  <c r="N60" i="4"/>
  <c r="L60" i="4"/>
  <c r="J60" i="4"/>
  <c r="N59" i="4"/>
  <c r="L59" i="4"/>
  <c r="J59" i="4"/>
  <c r="N58" i="4"/>
  <c r="L58" i="4"/>
  <c r="J58" i="4"/>
  <c r="N57" i="4"/>
  <c r="L57" i="4"/>
  <c r="J57" i="4"/>
  <c r="N56" i="4"/>
  <c r="L56" i="4"/>
  <c r="J56" i="4"/>
  <c r="N55" i="4"/>
  <c r="L55" i="4"/>
  <c r="J55" i="4"/>
  <c r="N54" i="4"/>
  <c r="L54" i="4"/>
  <c r="J54" i="4"/>
  <c r="N53" i="4"/>
  <c r="L53" i="4"/>
  <c r="J53" i="4"/>
  <c r="N52" i="4"/>
  <c r="L52" i="4"/>
  <c r="J52" i="4"/>
  <c r="N51" i="4"/>
  <c r="L51" i="4"/>
  <c r="J51" i="4"/>
  <c r="N50" i="4"/>
  <c r="L50" i="4"/>
  <c r="J50" i="4"/>
  <c r="N49" i="4"/>
  <c r="L49" i="4"/>
  <c r="J49" i="4"/>
  <c r="N48" i="4"/>
  <c r="L48" i="4"/>
  <c r="J48" i="4"/>
  <c r="N47" i="4"/>
  <c r="L47" i="4"/>
  <c r="J47" i="4"/>
  <c r="N46" i="4"/>
  <c r="L46" i="4"/>
  <c r="J46" i="4"/>
  <c r="N45" i="4"/>
  <c r="L45" i="4"/>
  <c r="J45" i="4"/>
  <c r="N44" i="4"/>
  <c r="L44" i="4"/>
  <c r="J44" i="4"/>
  <c r="N43" i="4"/>
  <c r="L43" i="4"/>
  <c r="J43" i="4"/>
  <c r="N42" i="4"/>
  <c r="L42" i="4"/>
  <c r="J42" i="4"/>
  <c r="N41" i="4"/>
  <c r="L41" i="4"/>
  <c r="J41" i="4"/>
  <c r="N40" i="4"/>
  <c r="L40" i="4"/>
  <c r="J40" i="4"/>
  <c r="N39" i="4"/>
  <c r="L39" i="4"/>
  <c r="J39" i="4"/>
  <c r="N38" i="4"/>
  <c r="L38" i="4"/>
  <c r="J38" i="4"/>
  <c r="N37" i="4"/>
  <c r="L37" i="4"/>
  <c r="J37" i="4"/>
  <c r="N36" i="4"/>
  <c r="L36" i="4"/>
  <c r="J36" i="4"/>
  <c r="N35" i="4"/>
  <c r="L35" i="4"/>
  <c r="J35" i="4"/>
  <c r="N34" i="4"/>
  <c r="L34" i="4"/>
  <c r="J34" i="4"/>
  <c r="N33" i="4"/>
  <c r="L33" i="4"/>
  <c r="J33" i="4"/>
  <c r="N32" i="4"/>
  <c r="L32" i="4"/>
  <c r="J32" i="4"/>
  <c r="N31" i="4"/>
  <c r="L31" i="4"/>
  <c r="J31" i="4"/>
  <c r="N30" i="4"/>
  <c r="L30" i="4"/>
  <c r="J30" i="4"/>
  <c r="N29" i="4"/>
  <c r="L29" i="4"/>
  <c r="J29" i="4"/>
  <c r="N28" i="4"/>
  <c r="L28" i="4"/>
  <c r="J28" i="4"/>
  <c r="N27" i="4"/>
  <c r="L27" i="4"/>
  <c r="J27" i="4"/>
  <c r="N26" i="4"/>
  <c r="L26" i="4"/>
  <c r="J26" i="4"/>
  <c r="N25" i="4"/>
  <c r="L25" i="4"/>
  <c r="J25" i="4"/>
  <c r="N24" i="4"/>
  <c r="L24" i="4"/>
  <c r="J24" i="4"/>
  <c r="N23" i="4"/>
  <c r="L23" i="4"/>
  <c r="J23" i="4"/>
  <c r="N22" i="4"/>
  <c r="L22" i="4"/>
  <c r="J22" i="4"/>
  <c r="N21" i="4"/>
  <c r="L21" i="4"/>
  <c r="J21" i="4"/>
  <c r="N20" i="4"/>
  <c r="L20" i="4"/>
  <c r="J20" i="4"/>
  <c r="N19" i="4"/>
  <c r="L19" i="4"/>
  <c r="J19" i="4"/>
  <c r="N18" i="4"/>
  <c r="L18" i="4"/>
  <c r="J18" i="4"/>
  <c r="N17" i="4"/>
  <c r="L17" i="4"/>
  <c r="J17" i="4"/>
  <c r="N16" i="4"/>
  <c r="L16" i="4"/>
  <c r="J16" i="4"/>
  <c r="N15" i="4"/>
  <c r="L15" i="4"/>
  <c r="J15" i="4"/>
  <c r="N14" i="4"/>
  <c r="L14" i="4"/>
  <c r="J14" i="4"/>
  <c r="N13" i="4"/>
  <c r="L13" i="4"/>
  <c r="J13" i="4"/>
  <c r="N12" i="4"/>
  <c r="L12" i="4"/>
  <c r="J12" i="4"/>
  <c r="N11" i="4"/>
  <c r="L11" i="4"/>
  <c r="J11" i="4"/>
  <c r="N10" i="4"/>
  <c r="L10" i="4"/>
  <c r="J10" i="4"/>
  <c r="N9" i="4"/>
  <c r="L9" i="4"/>
  <c r="J9" i="4"/>
  <c r="N8" i="4"/>
  <c r="L8" i="4"/>
  <c r="J8" i="4"/>
  <c r="N7" i="4"/>
  <c r="L7" i="4"/>
  <c r="J7" i="4"/>
  <c r="N6" i="4"/>
  <c r="L6" i="4"/>
  <c r="J6" i="4"/>
  <c r="N5" i="4"/>
  <c r="L5" i="4"/>
  <c r="J5" i="4"/>
  <c r="N4" i="4"/>
  <c r="L4" i="4"/>
  <c r="J4" i="4"/>
  <c r="O2912" i="1" l="1"/>
  <c r="K2912" i="1"/>
  <c r="J2912" i="1"/>
  <c r="I2912" i="1"/>
  <c r="H2912" i="1"/>
  <c r="O2911" i="1"/>
  <c r="N2911" i="1"/>
  <c r="J2911" i="1"/>
  <c r="O2910" i="1"/>
  <c r="N2910" i="1"/>
  <c r="J2910" i="1"/>
  <c r="O2909" i="1"/>
  <c r="N2909" i="1"/>
  <c r="J2909" i="1"/>
  <c r="O2908" i="1"/>
  <c r="N2908" i="1"/>
  <c r="J2908" i="1"/>
  <c r="O2907" i="1"/>
  <c r="N2907" i="1"/>
  <c r="J2907" i="1"/>
  <c r="K2906" i="1"/>
  <c r="K2905" i="1"/>
  <c r="O2904" i="1"/>
  <c r="K2904" i="1"/>
  <c r="J2904" i="1"/>
  <c r="I2904" i="1"/>
  <c r="H2904" i="1"/>
  <c r="O2903" i="1"/>
  <c r="N2903" i="1"/>
  <c r="J2903" i="1"/>
  <c r="O2902" i="1"/>
  <c r="N2902" i="1"/>
  <c r="J2902" i="1"/>
  <c r="O2901" i="1"/>
  <c r="N2901" i="1"/>
  <c r="J2901" i="1"/>
  <c r="O2900" i="1"/>
  <c r="N2900" i="1"/>
  <c r="J2900" i="1"/>
  <c r="O2899" i="1"/>
  <c r="N2899" i="1"/>
  <c r="J2899" i="1"/>
  <c r="O2898" i="1"/>
  <c r="N2898" i="1"/>
  <c r="J2898" i="1"/>
  <c r="O2897" i="1"/>
  <c r="N2897" i="1"/>
  <c r="J2897" i="1"/>
  <c r="K2896" i="1"/>
  <c r="O2895" i="1"/>
  <c r="K2895" i="1"/>
  <c r="N2895" i="1" s="1"/>
  <c r="J2895" i="1"/>
  <c r="I2895" i="1"/>
  <c r="H2895" i="1"/>
  <c r="O2894" i="1"/>
  <c r="N2894" i="1"/>
  <c r="J2894" i="1"/>
  <c r="O2893" i="1"/>
  <c r="N2893" i="1"/>
  <c r="J2893" i="1"/>
  <c r="O2892" i="1"/>
  <c r="N2892" i="1"/>
  <c r="J2892" i="1"/>
  <c r="O2891" i="1"/>
  <c r="N2891" i="1"/>
  <c r="J2891" i="1"/>
  <c r="O2890" i="1"/>
  <c r="N2890" i="1"/>
  <c r="J2890" i="1"/>
  <c r="O2889" i="1"/>
  <c r="N2889" i="1"/>
  <c r="J2889" i="1"/>
  <c r="O2888" i="1"/>
  <c r="N2888" i="1"/>
  <c r="J2888" i="1"/>
  <c r="O2887" i="1"/>
  <c r="N2887" i="1"/>
  <c r="J2887" i="1"/>
  <c r="K2886" i="1"/>
  <c r="O2885" i="1"/>
  <c r="K2885" i="1"/>
  <c r="J2885" i="1"/>
  <c r="I2885" i="1"/>
  <c r="H2885" i="1"/>
  <c r="O2884" i="1"/>
  <c r="N2884" i="1"/>
  <c r="J2884" i="1"/>
  <c r="K2883" i="1"/>
  <c r="O2882" i="1"/>
  <c r="K2882" i="1"/>
  <c r="J2882" i="1"/>
  <c r="I2882" i="1"/>
  <c r="H2882" i="1"/>
  <c r="O2881" i="1"/>
  <c r="N2881" i="1"/>
  <c r="J2881" i="1"/>
  <c r="O2880" i="1"/>
  <c r="N2880" i="1"/>
  <c r="J2880" i="1"/>
  <c r="O2879" i="1"/>
  <c r="N2879" i="1"/>
  <c r="J2879" i="1"/>
  <c r="O2878" i="1"/>
  <c r="N2878" i="1"/>
  <c r="J2878" i="1"/>
  <c r="O2877" i="1"/>
  <c r="N2877" i="1"/>
  <c r="J2877" i="1"/>
  <c r="O2876" i="1"/>
  <c r="N2876" i="1"/>
  <c r="J2876" i="1"/>
  <c r="O2875" i="1"/>
  <c r="N2875" i="1"/>
  <c r="J2875" i="1"/>
  <c r="O2874" i="1"/>
  <c r="N2874" i="1"/>
  <c r="J2874" i="1"/>
  <c r="O2873" i="1"/>
  <c r="N2873" i="1"/>
  <c r="J2873" i="1"/>
  <c r="O2872" i="1"/>
  <c r="N2872" i="1"/>
  <c r="J2872" i="1"/>
  <c r="O2871" i="1"/>
  <c r="N2871" i="1"/>
  <c r="J2871" i="1"/>
  <c r="O2867" i="1"/>
  <c r="N2867" i="1"/>
  <c r="J2867" i="1"/>
  <c r="O2866" i="1"/>
  <c r="N2866" i="1"/>
  <c r="J2866" i="1"/>
  <c r="O2865" i="1"/>
  <c r="N2865" i="1"/>
  <c r="J2865" i="1"/>
  <c r="O2864" i="1"/>
  <c r="N2864" i="1"/>
  <c r="J2864" i="1"/>
  <c r="O2863" i="1"/>
  <c r="N2863" i="1"/>
  <c r="J2863" i="1"/>
  <c r="O2862" i="1"/>
  <c r="N2862" i="1"/>
  <c r="J2862" i="1"/>
  <c r="O2861" i="1"/>
  <c r="N2861" i="1"/>
  <c r="J2861" i="1"/>
  <c r="O2860" i="1"/>
  <c r="N2860" i="1"/>
  <c r="J2860" i="1"/>
  <c r="O2859" i="1"/>
  <c r="N2859" i="1"/>
  <c r="J2859" i="1"/>
  <c r="O2858" i="1"/>
  <c r="N2858" i="1"/>
  <c r="J2858" i="1"/>
  <c r="O2857" i="1"/>
  <c r="N2857" i="1"/>
  <c r="J2857" i="1"/>
  <c r="O2856" i="1"/>
  <c r="N2856" i="1"/>
  <c r="J2856" i="1"/>
  <c r="O2855" i="1"/>
  <c r="N2855" i="1"/>
  <c r="J2855" i="1"/>
  <c r="O2854" i="1"/>
  <c r="N2854" i="1"/>
  <c r="J2854" i="1"/>
  <c r="O2853" i="1"/>
  <c r="N2853" i="1"/>
  <c r="J2853" i="1"/>
  <c r="O2852" i="1"/>
  <c r="N2852" i="1"/>
  <c r="J2852" i="1"/>
  <c r="O2851" i="1"/>
  <c r="N2851" i="1"/>
  <c r="J2851" i="1"/>
  <c r="O2850" i="1"/>
  <c r="N2850" i="1"/>
  <c r="J2850" i="1"/>
  <c r="O2849" i="1"/>
  <c r="N2849" i="1"/>
  <c r="J2849" i="1"/>
  <c r="O2848" i="1"/>
  <c r="N2848" i="1"/>
  <c r="J2848" i="1"/>
  <c r="O2847" i="1"/>
  <c r="N2847" i="1"/>
  <c r="J2847" i="1"/>
  <c r="O2846" i="1"/>
  <c r="N2846" i="1"/>
  <c r="J2846" i="1"/>
  <c r="O2845" i="1"/>
  <c r="N2845" i="1"/>
  <c r="J2845" i="1"/>
  <c r="O2844" i="1"/>
  <c r="N2844" i="1"/>
  <c r="J2844" i="1"/>
  <c r="O2843" i="1"/>
  <c r="N2843" i="1"/>
  <c r="J2843" i="1"/>
  <c r="O2842" i="1"/>
  <c r="N2842" i="1"/>
  <c r="J2842" i="1"/>
  <c r="O2841" i="1"/>
  <c r="N2841" i="1"/>
  <c r="J2841" i="1"/>
  <c r="O2840" i="1"/>
  <c r="N2840" i="1"/>
  <c r="J2840" i="1"/>
  <c r="O2839" i="1"/>
  <c r="N2839" i="1"/>
  <c r="J2839" i="1"/>
  <c r="O2838" i="1"/>
  <c r="N2838" i="1"/>
  <c r="J2838" i="1"/>
  <c r="K2837" i="1"/>
  <c r="O2836" i="1"/>
  <c r="K2836" i="1"/>
  <c r="J2836" i="1"/>
  <c r="I2836" i="1"/>
  <c r="H2836" i="1"/>
  <c r="O2835" i="1"/>
  <c r="N2835" i="1"/>
  <c r="J2835" i="1"/>
  <c r="O2834" i="1"/>
  <c r="N2834" i="1"/>
  <c r="J2834" i="1"/>
  <c r="O2833" i="1"/>
  <c r="N2833" i="1"/>
  <c r="J2833" i="1"/>
  <c r="O2832" i="1"/>
  <c r="N2832" i="1"/>
  <c r="J2832" i="1"/>
  <c r="O2831" i="1"/>
  <c r="N2831" i="1"/>
  <c r="J2831" i="1"/>
  <c r="O2830" i="1"/>
  <c r="N2830" i="1"/>
  <c r="J2830" i="1"/>
  <c r="O2829" i="1"/>
  <c r="N2829" i="1"/>
  <c r="J2829" i="1"/>
  <c r="O2828" i="1"/>
  <c r="N2828" i="1"/>
  <c r="J2828" i="1"/>
  <c r="O2827" i="1"/>
  <c r="N2827" i="1"/>
  <c r="J2827" i="1"/>
  <c r="O2826" i="1"/>
  <c r="N2826" i="1"/>
  <c r="J2826" i="1"/>
  <c r="O2825" i="1"/>
  <c r="N2825" i="1"/>
  <c r="J2825" i="1"/>
  <c r="O2824" i="1"/>
  <c r="N2824" i="1"/>
  <c r="J2824" i="1"/>
  <c r="O2823" i="1"/>
  <c r="N2823" i="1"/>
  <c r="J2823" i="1"/>
  <c r="O2822" i="1"/>
  <c r="N2822" i="1"/>
  <c r="J2822" i="1"/>
  <c r="O2821" i="1"/>
  <c r="N2821" i="1"/>
  <c r="J2821" i="1"/>
  <c r="O2820" i="1"/>
  <c r="N2820" i="1"/>
  <c r="J2820" i="1"/>
  <c r="O2819" i="1"/>
  <c r="N2819" i="1"/>
  <c r="J2819" i="1"/>
  <c r="O2818" i="1"/>
  <c r="N2818" i="1"/>
  <c r="J2818" i="1"/>
  <c r="O2817" i="1"/>
  <c r="N2817" i="1"/>
  <c r="J2817" i="1"/>
  <c r="O2816" i="1"/>
  <c r="N2816" i="1"/>
  <c r="J2816" i="1"/>
  <c r="O2815" i="1"/>
  <c r="N2815" i="1"/>
  <c r="J2815" i="1"/>
  <c r="O2814" i="1"/>
  <c r="N2814" i="1"/>
  <c r="J2814" i="1"/>
  <c r="O2813" i="1"/>
  <c r="N2813" i="1"/>
  <c r="J2813" i="1"/>
  <c r="O2812" i="1"/>
  <c r="N2812" i="1"/>
  <c r="J2812" i="1"/>
  <c r="O2811" i="1"/>
  <c r="N2811" i="1"/>
  <c r="J2811" i="1"/>
  <c r="O2810" i="1"/>
  <c r="N2810" i="1"/>
  <c r="J2810" i="1"/>
  <c r="O2809" i="1"/>
  <c r="N2809" i="1"/>
  <c r="J2809" i="1"/>
  <c r="O2808" i="1"/>
  <c r="N2808" i="1"/>
  <c r="J2808" i="1"/>
  <c r="O2807" i="1"/>
  <c r="N2807" i="1"/>
  <c r="J2807" i="1"/>
  <c r="O2806" i="1"/>
  <c r="N2806" i="1"/>
  <c r="J2806" i="1"/>
  <c r="O2805" i="1"/>
  <c r="N2805" i="1"/>
  <c r="J2805" i="1"/>
  <c r="O2804" i="1"/>
  <c r="N2804" i="1"/>
  <c r="J2804" i="1"/>
  <c r="O2803" i="1"/>
  <c r="N2803" i="1"/>
  <c r="J2803" i="1"/>
  <c r="O2802" i="1"/>
  <c r="N2802" i="1"/>
  <c r="J2802" i="1"/>
  <c r="O2801" i="1"/>
  <c r="N2801" i="1"/>
  <c r="J2801" i="1"/>
  <c r="O2800" i="1"/>
  <c r="N2800" i="1"/>
  <c r="J2800" i="1"/>
  <c r="O2799" i="1"/>
  <c r="N2799" i="1"/>
  <c r="J2799" i="1"/>
  <c r="O2798" i="1"/>
  <c r="N2798" i="1"/>
  <c r="J2798" i="1"/>
  <c r="O2797" i="1"/>
  <c r="N2797" i="1"/>
  <c r="J2797" i="1"/>
  <c r="O2796" i="1"/>
  <c r="N2796" i="1"/>
  <c r="J2796" i="1"/>
  <c r="O2795" i="1"/>
  <c r="N2795" i="1"/>
  <c r="J2795" i="1"/>
  <c r="O2794" i="1"/>
  <c r="N2794" i="1"/>
  <c r="J2794" i="1"/>
  <c r="O2793" i="1"/>
  <c r="N2793" i="1"/>
  <c r="J2793" i="1"/>
  <c r="O2792" i="1"/>
  <c r="N2792" i="1"/>
  <c r="J2792" i="1"/>
  <c r="O2791" i="1"/>
  <c r="N2791" i="1"/>
  <c r="J2791" i="1"/>
  <c r="O2790" i="1"/>
  <c r="N2790" i="1"/>
  <c r="J2790" i="1"/>
  <c r="O2789" i="1"/>
  <c r="N2789" i="1"/>
  <c r="J2789" i="1"/>
  <c r="O2788" i="1"/>
  <c r="N2788" i="1"/>
  <c r="J2788" i="1"/>
  <c r="O2787" i="1"/>
  <c r="N2787" i="1"/>
  <c r="J2787" i="1"/>
  <c r="O2786" i="1"/>
  <c r="N2786" i="1"/>
  <c r="J2786" i="1"/>
  <c r="O2785" i="1"/>
  <c r="N2785" i="1"/>
  <c r="J2785" i="1"/>
  <c r="O2784" i="1"/>
  <c r="N2784" i="1"/>
  <c r="J2784" i="1"/>
  <c r="O2783" i="1"/>
  <c r="N2783" i="1"/>
  <c r="J2783" i="1"/>
  <c r="O2782" i="1"/>
  <c r="N2782" i="1"/>
  <c r="J2782" i="1"/>
  <c r="O2781" i="1"/>
  <c r="N2781" i="1"/>
  <c r="J2781" i="1"/>
  <c r="O2780" i="1"/>
  <c r="N2780" i="1"/>
  <c r="J2780" i="1"/>
  <c r="O2779" i="1"/>
  <c r="N2779" i="1"/>
  <c r="J2779" i="1"/>
  <c r="O2778" i="1"/>
  <c r="N2778" i="1"/>
  <c r="J2778" i="1"/>
  <c r="O2777" i="1"/>
  <c r="N2777" i="1"/>
  <c r="J2777" i="1"/>
  <c r="O2776" i="1"/>
  <c r="N2776" i="1"/>
  <c r="J2776" i="1"/>
  <c r="O2775" i="1"/>
  <c r="N2775" i="1"/>
  <c r="J2775" i="1"/>
  <c r="O2774" i="1"/>
  <c r="N2774" i="1"/>
  <c r="J2774" i="1"/>
  <c r="K2773" i="1"/>
  <c r="N2773" i="1" s="1"/>
  <c r="K2772" i="1"/>
  <c r="K2771" i="1"/>
  <c r="K2770" i="1"/>
  <c r="O2769" i="1"/>
  <c r="K2769" i="1"/>
  <c r="J2769" i="1"/>
  <c r="I2769" i="1"/>
  <c r="H2769" i="1"/>
  <c r="O2765" i="1"/>
  <c r="N2765" i="1"/>
  <c r="J2765" i="1"/>
  <c r="K2764" i="1"/>
  <c r="O2763" i="1"/>
  <c r="K2763" i="1"/>
  <c r="O2762" i="1"/>
  <c r="N2762" i="1"/>
  <c r="J2762" i="1"/>
  <c r="O2761" i="1"/>
  <c r="N2761" i="1"/>
  <c r="J2761" i="1"/>
  <c r="O2760" i="1"/>
  <c r="N2760" i="1"/>
  <c r="J2760" i="1"/>
  <c r="O2759" i="1"/>
  <c r="N2759" i="1"/>
  <c r="J2759" i="1"/>
  <c r="O2758" i="1"/>
  <c r="N2758" i="1"/>
  <c r="J2758" i="1"/>
  <c r="O2757" i="1"/>
  <c r="N2757" i="1"/>
  <c r="J2757" i="1"/>
  <c r="O2756" i="1"/>
  <c r="N2756" i="1"/>
  <c r="J2756" i="1"/>
  <c r="O2755" i="1"/>
  <c r="N2755" i="1"/>
  <c r="J2755" i="1"/>
  <c r="O2754" i="1"/>
  <c r="N2754" i="1"/>
  <c r="J2754" i="1"/>
  <c r="O2753" i="1"/>
  <c r="N2753" i="1"/>
  <c r="J2753" i="1"/>
  <c r="O2752" i="1"/>
  <c r="N2752" i="1"/>
  <c r="J2752" i="1"/>
  <c r="O2751" i="1"/>
  <c r="N2751" i="1"/>
  <c r="J2751" i="1"/>
  <c r="O2750" i="1"/>
  <c r="N2750" i="1"/>
  <c r="J2750" i="1"/>
  <c r="O2749" i="1"/>
  <c r="N2749" i="1"/>
  <c r="J2749" i="1"/>
  <c r="O2748" i="1"/>
  <c r="N2748" i="1"/>
  <c r="J2748" i="1"/>
  <c r="O2747" i="1"/>
  <c r="N2747" i="1"/>
  <c r="J2747" i="1"/>
  <c r="O2746" i="1"/>
  <c r="N2746" i="1"/>
  <c r="J2746" i="1"/>
  <c r="O2745" i="1"/>
  <c r="N2745" i="1"/>
  <c r="J2745" i="1"/>
  <c r="O2744" i="1"/>
  <c r="N2744" i="1"/>
  <c r="J2744" i="1"/>
  <c r="O2743" i="1"/>
  <c r="N2743" i="1"/>
  <c r="J2743" i="1"/>
  <c r="O2742" i="1"/>
  <c r="N2742" i="1"/>
  <c r="J2742" i="1"/>
  <c r="O2741" i="1"/>
  <c r="N2741" i="1"/>
  <c r="J2741" i="1"/>
  <c r="O2740" i="1"/>
  <c r="N2740" i="1"/>
  <c r="J2740" i="1"/>
  <c r="O2739" i="1"/>
  <c r="N2739" i="1"/>
  <c r="J2739" i="1"/>
  <c r="O2738" i="1"/>
  <c r="N2738" i="1"/>
  <c r="J2738" i="1"/>
  <c r="O2737" i="1"/>
  <c r="N2737" i="1"/>
  <c r="J2737" i="1"/>
  <c r="O2736" i="1"/>
  <c r="N2736" i="1"/>
  <c r="J2736" i="1"/>
  <c r="O2735" i="1"/>
  <c r="N2735" i="1"/>
  <c r="J2735" i="1"/>
  <c r="O2734" i="1"/>
  <c r="N2734" i="1"/>
  <c r="J2734" i="1"/>
  <c r="O2733" i="1"/>
  <c r="N2733" i="1"/>
  <c r="J2733" i="1"/>
  <c r="O2732" i="1"/>
  <c r="N2732" i="1"/>
  <c r="J2732" i="1"/>
  <c r="O2731" i="1"/>
  <c r="N2731" i="1"/>
  <c r="J2731" i="1"/>
  <c r="O2730" i="1"/>
  <c r="N2730" i="1"/>
  <c r="J2730" i="1"/>
  <c r="O2729" i="1"/>
  <c r="N2729" i="1"/>
  <c r="J2729" i="1"/>
  <c r="O2728" i="1"/>
  <c r="N2728" i="1"/>
  <c r="J2728" i="1"/>
  <c r="O2727" i="1"/>
  <c r="N2727" i="1"/>
  <c r="J2727" i="1"/>
  <c r="O2726" i="1"/>
  <c r="N2726" i="1"/>
  <c r="J2726" i="1"/>
  <c r="O2725" i="1"/>
  <c r="N2725" i="1"/>
  <c r="J2725" i="1"/>
  <c r="O2724" i="1"/>
  <c r="N2724" i="1"/>
  <c r="J2724" i="1"/>
  <c r="O2723" i="1"/>
  <c r="N2723" i="1"/>
  <c r="J2723" i="1"/>
  <c r="O2722" i="1"/>
  <c r="N2722" i="1"/>
  <c r="J2722" i="1"/>
  <c r="O2721" i="1"/>
  <c r="N2721" i="1"/>
  <c r="J2721" i="1"/>
  <c r="O2720" i="1"/>
  <c r="N2720" i="1"/>
  <c r="J2720" i="1"/>
  <c r="O2719" i="1"/>
  <c r="N2719" i="1"/>
  <c r="J2719" i="1"/>
  <c r="O2718" i="1"/>
  <c r="N2718" i="1"/>
  <c r="J2718" i="1"/>
  <c r="O2717" i="1"/>
  <c r="N2717" i="1"/>
  <c r="J2717" i="1"/>
  <c r="O2716" i="1"/>
  <c r="N2716" i="1"/>
  <c r="J2716" i="1"/>
  <c r="O2715" i="1"/>
  <c r="N2715" i="1"/>
  <c r="J2715" i="1"/>
  <c r="O2714" i="1"/>
  <c r="N2714" i="1"/>
  <c r="J2714" i="1"/>
  <c r="O2713" i="1"/>
  <c r="N2713" i="1"/>
  <c r="J2713" i="1"/>
  <c r="O2712" i="1"/>
  <c r="N2712" i="1"/>
  <c r="J2712" i="1"/>
  <c r="O2711" i="1"/>
  <c r="N2711" i="1"/>
  <c r="J2711" i="1"/>
  <c r="O2710" i="1"/>
  <c r="N2710" i="1"/>
  <c r="J2710" i="1"/>
  <c r="O2709" i="1"/>
  <c r="N2709" i="1"/>
  <c r="J2709" i="1"/>
  <c r="O2708" i="1"/>
  <c r="N2708" i="1"/>
  <c r="J2708" i="1"/>
  <c r="O2707" i="1"/>
  <c r="N2707" i="1"/>
  <c r="J2707" i="1"/>
  <c r="O2706" i="1"/>
  <c r="N2706" i="1"/>
  <c r="J2706" i="1"/>
  <c r="O2705" i="1"/>
  <c r="N2705" i="1"/>
  <c r="J2705" i="1"/>
  <c r="O2704" i="1"/>
  <c r="N2704" i="1"/>
  <c r="J2704" i="1"/>
  <c r="O2703" i="1"/>
  <c r="N2703" i="1"/>
  <c r="J2703" i="1"/>
  <c r="O2702" i="1"/>
  <c r="N2702" i="1"/>
  <c r="J2702" i="1"/>
  <c r="O2701" i="1"/>
  <c r="N2701" i="1"/>
  <c r="J2701" i="1"/>
  <c r="O2700" i="1"/>
  <c r="N2700" i="1"/>
  <c r="J2700" i="1"/>
  <c r="O2699" i="1"/>
  <c r="N2699" i="1"/>
  <c r="J2699" i="1"/>
  <c r="O2698" i="1"/>
  <c r="N2698" i="1"/>
  <c r="J2698" i="1"/>
  <c r="O2697" i="1"/>
  <c r="N2697" i="1"/>
  <c r="J2697" i="1"/>
  <c r="O2696" i="1"/>
  <c r="N2696" i="1"/>
  <c r="J2696" i="1"/>
  <c r="O2695" i="1"/>
  <c r="N2695" i="1"/>
  <c r="J2695" i="1"/>
  <c r="O2694" i="1"/>
  <c r="N2694" i="1"/>
  <c r="J2694" i="1"/>
  <c r="O2693" i="1"/>
  <c r="N2693" i="1"/>
  <c r="J2693" i="1"/>
  <c r="O2692" i="1"/>
  <c r="N2692" i="1"/>
  <c r="J2692" i="1"/>
  <c r="O2691" i="1"/>
  <c r="N2691" i="1"/>
  <c r="J2691" i="1"/>
  <c r="O2690" i="1"/>
  <c r="N2690" i="1"/>
  <c r="J2690" i="1"/>
  <c r="O2689" i="1"/>
  <c r="N2689" i="1"/>
  <c r="J2689" i="1"/>
  <c r="O2688" i="1"/>
  <c r="N2688" i="1"/>
  <c r="J2688" i="1"/>
  <c r="O2687" i="1"/>
  <c r="N2687" i="1"/>
  <c r="J2687" i="1"/>
  <c r="O2686" i="1"/>
  <c r="N2686" i="1"/>
  <c r="J2686" i="1"/>
  <c r="O2685" i="1"/>
  <c r="N2685" i="1"/>
  <c r="J2685" i="1"/>
  <c r="O2684" i="1"/>
  <c r="N2684" i="1"/>
  <c r="J2684" i="1"/>
  <c r="O2683" i="1"/>
  <c r="N2683" i="1"/>
  <c r="J2683" i="1"/>
  <c r="O2682" i="1"/>
  <c r="N2682" i="1"/>
  <c r="J2682" i="1"/>
  <c r="O2681" i="1"/>
  <c r="N2681" i="1"/>
  <c r="J2681" i="1"/>
  <c r="O2680" i="1"/>
  <c r="N2680" i="1"/>
  <c r="J2680" i="1"/>
  <c r="O2679" i="1"/>
  <c r="N2679" i="1"/>
  <c r="J2679" i="1"/>
  <c r="O2678" i="1"/>
  <c r="N2678" i="1"/>
  <c r="J2678" i="1"/>
  <c r="O2677" i="1"/>
  <c r="N2677" i="1"/>
  <c r="J2677" i="1"/>
  <c r="O2676" i="1"/>
  <c r="N2676" i="1"/>
  <c r="J2676" i="1"/>
  <c r="O2675" i="1"/>
  <c r="N2675" i="1"/>
  <c r="J2675" i="1"/>
  <c r="O2674" i="1"/>
  <c r="N2674" i="1"/>
  <c r="J2674" i="1"/>
  <c r="O2673" i="1"/>
  <c r="N2673" i="1"/>
  <c r="J2673" i="1"/>
  <c r="O2672" i="1"/>
  <c r="N2672" i="1"/>
  <c r="J2672" i="1"/>
  <c r="O2671" i="1"/>
  <c r="N2671" i="1"/>
  <c r="J2671" i="1"/>
  <c r="O2670" i="1"/>
  <c r="N2670" i="1"/>
  <c r="J2670" i="1"/>
  <c r="O2669" i="1"/>
  <c r="N2669" i="1"/>
  <c r="J2669" i="1"/>
  <c r="O2668" i="1"/>
  <c r="N2668" i="1"/>
  <c r="J2668" i="1"/>
  <c r="O2667" i="1"/>
  <c r="N2667" i="1"/>
  <c r="J2667" i="1"/>
  <c r="O2666" i="1"/>
  <c r="N2666" i="1"/>
  <c r="J2666" i="1"/>
  <c r="O2665" i="1"/>
  <c r="N2665" i="1"/>
  <c r="J2665" i="1"/>
  <c r="O2661" i="1"/>
  <c r="N2661" i="1"/>
  <c r="J2661" i="1"/>
  <c r="O2660" i="1"/>
  <c r="N2660" i="1"/>
  <c r="J2660" i="1"/>
  <c r="O2659" i="1"/>
  <c r="N2659" i="1"/>
  <c r="J2659" i="1"/>
  <c r="O2658" i="1"/>
  <c r="N2658" i="1"/>
  <c r="J2658" i="1"/>
  <c r="O2657" i="1"/>
  <c r="N2657" i="1"/>
  <c r="J2657" i="1"/>
  <c r="O2656" i="1"/>
  <c r="N2656" i="1"/>
  <c r="J2656" i="1"/>
  <c r="O2655" i="1"/>
  <c r="N2655" i="1"/>
  <c r="J2655" i="1"/>
  <c r="O2654" i="1"/>
  <c r="N2654" i="1"/>
  <c r="J2654" i="1"/>
  <c r="O2653" i="1"/>
  <c r="N2653" i="1"/>
  <c r="J2653" i="1"/>
  <c r="O2652" i="1"/>
  <c r="N2652" i="1"/>
  <c r="J2652" i="1"/>
  <c r="O2651" i="1"/>
  <c r="N2651" i="1"/>
  <c r="J2651" i="1"/>
  <c r="O2650" i="1"/>
  <c r="N2650" i="1"/>
  <c r="J2650" i="1"/>
  <c r="O2649" i="1"/>
  <c r="N2649" i="1"/>
  <c r="J2649" i="1"/>
  <c r="O2648" i="1"/>
  <c r="N2648" i="1"/>
  <c r="J2648" i="1"/>
  <c r="O2647" i="1"/>
  <c r="N2647" i="1"/>
  <c r="J2647" i="1"/>
  <c r="O2646" i="1"/>
  <c r="N2646" i="1"/>
  <c r="J2646" i="1"/>
  <c r="O2645" i="1"/>
  <c r="N2645" i="1"/>
  <c r="J2645" i="1"/>
  <c r="O2644" i="1"/>
  <c r="N2644" i="1"/>
  <c r="J2644" i="1"/>
  <c r="O2643" i="1"/>
  <c r="N2643" i="1"/>
  <c r="J2643" i="1"/>
  <c r="O2642" i="1"/>
  <c r="N2642" i="1"/>
  <c r="J2642" i="1"/>
  <c r="O2641" i="1"/>
  <c r="N2641" i="1"/>
  <c r="J2641" i="1"/>
  <c r="O2640" i="1"/>
  <c r="N2640" i="1"/>
  <c r="J2640" i="1"/>
  <c r="O2639" i="1"/>
  <c r="N2639" i="1"/>
  <c r="J2639" i="1"/>
  <c r="O2638" i="1"/>
  <c r="N2638" i="1"/>
  <c r="J2638" i="1"/>
  <c r="O2637" i="1"/>
  <c r="N2637" i="1"/>
  <c r="J2637" i="1"/>
  <c r="O2636" i="1"/>
  <c r="N2636" i="1"/>
  <c r="J2636" i="1"/>
  <c r="O2635" i="1"/>
  <c r="N2635" i="1"/>
  <c r="J2635" i="1"/>
  <c r="O2634" i="1"/>
  <c r="N2634" i="1"/>
  <c r="J2634" i="1"/>
  <c r="O2633" i="1"/>
  <c r="N2633" i="1"/>
  <c r="J2633" i="1"/>
  <c r="O2632" i="1"/>
  <c r="N2632" i="1"/>
  <c r="J2632" i="1"/>
  <c r="O2631" i="1"/>
  <c r="N2631" i="1"/>
  <c r="J2631" i="1"/>
  <c r="O2630" i="1"/>
  <c r="N2630" i="1"/>
  <c r="J2630" i="1"/>
  <c r="O2629" i="1"/>
  <c r="N2629" i="1"/>
  <c r="J2629" i="1"/>
  <c r="O2628" i="1"/>
  <c r="N2628" i="1"/>
  <c r="J2628" i="1"/>
  <c r="K2627" i="1"/>
  <c r="O2626" i="1"/>
  <c r="K2626" i="1"/>
  <c r="J2626" i="1"/>
  <c r="I2626" i="1"/>
  <c r="H2626" i="1"/>
  <c r="O2625" i="1"/>
  <c r="N2625" i="1"/>
  <c r="J2625" i="1"/>
  <c r="O2624" i="1"/>
  <c r="N2624" i="1"/>
  <c r="J2624" i="1"/>
  <c r="O2623" i="1"/>
  <c r="N2623" i="1"/>
  <c r="J2623" i="1"/>
  <c r="O2622" i="1"/>
  <c r="N2622" i="1"/>
  <c r="J2622" i="1"/>
  <c r="O2621" i="1"/>
  <c r="N2621" i="1"/>
  <c r="J2621" i="1"/>
  <c r="O2620" i="1"/>
  <c r="N2620" i="1"/>
  <c r="J2620" i="1"/>
  <c r="O2619" i="1"/>
  <c r="N2619" i="1"/>
  <c r="J2619" i="1"/>
  <c r="O2618" i="1"/>
  <c r="N2618" i="1"/>
  <c r="J2618" i="1"/>
  <c r="O2617" i="1"/>
  <c r="N2617" i="1"/>
  <c r="J2617" i="1"/>
  <c r="O2616" i="1"/>
  <c r="N2616" i="1"/>
  <c r="J2616" i="1"/>
  <c r="K2615" i="1"/>
  <c r="O2614" i="1"/>
  <c r="K2614" i="1"/>
  <c r="J2614" i="1"/>
  <c r="I2614" i="1"/>
  <c r="H2614" i="1"/>
  <c r="O2613" i="1"/>
  <c r="N2613" i="1"/>
  <c r="J2613" i="1"/>
  <c r="O2612" i="1"/>
  <c r="N2612" i="1"/>
  <c r="J2612" i="1"/>
  <c r="O2611" i="1"/>
  <c r="N2611" i="1"/>
  <c r="J2611" i="1"/>
  <c r="O2610" i="1"/>
  <c r="N2610" i="1"/>
  <c r="J2610" i="1"/>
  <c r="K2609" i="1"/>
  <c r="O2608" i="1"/>
  <c r="K2608" i="1"/>
  <c r="J2608" i="1"/>
  <c r="I2608" i="1"/>
  <c r="H2608" i="1"/>
  <c r="O2607" i="1"/>
  <c r="N2607" i="1"/>
  <c r="J2607" i="1"/>
  <c r="O2606" i="1"/>
  <c r="N2606" i="1"/>
  <c r="J2606" i="1"/>
  <c r="O2605" i="1"/>
  <c r="N2605" i="1"/>
  <c r="J2605" i="1"/>
  <c r="O2604" i="1"/>
  <c r="N2604" i="1"/>
  <c r="J2604" i="1"/>
  <c r="O2603" i="1"/>
  <c r="N2603" i="1"/>
  <c r="J2603" i="1"/>
  <c r="O2602" i="1"/>
  <c r="N2602" i="1"/>
  <c r="J2602" i="1"/>
  <c r="O2601" i="1"/>
  <c r="N2601" i="1"/>
  <c r="J2601" i="1"/>
  <c r="K2600" i="1"/>
  <c r="O2599" i="1"/>
  <c r="K2599" i="1"/>
  <c r="J2599" i="1"/>
  <c r="I2599" i="1"/>
  <c r="H2599" i="1"/>
  <c r="O2598" i="1"/>
  <c r="N2598" i="1"/>
  <c r="J2598" i="1"/>
  <c r="O2597" i="1"/>
  <c r="N2597" i="1"/>
  <c r="J2597" i="1"/>
  <c r="O2596" i="1"/>
  <c r="N2596" i="1"/>
  <c r="J2596" i="1"/>
  <c r="O2595" i="1"/>
  <c r="N2595" i="1"/>
  <c r="J2595" i="1"/>
  <c r="O2594" i="1"/>
  <c r="N2594" i="1"/>
  <c r="J2594" i="1"/>
  <c r="O2593" i="1"/>
  <c r="N2593" i="1"/>
  <c r="J2593" i="1"/>
  <c r="O2592" i="1"/>
  <c r="N2592" i="1"/>
  <c r="J2592" i="1"/>
  <c r="O2591" i="1"/>
  <c r="N2591" i="1"/>
  <c r="J2591" i="1"/>
  <c r="O2590" i="1"/>
  <c r="N2590" i="1"/>
  <c r="J2590" i="1"/>
  <c r="O2589" i="1"/>
  <c r="N2589" i="1"/>
  <c r="J2589" i="1"/>
  <c r="O2588" i="1"/>
  <c r="N2588" i="1"/>
  <c r="J2588" i="1"/>
  <c r="O2587" i="1"/>
  <c r="N2587" i="1"/>
  <c r="J2587" i="1"/>
  <c r="O2586" i="1"/>
  <c r="N2586" i="1"/>
  <c r="J2586" i="1"/>
  <c r="O2585" i="1"/>
  <c r="N2585" i="1"/>
  <c r="J2585" i="1"/>
  <c r="O2584" i="1"/>
  <c r="N2584" i="1"/>
  <c r="J2584" i="1"/>
  <c r="O2583" i="1"/>
  <c r="N2583" i="1"/>
  <c r="J2583" i="1"/>
  <c r="O2582" i="1"/>
  <c r="N2582" i="1"/>
  <c r="J2582" i="1"/>
  <c r="O2581" i="1"/>
  <c r="N2581" i="1"/>
  <c r="J2581" i="1"/>
  <c r="O2580" i="1"/>
  <c r="N2580" i="1"/>
  <c r="J2580" i="1"/>
  <c r="O2579" i="1"/>
  <c r="N2579" i="1"/>
  <c r="J2579" i="1"/>
  <c r="O2578" i="1"/>
  <c r="N2578" i="1"/>
  <c r="J2578" i="1"/>
  <c r="O2577" i="1"/>
  <c r="N2577" i="1"/>
  <c r="J2577" i="1"/>
  <c r="O2576" i="1"/>
  <c r="N2576" i="1"/>
  <c r="J2576" i="1"/>
  <c r="O2575" i="1"/>
  <c r="N2575" i="1"/>
  <c r="J2575" i="1"/>
  <c r="O2574" i="1"/>
  <c r="N2574" i="1"/>
  <c r="J2574" i="1"/>
  <c r="O2573" i="1"/>
  <c r="N2573" i="1"/>
  <c r="J2573" i="1"/>
  <c r="O2572" i="1"/>
  <c r="N2572" i="1"/>
  <c r="J2572" i="1"/>
  <c r="O2571" i="1"/>
  <c r="N2571" i="1"/>
  <c r="J2571" i="1"/>
  <c r="O2570" i="1"/>
  <c r="N2570" i="1"/>
  <c r="J2570" i="1"/>
  <c r="O2569" i="1"/>
  <c r="N2569" i="1"/>
  <c r="J2569" i="1"/>
  <c r="O2568" i="1"/>
  <c r="N2568" i="1"/>
  <c r="J2568" i="1"/>
  <c r="O2567" i="1"/>
  <c r="N2567" i="1"/>
  <c r="J2567" i="1"/>
  <c r="O2566" i="1"/>
  <c r="N2566" i="1"/>
  <c r="J2566" i="1"/>
  <c r="O2565" i="1"/>
  <c r="N2565" i="1"/>
  <c r="J2565" i="1"/>
  <c r="O2561" i="1"/>
  <c r="N2561" i="1"/>
  <c r="J2561" i="1"/>
  <c r="O2560" i="1"/>
  <c r="N2560" i="1"/>
  <c r="J2560" i="1"/>
  <c r="O2559" i="1"/>
  <c r="N2559" i="1"/>
  <c r="J2559" i="1"/>
  <c r="O2558" i="1"/>
  <c r="N2558" i="1"/>
  <c r="J2558" i="1"/>
  <c r="O2557" i="1"/>
  <c r="N2557" i="1"/>
  <c r="J2557" i="1"/>
  <c r="O2556" i="1"/>
  <c r="N2556" i="1"/>
  <c r="J2556" i="1"/>
  <c r="O2555" i="1"/>
  <c r="N2555" i="1"/>
  <c r="J2555" i="1"/>
  <c r="O2554" i="1"/>
  <c r="N2554" i="1"/>
  <c r="J2554" i="1"/>
  <c r="O2553" i="1"/>
  <c r="N2553" i="1"/>
  <c r="J2553" i="1"/>
  <c r="O2552" i="1"/>
  <c r="N2552" i="1"/>
  <c r="J2552" i="1"/>
  <c r="O2551" i="1"/>
  <c r="N2551" i="1"/>
  <c r="J2551" i="1"/>
  <c r="O2550" i="1"/>
  <c r="N2550" i="1"/>
  <c r="J2550" i="1"/>
  <c r="O2549" i="1"/>
  <c r="N2549" i="1"/>
  <c r="J2549" i="1"/>
  <c r="O2548" i="1"/>
  <c r="N2548" i="1"/>
  <c r="J2548" i="1"/>
  <c r="O2547" i="1"/>
  <c r="N2547" i="1"/>
  <c r="J2547" i="1"/>
  <c r="O2546" i="1"/>
  <c r="N2546" i="1"/>
  <c r="J2546" i="1"/>
  <c r="O2545" i="1"/>
  <c r="N2545" i="1"/>
  <c r="J2545" i="1"/>
  <c r="O2544" i="1"/>
  <c r="N2544" i="1"/>
  <c r="J2544" i="1"/>
  <c r="O2543" i="1"/>
  <c r="N2543" i="1"/>
  <c r="J2543" i="1"/>
  <c r="O2542" i="1"/>
  <c r="N2542" i="1"/>
  <c r="J2542" i="1"/>
  <c r="O2541" i="1"/>
  <c r="N2541" i="1"/>
  <c r="J2541" i="1"/>
  <c r="O2540" i="1"/>
  <c r="N2540" i="1"/>
  <c r="J2540" i="1"/>
  <c r="O2539" i="1"/>
  <c r="N2539" i="1"/>
  <c r="J2539" i="1"/>
  <c r="O2538" i="1"/>
  <c r="N2538" i="1"/>
  <c r="J2538" i="1"/>
  <c r="O2537" i="1"/>
  <c r="N2537" i="1"/>
  <c r="J2537" i="1"/>
  <c r="O2536" i="1"/>
  <c r="N2536" i="1"/>
  <c r="J2536" i="1"/>
  <c r="O2535" i="1"/>
  <c r="N2535" i="1"/>
  <c r="J2535" i="1"/>
  <c r="O2534" i="1"/>
  <c r="N2534" i="1"/>
  <c r="J2534" i="1"/>
  <c r="O2533" i="1"/>
  <c r="N2533" i="1"/>
  <c r="J2533" i="1"/>
  <c r="O2532" i="1"/>
  <c r="N2532" i="1"/>
  <c r="J2532" i="1"/>
  <c r="O2531" i="1"/>
  <c r="N2531" i="1"/>
  <c r="J2531" i="1"/>
  <c r="O2530" i="1"/>
  <c r="N2530" i="1"/>
  <c r="J2530" i="1"/>
  <c r="O2529" i="1"/>
  <c r="N2529" i="1"/>
  <c r="J2529" i="1"/>
  <c r="O2528" i="1"/>
  <c r="N2528" i="1"/>
  <c r="J2528" i="1"/>
  <c r="O2527" i="1"/>
  <c r="N2527" i="1"/>
  <c r="J2527" i="1"/>
  <c r="O2526" i="1"/>
  <c r="N2526" i="1"/>
  <c r="J2526" i="1"/>
  <c r="O2525" i="1"/>
  <c r="N2525" i="1"/>
  <c r="J2525" i="1"/>
  <c r="O2524" i="1"/>
  <c r="N2524" i="1"/>
  <c r="J2524" i="1"/>
  <c r="O2523" i="1"/>
  <c r="N2523" i="1"/>
  <c r="J2523" i="1"/>
  <c r="O2522" i="1"/>
  <c r="N2522" i="1"/>
  <c r="J2522" i="1"/>
  <c r="O2521" i="1"/>
  <c r="N2521" i="1"/>
  <c r="J2521" i="1"/>
  <c r="O2520" i="1"/>
  <c r="N2520" i="1"/>
  <c r="J2520" i="1"/>
  <c r="O2519" i="1"/>
  <c r="N2519" i="1"/>
  <c r="J2519" i="1"/>
  <c r="O2518" i="1"/>
  <c r="N2518" i="1"/>
  <c r="J2518" i="1"/>
  <c r="O2517" i="1"/>
  <c r="N2517" i="1"/>
  <c r="J2517" i="1"/>
  <c r="O2516" i="1"/>
  <c r="N2516" i="1"/>
  <c r="J2516" i="1"/>
  <c r="O2515" i="1"/>
  <c r="N2515" i="1"/>
  <c r="J2515" i="1"/>
  <c r="O2514" i="1"/>
  <c r="N2514" i="1"/>
  <c r="J2514" i="1"/>
  <c r="O2513" i="1"/>
  <c r="N2513" i="1"/>
  <c r="J2513" i="1"/>
  <c r="O2512" i="1"/>
  <c r="N2512" i="1"/>
  <c r="J2512" i="1"/>
  <c r="O2511" i="1"/>
  <c r="N2511" i="1"/>
  <c r="J2511" i="1"/>
  <c r="O2510" i="1"/>
  <c r="N2510" i="1"/>
  <c r="J2510" i="1"/>
  <c r="O2509" i="1"/>
  <c r="N2509" i="1"/>
  <c r="J2509" i="1"/>
  <c r="O2508" i="1"/>
  <c r="N2508" i="1"/>
  <c r="J2508" i="1"/>
  <c r="O2507" i="1"/>
  <c r="N2507" i="1"/>
  <c r="J2507" i="1"/>
  <c r="O2506" i="1"/>
  <c r="N2506" i="1"/>
  <c r="J2506" i="1"/>
  <c r="O2505" i="1"/>
  <c r="N2505" i="1"/>
  <c r="J2505" i="1"/>
  <c r="K2504" i="1"/>
  <c r="O2503" i="1"/>
  <c r="K2503" i="1"/>
  <c r="J2503" i="1"/>
  <c r="I2503" i="1"/>
  <c r="H2503" i="1"/>
  <c r="O2502" i="1"/>
  <c r="N2502" i="1"/>
  <c r="J2502" i="1"/>
  <c r="O2501" i="1"/>
  <c r="N2501" i="1"/>
  <c r="J2501" i="1"/>
  <c r="O2500" i="1"/>
  <c r="N2500" i="1"/>
  <c r="J2500" i="1"/>
  <c r="K2499" i="1"/>
  <c r="K2500" i="1" s="1"/>
  <c r="K2501" i="1" s="1"/>
  <c r="O2498" i="1"/>
  <c r="K2498" i="1"/>
  <c r="J2498" i="1"/>
  <c r="I2498" i="1"/>
  <c r="H2498" i="1"/>
  <c r="O2497" i="1"/>
  <c r="N2497" i="1"/>
  <c r="J2497" i="1"/>
  <c r="O2496" i="1"/>
  <c r="N2496" i="1"/>
  <c r="J2496" i="1"/>
  <c r="O2495" i="1"/>
  <c r="N2495" i="1"/>
  <c r="J2495" i="1"/>
  <c r="O2494" i="1"/>
  <c r="N2494" i="1"/>
  <c r="J2494" i="1"/>
  <c r="O2493" i="1"/>
  <c r="N2493" i="1"/>
  <c r="J2493" i="1"/>
  <c r="O2492" i="1"/>
  <c r="N2492" i="1"/>
  <c r="J2492" i="1"/>
  <c r="O2491" i="1"/>
  <c r="N2491" i="1"/>
  <c r="J2491" i="1"/>
  <c r="O2490" i="1"/>
  <c r="N2490" i="1"/>
  <c r="J2490" i="1"/>
  <c r="O2489" i="1"/>
  <c r="N2489" i="1"/>
  <c r="J2489" i="1"/>
  <c r="O2488" i="1"/>
  <c r="N2488" i="1"/>
  <c r="J2488" i="1"/>
  <c r="O2487" i="1"/>
  <c r="N2487" i="1"/>
  <c r="J2487" i="1"/>
  <c r="O2486" i="1"/>
  <c r="N2486" i="1"/>
  <c r="J2486" i="1"/>
  <c r="O2485" i="1"/>
  <c r="N2485" i="1"/>
  <c r="J2485" i="1"/>
  <c r="K2484" i="1"/>
  <c r="K2483" i="1"/>
  <c r="O2482" i="1"/>
  <c r="K2482" i="1"/>
  <c r="J2482" i="1"/>
  <c r="I2482" i="1"/>
  <c r="H2482" i="1"/>
  <c r="O2481" i="1"/>
  <c r="N2481" i="1"/>
  <c r="J2481" i="1"/>
  <c r="O2480" i="1"/>
  <c r="N2480" i="1"/>
  <c r="J2480" i="1"/>
  <c r="O2479" i="1"/>
  <c r="N2479" i="1"/>
  <c r="J2479" i="1"/>
  <c r="O2478" i="1"/>
  <c r="N2478" i="1"/>
  <c r="J2478" i="1"/>
  <c r="O2477" i="1"/>
  <c r="N2477" i="1"/>
  <c r="J2477" i="1"/>
  <c r="O2476" i="1"/>
  <c r="N2476" i="1"/>
  <c r="J2476" i="1"/>
  <c r="O2475" i="1"/>
  <c r="N2475" i="1"/>
  <c r="J2475" i="1"/>
  <c r="O2474" i="1"/>
  <c r="N2474" i="1"/>
  <c r="J2474" i="1"/>
  <c r="O2473" i="1"/>
  <c r="N2473" i="1"/>
  <c r="J2473" i="1"/>
  <c r="O2472" i="1"/>
  <c r="N2472" i="1"/>
  <c r="J2472" i="1"/>
  <c r="O2471" i="1"/>
  <c r="N2471" i="1"/>
  <c r="J2471" i="1"/>
  <c r="O2470" i="1"/>
  <c r="N2470" i="1"/>
  <c r="J2470" i="1"/>
  <c r="O2469" i="1"/>
  <c r="N2469" i="1"/>
  <c r="J2469" i="1"/>
  <c r="O2468" i="1"/>
  <c r="N2468" i="1"/>
  <c r="J2468" i="1"/>
  <c r="O2467" i="1"/>
  <c r="N2467" i="1"/>
  <c r="J2467" i="1"/>
  <c r="O2463" i="1"/>
  <c r="N2463" i="1"/>
  <c r="J2463" i="1"/>
  <c r="O2462" i="1"/>
  <c r="N2462" i="1"/>
  <c r="J2462" i="1"/>
  <c r="O2461" i="1"/>
  <c r="N2461" i="1"/>
  <c r="J2461" i="1"/>
  <c r="O2460" i="1"/>
  <c r="N2460" i="1"/>
  <c r="J2460" i="1"/>
  <c r="O2459" i="1"/>
  <c r="N2459" i="1"/>
  <c r="J2459" i="1"/>
  <c r="O2458" i="1"/>
  <c r="N2458" i="1"/>
  <c r="J2458" i="1"/>
  <c r="O2457" i="1"/>
  <c r="N2457" i="1"/>
  <c r="J2457" i="1"/>
  <c r="O2456" i="1"/>
  <c r="N2456" i="1"/>
  <c r="J2456" i="1"/>
  <c r="O2455" i="1"/>
  <c r="N2455" i="1"/>
  <c r="J2455" i="1"/>
  <c r="O2454" i="1"/>
  <c r="N2454" i="1"/>
  <c r="J2454" i="1"/>
  <c r="O2453" i="1"/>
  <c r="N2453" i="1"/>
  <c r="J2453" i="1"/>
  <c r="O2452" i="1"/>
  <c r="N2452" i="1"/>
  <c r="J2452" i="1"/>
  <c r="O2451" i="1"/>
  <c r="N2451" i="1"/>
  <c r="J2451" i="1"/>
  <c r="O2450" i="1"/>
  <c r="N2450" i="1"/>
  <c r="J2450" i="1"/>
  <c r="O2449" i="1"/>
  <c r="N2449" i="1"/>
  <c r="J2449" i="1"/>
  <c r="O2448" i="1"/>
  <c r="N2448" i="1"/>
  <c r="J2448" i="1"/>
  <c r="O2447" i="1"/>
  <c r="N2447" i="1"/>
  <c r="J2447" i="1"/>
  <c r="O2446" i="1"/>
  <c r="N2446" i="1"/>
  <c r="J2446" i="1"/>
  <c r="O2445" i="1"/>
  <c r="N2445" i="1"/>
  <c r="J2445" i="1"/>
  <c r="O2444" i="1"/>
  <c r="N2444" i="1"/>
  <c r="J2444" i="1"/>
  <c r="O2443" i="1"/>
  <c r="N2443" i="1"/>
  <c r="J2443" i="1"/>
  <c r="O2442" i="1"/>
  <c r="N2442" i="1"/>
  <c r="J2442" i="1"/>
  <c r="O2441" i="1"/>
  <c r="N2441" i="1"/>
  <c r="J2441" i="1"/>
  <c r="O2440" i="1"/>
  <c r="N2440" i="1"/>
  <c r="J2440" i="1"/>
  <c r="O2439" i="1"/>
  <c r="N2439" i="1"/>
  <c r="J2439" i="1"/>
  <c r="O2438" i="1"/>
  <c r="N2438" i="1"/>
  <c r="J2438" i="1"/>
  <c r="O2437" i="1"/>
  <c r="N2437" i="1"/>
  <c r="J2437" i="1"/>
  <c r="O2436" i="1"/>
  <c r="N2436" i="1"/>
  <c r="J2436" i="1"/>
  <c r="O2435" i="1"/>
  <c r="N2435" i="1"/>
  <c r="J2435" i="1"/>
  <c r="O2434" i="1"/>
  <c r="N2434" i="1"/>
  <c r="J2434" i="1"/>
  <c r="O2433" i="1"/>
  <c r="N2433" i="1"/>
  <c r="J2433" i="1"/>
  <c r="O2432" i="1"/>
  <c r="N2432" i="1"/>
  <c r="J2432" i="1"/>
  <c r="O2431" i="1"/>
  <c r="N2431" i="1"/>
  <c r="J2431" i="1"/>
  <c r="O2430" i="1"/>
  <c r="N2430" i="1"/>
  <c r="J2430" i="1"/>
  <c r="O2429" i="1"/>
  <c r="N2429" i="1"/>
  <c r="J2429" i="1"/>
  <c r="O2428" i="1"/>
  <c r="N2428" i="1"/>
  <c r="J2428" i="1"/>
  <c r="O2427" i="1"/>
  <c r="N2427" i="1"/>
  <c r="J2427" i="1"/>
  <c r="O2426" i="1"/>
  <c r="N2426" i="1"/>
  <c r="J2426" i="1"/>
  <c r="O2425" i="1"/>
  <c r="N2425" i="1"/>
  <c r="J2425" i="1"/>
  <c r="O2424" i="1"/>
  <c r="N2424" i="1"/>
  <c r="J2424" i="1"/>
  <c r="O2423" i="1"/>
  <c r="N2423" i="1"/>
  <c r="J2423" i="1"/>
  <c r="O2422" i="1"/>
  <c r="N2422" i="1"/>
  <c r="J2422" i="1"/>
  <c r="O2421" i="1"/>
  <c r="N2421" i="1"/>
  <c r="J2421" i="1"/>
  <c r="O2420" i="1"/>
  <c r="N2420" i="1"/>
  <c r="J2420" i="1"/>
  <c r="O2419" i="1"/>
  <c r="N2419" i="1"/>
  <c r="J2419" i="1"/>
  <c r="O2418" i="1"/>
  <c r="N2418" i="1"/>
  <c r="J2418" i="1"/>
  <c r="O2417" i="1"/>
  <c r="N2417" i="1"/>
  <c r="J2417" i="1"/>
  <c r="O2416" i="1"/>
  <c r="N2416" i="1"/>
  <c r="J2416" i="1"/>
  <c r="O2415" i="1"/>
  <c r="N2415" i="1"/>
  <c r="J2415" i="1"/>
  <c r="O2414" i="1"/>
  <c r="N2414" i="1"/>
  <c r="J2414" i="1"/>
  <c r="O2413" i="1"/>
  <c r="N2413" i="1"/>
  <c r="J2413" i="1"/>
  <c r="O2412" i="1"/>
  <c r="N2412" i="1"/>
  <c r="J2412" i="1"/>
  <c r="O2411" i="1"/>
  <c r="N2411" i="1"/>
  <c r="J2411" i="1"/>
  <c r="O2410" i="1"/>
  <c r="N2410" i="1"/>
  <c r="J2410" i="1"/>
  <c r="O2409" i="1"/>
  <c r="N2409" i="1"/>
  <c r="J2409" i="1"/>
  <c r="O2408" i="1"/>
  <c r="N2408" i="1"/>
  <c r="J2408" i="1"/>
  <c r="O2407" i="1"/>
  <c r="N2407" i="1"/>
  <c r="J2407" i="1"/>
  <c r="O2406" i="1"/>
  <c r="N2406" i="1"/>
  <c r="J2406" i="1"/>
  <c r="O2405" i="1"/>
  <c r="N2405" i="1"/>
  <c r="J2405" i="1"/>
  <c r="K2404" i="1"/>
  <c r="O2403" i="1"/>
  <c r="K2403" i="1"/>
  <c r="J2403" i="1"/>
  <c r="I2403" i="1"/>
  <c r="H2403" i="1"/>
  <c r="O2402" i="1"/>
  <c r="N2402" i="1"/>
  <c r="J2402" i="1"/>
  <c r="O2401" i="1"/>
  <c r="N2401" i="1"/>
  <c r="J2401" i="1"/>
  <c r="O2400" i="1"/>
  <c r="N2400" i="1"/>
  <c r="J2400" i="1"/>
  <c r="K2399" i="1"/>
  <c r="K2400" i="1" s="1"/>
  <c r="O2398" i="1"/>
  <c r="K2398" i="1"/>
  <c r="J2398" i="1"/>
  <c r="I2398" i="1"/>
  <c r="H2398" i="1"/>
  <c r="O2397" i="1"/>
  <c r="N2397" i="1"/>
  <c r="J2397" i="1"/>
  <c r="O2396" i="1"/>
  <c r="N2396" i="1"/>
  <c r="J2396" i="1"/>
  <c r="O2395" i="1"/>
  <c r="N2395" i="1"/>
  <c r="J2395" i="1"/>
  <c r="O2394" i="1"/>
  <c r="N2394" i="1"/>
  <c r="J2394" i="1"/>
  <c r="O2393" i="1"/>
  <c r="N2393" i="1"/>
  <c r="J2393" i="1"/>
  <c r="O2392" i="1"/>
  <c r="N2392" i="1"/>
  <c r="J2392" i="1"/>
  <c r="O2391" i="1"/>
  <c r="N2391" i="1"/>
  <c r="J2391" i="1"/>
  <c r="O2390" i="1"/>
  <c r="N2390" i="1"/>
  <c r="J2390" i="1"/>
  <c r="O2389" i="1"/>
  <c r="N2389" i="1"/>
  <c r="J2389" i="1"/>
  <c r="O2388" i="1"/>
  <c r="N2388" i="1"/>
  <c r="J2388" i="1"/>
  <c r="O2387" i="1"/>
  <c r="N2387" i="1"/>
  <c r="J2387" i="1"/>
  <c r="O2386" i="1"/>
  <c r="N2386" i="1"/>
  <c r="J2386" i="1"/>
  <c r="O2385" i="1"/>
  <c r="N2385" i="1"/>
  <c r="J2385" i="1"/>
  <c r="O2384" i="1"/>
  <c r="N2384" i="1"/>
  <c r="J2384" i="1"/>
  <c r="O2383" i="1"/>
  <c r="N2383" i="1"/>
  <c r="J2383" i="1"/>
  <c r="O2382" i="1"/>
  <c r="N2382" i="1"/>
  <c r="J2382" i="1"/>
  <c r="O2381" i="1"/>
  <c r="N2381" i="1"/>
  <c r="J2381" i="1"/>
  <c r="O2380" i="1"/>
  <c r="N2380" i="1"/>
  <c r="J2380" i="1"/>
  <c r="O2379" i="1"/>
  <c r="N2379" i="1"/>
  <c r="J2379" i="1"/>
  <c r="O2378" i="1"/>
  <c r="N2378" i="1"/>
  <c r="J2378" i="1"/>
  <c r="O2377" i="1"/>
  <c r="N2377" i="1"/>
  <c r="J2377" i="1"/>
  <c r="O2376" i="1"/>
  <c r="N2376" i="1"/>
  <c r="J2376" i="1"/>
  <c r="O2375" i="1"/>
  <c r="N2375" i="1"/>
  <c r="J2375" i="1"/>
  <c r="O2374" i="1"/>
  <c r="N2374" i="1"/>
  <c r="J2374" i="1"/>
  <c r="O2373" i="1"/>
  <c r="N2373" i="1"/>
  <c r="J2373" i="1"/>
  <c r="O2372" i="1"/>
  <c r="N2372" i="1"/>
  <c r="J2372" i="1"/>
  <c r="O2371" i="1"/>
  <c r="N2371" i="1"/>
  <c r="J2371" i="1"/>
  <c r="O2370" i="1"/>
  <c r="N2370" i="1"/>
  <c r="J2370" i="1"/>
  <c r="O2369" i="1"/>
  <c r="N2369" i="1"/>
  <c r="J2369" i="1"/>
  <c r="O2368" i="1"/>
  <c r="N2368" i="1"/>
  <c r="J2368" i="1"/>
  <c r="O2367" i="1"/>
  <c r="N2367" i="1"/>
  <c r="J2367" i="1"/>
  <c r="O2366" i="1"/>
  <c r="N2366" i="1"/>
  <c r="J2366" i="1"/>
  <c r="O2362" i="1"/>
  <c r="N2362" i="1"/>
  <c r="J2362" i="1"/>
  <c r="O2361" i="1"/>
  <c r="N2361" i="1"/>
  <c r="J2361" i="1"/>
  <c r="O2360" i="1"/>
  <c r="N2360" i="1"/>
  <c r="J2360" i="1"/>
  <c r="O2359" i="1"/>
  <c r="N2359" i="1"/>
  <c r="J2359" i="1"/>
  <c r="O2358" i="1"/>
  <c r="N2358" i="1"/>
  <c r="J2358" i="1"/>
  <c r="O2357" i="1"/>
  <c r="N2357" i="1"/>
  <c r="J2357" i="1"/>
  <c r="O2356" i="1"/>
  <c r="N2356" i="1"/>
  <c r="J2356" i="1"/>
  <c r="O2355" i="1"/>
  <c r="N2355" i="1"/>
  <c r="J2355" i="1"/>
  <c r="O2354" i="1"/>
  <c r="N2354" i="1"/>
  <c r="J2354" i="1"/>
  <c r="O2353" i="1"/>
  <c r="N2353" i="1"/>
  <c r="J2353" i="1"/>
  <c r="O2352" i="1"/>
  <c r="N2352" i="1"/>
  <c r="J2352" i="1"/>
  <c r="O2351" i="1"/>
  <c r="N2351" i="1"/>
  <c r="J2351" i="1"/>
  <c r="O2350" i="1"/>
  <c r="N2350" i="1"/>
  <c r="J2350" i="1"/>
  <c r="O2349" i="1"/>
  <c r="N2349" i="1"/>
  <c r="J2349" i="1"/>
  <c r="O2348" i="1"/>
  <c r="N2348" i="1"/>
  <c r="J2348" i="1"/>
  <c r="O2347" i="1"/>
  <c r="N2347" i="1"/>
  <c r="J2347" i="1"/>
  <c r="O2346" i="1"/>
  <c r="N2346" i="1"/>
  <c r="J2346" i="1"/>
  <c r="O2345" i="1"/>
  <c r="N2345" i="1"/>
  <c r="J2345" i="1"/>
  <c r="O2344" i="1"/>
  <c r="N2344" i="1"/>
  <c r="J2344" i="1"/>
  <c r="O2343" i="1"/>
  <c r="N2343" i="1"/>
  <c r="J2343" i="1"/>
  <c r="O2342" i="1"/>
  <c r="N2342" i="1"/>
  <c r="J2342" i="1"/>
  <c r="O2341" i="1"/>
  <c r="N2341" i="1"/>
  <c r="J2341" i="1"/>
  <c r="O2340" i="1"/>
  <c r="N2340" i="1"/>
  <c r="J2340" i="1"/>
  <c r="O2339" i="1"/>
  <c r="N2339" i="1"/>
  <c r="J2339" i="1"/>
  <c r="O2338" i="1"/>
  <c r="N2338" i="1"/>
  <c r="J2338" i="1"/>
  <c r="O2337" i="1"/>
  <c r="N2337" i="1"/>
  <c r="J2337" i="1"/>
  <c r="O2336" i="1"/>
  <c r="N2336" i="1"/>
  <c r="J2336" i="1"/>
  <c r="O2335" i="1"/>
  <c r="N2335" i="1"/>
  <c r="J2335" i="1"/>
  <c r="O2334" i="1"/>
  <c r="N2334" i="1"/>
  <c r="J2334" i="1"/>
  <c r="O2333" i="1"/>
  <c r="N2333" i="1"/>
  <c r="J2333" i="1"/>
  <c r="O2332" i="1"/>
  <c r="N2332" i="1"/>
  <c r="J2332" i="1"/>
  <c r="O2331" i="1"/>
  <c r="N2331" i="1"/>
  <c r="J2331" i="1"/>
  <c r="O2330" i="1"/>
  <c r="N2330" i="1"/>
  <c r="J2330" i="1"/>
  <c r="O2329" i="1"/>
  <c r="N2329" i="1"/>
  <c r="J2329" i="1"/>
  <c r="O2328" i="1"/>
  <c r="N2328" i="1"/>
  <c r="J2328" i="1"/>
  <c r="O2327" i="1"/>
  <c r="N2327" i="1"/>
  <c r="J2327" i="1"/>
  <c r="O2326" i="1"/>
  <c r="N2326" i="1"/>
  <c r="J2326" i="1"/>
  <c r="O2325" i="1"/>
  <c r="N2325" i="1"/>
  <c r="J2325" i="1"/>
  <c r="O2324" i="1"/>
  <c r="N2324" i="1"/>
  <c r="J2324" i="1"/>
  <c r="O2323" i="1"/>
  <c r="N2323" i="1"/>
  <c r="J2323" i="1"/>
  <c r="O2322" i="1"/>
  <c r="N2322" i="1"/>
  <c r="J2322" i="1"/>
  <c r="O2321" i="1"/>
  <c r="N2321" i="1"/>
  <c r="J2321" i="1"/>
  <c r="O2320" i="1"/>
  <c r="N2320" i="1"/>
  <c r="J2320" i="1"/>
  <c r="O2319" i="1"/>
  <c r="N2319" i="1"/>
  <c r="J2319" i="1"/>
  <c r="O2318" i="1"/>
  <c r="N2318" i="1"/>
  <c r="J2318" i="1"/>
  <c r="O2317" i="1"/>
  <c r="N2317" i="1"/>
  <c r="J2317" i="1"/>
  <c r="O2316" i="1"/>
  <c r="N2316" i="1"/>
  <c r="J2316" i="1"/>
  <c r="O2315" i="1"/>
  <c r="N2315" i="1"/>
  <c r="J2315" i="1"/>
  <c r="O2314" i="1"/>
  <c r="N2314" i="1"/>
  <c r="J2314" i="1"/>
  <c r="O2313" i="1"/>
  <c r="N2313" i="1"/>
  <c r="J2313" i="1"/>
  <c r="O2312" i="1"/>
  <c r="N2312" i="1"/>
  <c r="J2312" i="1"/>
  <c r="O2311" i="1"/>
  <c r="N2311" i="1"/>
  <c r="J2311" i="1"/>
  <c r="O2310" i="1"/>
  <c r="N2310" i="1"/>
  <c r="J2310" i="1"/>
  <c r="O2309" i="1"/>
  <c r="N2309" i="1"/>
  <c r="J2309" i="1"/>
  <c r="O2308" i="1"/>
  <c r="N2308" i="1"/>
  <c r="J2308" i="1"/>
  <c r="O2307" i="1"/>
  <c r="N2307" i="1"/>
  <c r="J2307" i="1"/>
  <c r="O2306" i="1"/>
  <c r="N2306" i="1"/>
  <c r="J2306" i="1"/>
  <c r="O2305" i="1"/>
  <c r="N2305" i="1"/>
  <c r="J2305" i="1"/>
  <c r="O2304" i="1"/>
  <c r="N2304" i="1"/>
  <c r="J2304" i="1"/>
  <c r="O2303" i="1"/>
  <c r="N2303" i="1"/>
  <c r="J2303" i="1"/>
  <c r="O2302" i="1"/>
  <c r="N2302" i="1"/>
  <c r="J2302" i="1"/>
  <c r="O2301" i="1"/>
  <c r="N2301" i="1"/>
  <c r="J2301" i="1"/>
  <c r="O2300" i="1"/>
  <c r="N2300" i="1"/>
  <c r="J2300" i="1"/>
  <c r="O2299" i="1"/>
  <c r="N2299" i="1"/>
  <c r="J2299" i="1"/>
  <c r="O2298" i="1"/>
  <c r="N2298" i="1"/>
  <c r="J2298" i="1"/>
  <c r="O2297" i="1"/>
  <c r="N2297" i="1"/>
  <c r="J2297" i="1"/>
  <c r="O2296" i="1"/>
  <c r="N2296" i="1"/>
  <c r="J2296" i="1"/>
  <c r="O2295" i="1"/>
  <c r="N2295" i="1"/>
  <c r="J2295" i="1"/>
  <c r="O2294" i="1"/>
  <c r="N2294" i="1"/>
  <c r="J2294" i="1"/>
  <c r="O2293" i="1"/>
  <c r="N2293" i="1"/>
  <c r="J2293" i="1"/>
  <c r="O2292" i="1"/>
  <c r="N2292" i="1"/>
  <c r="J2292" i="1"/>
  <c r="O2291" i="1"/>
  <c r="N2291" i="1"/>
  <c r="J2291" i="1"/>
  <c r="O2290" i="1"/>
  <c r="N2290" i="1"/>
  <c r="J2290" i="1"/>
  <c r="O2289" i="1"/>
  <c r="N2289" i="1"/>
  <c r="J2289" i="1"/>
  <c r="O2288" i="1"/>
  <c r="N2288" i="1"/>
  <c r="J2288" i="1"/>
  <c r="O2287" i="1"/>
  <c r="N2287" i="1"/>
  <c r="J2287" i="1"/>
  <c r="O2286" i="1"/>
  <c r="N2286" i="1"/>
  <c r="J2286" i="1"/>
  <c r="O2285" i="1"/>
  <c r="N2285" i="1"/>
  <c r="J2285" i="1"/>
  <c r="O2284" i="1"/>
  <c r="N2284" i="1"/>
  <c r="J2284" i="1"/>
  <c r="O2283" i="1"/>
  <c r="N2283" i="1"/>
  <c r="J2283" i="1"/>
  <c r="O2282" i="1"/>
  <c r="N2282" i="1"/>
  <c r="J2282" i="1"/>
  <c r="O2281" i="1"/>
  <c r="N2281" i="1"/>
  <c r="J2281" i="1"/>
  <c r="O2280" i="1"/>
  <c r="N2280" i="1"/>
  <c r="J2280" i="1"/>
  <c r="O2279" i="1"/>
  <c r="N2279" i="1"/>
  <c r="J2279" i="1"/>
  <c r="O2278" i="1"/>
  <c r="N2278" i="1"/>
  <c r="J2278" i="1"/>
  <c r="O2277" i="1"/>
  <c r="N2277" i="1"/>
  <c r="J2277" i="1"/>
  <c r="O2276" i="1"/>
  <c r="N2276" i="1"/>
  <c r="J2276" i="1"/>
  <c r="O2275" i="1"/>
  <c r="N2275" i="1"/>
  <c r="J2275" i="1"/>
  <c r="O2274" i="1"/>
  <c r="N2274" i="1"/>
  <c r="J2274" i="1"/>
  <c r="O2273" i="1"/>
  <c r="N2273" i="1"/>
  <c r="J2273" i="1"/>
  <c r="O2272" i="1"/>
  <c r="N2272" i="1"/>
  <c r="J2272" i="1"/>
  <c r="O2271" i="1"/>
  <c r="N2271" i="1"/>
  <c r="J2271" i="1"/>
  <c r="O2270" i="1"/>
  <c r="N2270" i="1"/>
  <c r="J2270" i="1"/>
  <c r="O2269" i="1"/>
  <c r="N2269" i="1"/>
  <c r="J2269" i="1"/>
  <c r="O2268" i="1"/>
  <c r="N2268" i="1"/>
  <c r="J2268" i="1"/>
  <c r="O2267" i="1"/>
  <c r="N2267" i="1"/>
  <c r="J2267" i="1"/>
  <c r="O2266" i="1"/>
  <c r="N2266" i="1"/>
  <c r="J2266" i="1"/>
  <c r="O2265" i="1"/>
  <c r="N2265" i="1"/>
  <c r="J2265" i="1"/>
  <c r="O2264" i="1"/>
  <c r="N2264" i="1"/>
  <c r="J2264" i="1"/>
  <c r="O2260" i="1"/>
  <c r="N2260" i="1"/>
  <c r="J2260" i="1"/>
  <c r="O2259" i="1"/>
  <c r="N2259" i="1"/>
  <c r="J2259" i="1"/>
  <c r="O2258" i="1"/>
  <c r="N2258" i="1"/>
  <c r="J2258" i="1"/>
  <c r="O2257" i="1"/>
  <c r="N2257" i="1"/>
  <c r="J2257" i="1"/>
  <c r="O2256" i="1"/>
  <c r="N2256" i="1"/>
  <c r="J2256" i="1"/>
  <c r="O2255" i="1"/>
  <c r="N2255" i="1"/>
  <c r="J2255" i="1"/>
  <c r="O2254" i="1"/>
  <c r="N2254" i="1"/>
  <c r="J2254" i="1"/>
  <c r="O2253" i="1"/>
  <c r="N2253" i="1"/>
  <c r="J2253" i="1"/>
  <c r="O2252" i="1"/>
  <c r="N2252" i="1"/>
  <c r="J2252" i="1"/>
  <c r="O2251" i="1"/>
  <c r="N2251" i="1"/>
  <c r="J2251" i="1"/>
  <c r="O2250" i="1"/>
  <c r="N2250" i="1"/>
  <c r="J2250" i="1"/>
  <c r="O2249" i="1"/>
  <c r="N2249" i="1"/>
  <c r="J2249" i="1"/>
  <c r="O2248" i="1"/>
  <c r="N2248" i="1"/>
  <c r="J2248" i="1"/>
  <c r="O2247" i="1"/>
  <c r="N2247" i="1"/>
  <c r="J2247" i="1"/>
  <c r="O2246" i="1"/>
  <c r="N2246" i="1"/>
  <c r="J2246" i="1"/>
  <c r="O2245" i="1"/>
  <c r="N2245" i="1"/>
  <c r="J2245" i="1"/>
  <c r="O2244" i="1"/>
  <c r="N2244" i="1"/>
  <c r="J2244" i="1"/>
  <c r="O2243" i="1"/>
  <c r="N2243" i="1"/>
  <c r="J2243" i="1"/>
  <c r="O2242" i="1"/>
  <c r="N2242" i="1"/>
  <c r="J2242" i="1"/>
  <c r="O2241" i="1"/>
  <c r="N2241" i="1"/>
  <c r="J2241" i="1"/>
  <c r="O2240" i="1"/>
  <c r="N2240" i="1"/>
  <c r="J2240" i="1"/>
  <c r="O2239" i="1"/>
  <c r="N2239" i="1"/>
  <c r="J2239" i="1"/>
  <c r="O2238" i="1"/>
  <c r="N2238" i="1"/>
  <c r="J2238" i="1"/>
  <c r="O2237" i="1"/>
  <c r="N2237" i="1"/>
  <c r="J2237" i="1"/>
  <c r="O2236" i="1"/>
  <c r="N2236" i="1"/>
  <c r="J2236" i="1"/>
  <c r="O2235" i="1"/>
  <c r="N2235" i="1"/>
  <c r="J2235" i="1"/>
  <c r="O2234" i="1"/>
  <c r="N2234" i="1"/>
  <c r="J2234" i="1"/>
  <c r="O2233" i="1"/>
  <c r="N2233" i="1"/>
  <c r="J2233" i="1"/>
  <c r="O2232" i="1"/>
  <c r="N2232" i="1"/>
  <c r="J2232" i="1"/>
  <c r="O2231" i="1"/>
  <c r="N2231" i="1"/>
  <c r="J2231" i="1"/>
  <c r="O2230" i="1"/>
  <c r="N2230" i="1"/>
  <c r="J2230" i="1"/>
  <c r="O2229" i="1"/>
  <c r="N2229" i="1"/>
  <c r="J2229" i="1"/>
  <c r="O2228" i="1"/>
  <c r="N2228" i="1"/>
  <c r="J2228" i="1"/>
  <c r="O2227" i="1"/>
  <c r="N2227" i="1"/>
  <c r="J2227" i="1"/>
  <c r="O2226" i="1"/>
  <c r="N2226" i="1"/>
  <c r="J2226" i="1"/>
  <c r="O2225" i="1"/>
  <c r="N2225" i="1"/>
  <c r="J2225" i="1"/>
  <c r="O2224" i="1"/>
  <c r="N2224" i="1"/>
  <c r="J2224" i="1"/>
  <c r="O2223" i="1"/>
  <c r="N2223" i="1"/>
  <c r="J2223" i="1"/>
  <c r="K2222" i="1"/>
  <c r="K2223" i="1" s="1"/>
  <c r="O2221" i="1"/>
  <c r="K2221" i="1"/>
  <c r="J2221" i="1"/>
  <c r="I2221" i="1"/>
  <c r="H2221" i="1"/>
  <c r="O2220" i="1"/>
  <c r="N2220" i="1"/>
  <c r="J2220" i="1"/>
  <c r="O2219" i="1"/>
  <c r="N2219" i="1"/>
  <c r="J2219" i="1"/>
  <c r="K2218" i="1"/>
  <c r="O2217" i="1"/>
  <c r="K2217" i="1"/>
  <c r="J2217" i="1"/>
  <c r="I2217" i="1"/>
  <c r="H2217" i="1"/>
  <c r="O2216" i="1"/>
  <c r="N2216" i="1"/>
  <c r="J2216" i="1"/>
  <c r="O2215" i="1"/>
  <c r="N2215" i="1"/>
  <c r="J2215" i="1"/>
  <c r="O2214" i="1"/>
  <c r="N2214" i="1"/>
  <c r="J2214" i="1"/>
  <c r="O2213" i="1"/>
  <c r="N2213" i="1"/>
  <c r="J2213" i="1"/>
  <c r="O2212" i="1"/>
  <c r="N2212" i="1"/>
  <c r="J2212" i="1"/>
  <c r="O2211" i="1"/>
  <c r="N2211" i="1"/>
  <c r="J2211" i="1"/>
  <c r="O2210" i="1"/>
  <c r="N2210" i="1"/>
  <c r="J2210" i="1"/>
  <c r="O2209" i="1"/>
  <c r="N2209" i="1"/>
  <c r="J2209" i="1"/>
  <c r="O2208" i="1"/>
  <c r="N2208" i="1"/>
  <c r="J2208" i="1"/>
  <c r="O2207" i="1"/>
  <c r="N2207" i="1"/>
  <c r="J2207" i="1"/>
  <c r="O2206" i="1"/>
  <c r="N2206" i="1"/>
  <c r="J2206" i="1"/>
  <c r="O2205" i="1"/>
  <c r="N2205" i="1"/>
  <c r="J2205" i="1"/>
  <c r="O2204" i="1"/>
  <c r="N2204" i="1"/>
  <c r="J2204" i="1"/>
  <c r="O2203" i="1"/>
  <c r="N2203" i="1"/>
  <c r="J2203" i="1"/>
  <c r="O2202" i="1"/>
  <c r="N2202" i="1"/>
  <c r="J2202" i="1"/>
  <c r="O2201" i="1"/>
  <c r="N2201" i="1"/>
  <c r="J2201" i="1"/>
  <c r="O2200" i="1"/>
  <c r="N2200" i="1"/>
  <c r="J2200" i="1"/>
  <c r="O2199" i="1"/>
  <c r="N2199" i="1"/>
  <c r="J2199" i="1"/>
  <c r="O2198" i="1"/>
  <c r="N2198" i="1"/>
  <c r="J2198" i="1"/>
  <c r="O2197" i="1"/>
  <c r="N2197" i="1"/>
  <c r="J2197" i="1"/>
  <c r="O2196" i="1"/>
  <c r="N2196" i="1"/>
  <c r="J2196" i="1"/>
  <c r="O2195" i="1"/>
  <c r="N2195" i="1"/>
  <c r="J2195" i="1"/>
  <c r="O2194" i="1"/>
  <c r="N2194" i="1"/>
  <c r="J2194" i="1"/>
  <c r="O2193" i="1"/>
  <c r="N2193" i="1"/>
  <c r="J2193" i="1"/>
  <c r="O2192" i="1"/>
  <c r="N2192" i="1"/>
  <c r="J2192" i="1"/>
  <c r="O2191" i="1"/>
  <c r="N2191" i="1"/>
  <c r="J2191" i="1"/>
  <c r="O2190" i="1"/>
  <c r="N2190" i="1"/>
  <c r="J2190" i="1"/>
  <c r="O2189" i="1"/>
  <c r="N2189" i="1"/>
  <c r="J2189" i="1"/>
  <c r="O2188" i="1"/>
  <c r="N2188" i="1"/>
  <c r="J2188" i="1"/>
  <c r="O2187" i="1"/>
  <c r="N2187" i="1"/>
  <c r="J2187" i="1"/>
  <c r="O2186" i="1"/>
  <c r="N2186" i="1"/>
  <c r="J2186" i="1"/>
  <c r="O2185" i="1"/>
  <c r="N2185" i="1"/>
  <c r="J2185" i="1"/>
  <c r="O2184" i="1"/>
  <c r="N2184" i="1"/>
  <c r="J2184" i="1"/>
  <c r="O2183" i="1"/>
  <c r="N2183" i="1"/>
  <c r="J2183" i="1"/>
  <c r="O2182" i="1"/>
  <c r="N2182" i="1"/>
  <c r="J2182" i="1"/>
  <c r="O2181" i="1"/>
  <c r="N2181" i="1"/>
  <c r="J2181" i="1"/>
  <c r="O2180" i="1"/>
  <c r="N2180" i="1"/>
  <c r="J2180" i="1"/>
  <c r="O2179" i="1"/>
  <c r="N2179" i="1"/>
  <c r="J2179" i="1"/>
  <c r="O2178" i="1"/>
  <c r="N2178" i="1"/>
  <c r="J2178" i="1"/>
  <c r="O2177" i="1"/>
  <c r="N2177" i="1"/>
  <c r="J2177" i="1"/>
  <c r="O2176" i="1"/>
  <c r="N2176" i="1"/>
  <c r="J2176" i="1"/>
  <c r="O2175" i="1"/>
  <c r="N2175" i="1"/>
  <c r="J2175" i="1"/>
  <c r="O2174" i="1"/>
  <c r="N2174" i="1"/>
  <c r="J2174" i="1"/>
  <c r="O2173" i="1"/>
  <c r="N2173" i="1"/>
  <c r="J2173" i="1"/>
  <c r="O2172" i="1"/>
  <c r="N2172" i="1"/>
  <c r="J2172" i="1"/>
  <c r="O2171" i="1"/>
  <c r="N2171" i="1"/>
  <c r="J2171" i="1"/>
  <c r="O2170" i="1"/>
  <c r="N2170" i="1"/>
  <c r="J2170" i="1"/>
  <c r="O2169" i="1"/>
  <c r="N2169" i="1"/>
  <c r="J2169" i="1"/>
  <c r="O2168" i="1"/>
  <c r="N2168" i="1"/>
  <c r="J2168" i="1"/>
  <c r="O2167" i="1"/>
  <c r="N2167" i="1"/>
  <c r="J2167" i="1"/>
  <c r="O2166" i="1"/>
  <c r="N2166" i="1"/>
  <c r="J2166" i="1"/>
  <c r="O2165" i="1"/>
  <c r="N2165" i="1"/>
  <c r="J2165" i="1"/>
  <c r="O2164" i="1"/>
  <c r="N2164" i="1"/>
  <c r="J2164" i="1"/>
  <c r="O2163" i="1"/>
  <c r="N2163" i="1"/>
  <c r="J2163" i="1"/>
  <c r="O2162" i="1"/>
  <c r="N2162" i="1"/>
  <c r="J2162" i="1"/>
  <c r="O2161" i="1"/>
  <c r="N2161" i="1"/>
  <c r="J2161" i="1"/>
  <c r="O2157" i="1"/>
  <c r="N2157" i="1"/>
  <c r="J2157" i="1"/>
  <c r="O2156" i="1"/>
  <c r="N2156" i="1"/>
  <c r="J2156" i="1"/>
  <c r="O2155" i="1"/>
  <c r="N2155" i="1"/>
  <c r="J2155" i="1"/>
  <c r="O2154" i="1"/>
  <c r="N2154" i="1"/>
  <c r="J2154" i="1"/>
  <c r="O2153" i="1"/>
  <c r="N2153" i="1"/>
  <c r="J2153" i="1"/>
  <c r="O2152" i="1"/>
  <c r="N2152" i="1"/>
  <c r="J2152" i="1"/>
  <c r="O2151" i="1"/>
  <c r="N2151" i="1"/>
  <c r="J2151" i="1"/>
  <c r="O2150" i="1"/>
  <c r="N2150" i="1"/>
  <c r="J2150" i="1"/>
  <c r="O2149" i="1"/>
  <c r="N2149" i="1"/>
  <c r="J2149" i="1"/>
  <c r="O2148" i="1"/>
  <c r="N2148" i="1"/>
  <c r="J2148" i="1"/>
  <c r="O2147" i="1"/>
  <c r="N2147" i="1"/>
  <c r="J2147" i="1"/>
  <c r="O2146" i="1"/>
  <c r="N2146" i="1"/>
  <c r="J2146" i="1"/>
  <c r="O2145" i="1"/>
  <c r="N2145" i="1"/>
  <c r="J2145" i="1"/>
  <c r="O2144" i="1"/>
  <c r="N2144" i="1"/>
  <c r="J2144" i="1"/>
  <c r="O2143" i="1"/>
  <c r="N2143" i="1"/>
  <c r="J2143" i="1"/>
  <c r="O2142" i="1"/>
  <c r="N2142" i="1"/>
  <c r="J2142" i="1"/>
  <c r="O2141" i="1"/>
  <c r="N2141" i="1"/>
  <c r="J2141" i="1"/>
  <c r="O2140" i="1"/>
  <c r="N2140" i="1"/>
  <c r="J2140" i="1"/>
  <c r="O2139" i="1"/>
  <c r="N2139" i="1"/>
  <c r="J2139" i="1"/>
  <c r="O2138" i="1"/>
  <c r="N2138" i="1"/>
  <c r="J2138" i="1"/>
  <c r="O2137" i="1"/>
  <c r="N2137" i="1"/>
  <c r="J2137" i="1"/>
  <c r="O2136" i="1"/>
  <c r="N2136" i="1"/>
  <c r="J2136" i="1"/>
  <c r="O2135" i="1"/>
  <c r="N2135" i="1"/>
  <c r="J2135" i="1"/>
  <c r="O2134" i="1"/>
  <c r="N2134" i="1"/>
  <c r="J2134" i="1"/>
  <c r="O2133" i="1"/>
  <c r="N2133" i="1"/>
  <c r="J2133" i="1"/>
  <c r="O2132" i="1"/>
  <c r="N2132" i="1"/>
  <c r="J2132" i="1"/>
  <c r="O2131" i="1"/>
  <c r="N2131" i="1"/>
  <c r="J2131" i="1"/>
  <c r="O2130" i="1"/>
  <c r="N2130" i="1"/>
  <c r="J2130" i="1"/>
  <c r="O2129" i="1"/>
  <c r="N2129" i="1"/>
  <c r="J2129" i="1"/>
  <c r="O2128" i="1"/>
  <c r="N2128" i="1"/>
  <c r="J2128" i="1"/>
  <c r="O2127" i="1"/>
  <c r="N2127" i="1"/>
  <c r="J2127" i="1"/>
  <c r="O2126" i="1"/>
  <c r="N2126" i="1"/>
  <c r="J2126" i="1"/>
  <c r="O2125" i="1"/>
  <c r="N2125" i="1"/>
  <c r="J2125" i="1"/>
  <c r="O2124" i="1"/>
  <c r="N2124" i="1"/>
  <c r="J2124" i="1"/>
  <c r="O2123" i="1"/>
  <c r="N2123" i="1"/>
  <c r="J2123" i="1"/>
  <c r="O2122" i="1"/>
  <c r="N2122" i="1"/>
  <c r="J2122" i="1"/>
  <c r="K2121" i="1"/>
  <c r="O2120" i="1"/>
  <c r="K2120" i="1"/>
  <c r="J2120" i="1"/>
  <c r="I2120" i="1"/>
  <c r="H2120" i="1"/>
  <c r="O2119" i="1"/>
  <c r="N2119" i="1"/>
  <c r="J2119" i="1"/>
  <c r="O2118" i="1"/>
  <c r="N2118" i="1"/>
  <c r="J2118" i="1"/>
  <c r="O2117" i="1"/>
  <c r="N2117" i="1"/>
  <c r="J2117" i="1"/>
  <c r="O2116" i="1"/>
  <c r="N2116" i="1"/>
  <c r="J2116" i="1"/>
  <c r="O2115" i="1"/>
  <c r="N2115" i="1"/>
  <c r="J2115" i="1"/>
  <c r="O2114" i="1"/>
  <c r="N2114" i="1"/>
  <c r="J2114" i="1"/>
  <c r="O2113" i="1"/>
  <c r="N2113" i="1"/>
  <c r="J2113" i="1"/>
  <c r="O2112" i="1"/>
  <c r="N2112" i="1"/>
  <c r="J2112" i="1"/>
  <c r="O2111" i="1"/>
  <c r="N2111" i="1"/>
  <c r="J2111" i="1"/>
  <c r="O2110" i="1"/>
  <c r="N2110" i="1"/>
  <c r="J2110" i="1"/>
  <c r="O2109" i="1"/>
  <c r="N2109" i="1"/>
  <c r="J2109" i="1"/>
  <c r="O2108" i="1"/>
  <c r="N2108" i="1"/>
  <c r="J2108" i="1"/>
  <c r="O2107" i="1"/>
  <c r="N2107" i="1"/>
  <c r="J2107" i="1"/>
  <c r="O2106" i="1"/>
  <c r="N2106" i="1"/>
  <c r="J2106" i="1"/>
  <c r="O2105" i="1"/>
  <c r="N2105" i="1"/>
  <c r="J2105" i="1"/>
  <c r="O2104" i="1"/>
  <c r="N2104" i="1"/>
  <c r="J2104" i="1"/>
  <c r="O2103" i="1"/>
  <c r="N2103" i="1"/>
  <c r="J2103" i="1"/>
  <c r="O2102" i="1"/>
  <c r="N2102" i="1"/>
  <c r="J2102" i="1"/>
  <c r="O2101" i="1"/>
  <c r="N2101" i="1"/>
  <c r="J2101" i="1"/>
  <c r="O2100" i="1"/>
  <c r="N2100" i="1"/>
  <c r="J2100" i="1"/>
  <c r="O2099" i="1"/>
  <c r="N2099" i="1"/>
  <c r="J2099" i="1"/>
  <c r="O2098" i="1"/>
  <c r="N2098" i="1"/>
  <c r="J2098" i="1"/>
  <c r="O2097" i="1"/>
  <c r="N2097" i="1"/>
  <c r="J2097" i="1"/>
  <c r="O2096" i="1"/>
  <c r="N2096" i="1"/>
  <c r="J2096" i="1"/>
  <c r="O2095" i="1"/>
  <c r="N2095" i="1"/>
  <c r="J2095" i="1"/>
  <c r="O2094" i="1"/>
  <c r="N2094" i="1"/>
  <c r="J2094" i="1"/>
  <c r="O2093" i="1"/>
  <c r="N2093" i="1"/>
  <c r="J2093" i="1"/>
  <c r="O2092" i="1"/>
  <c r="N2092" i="1"/>
  <c r="J2092" i="1"/>
  <c r="O2091" i="1"/>
  <c r="N2091" i="1"/>
  <c r="J2091" i="1"/>
  <c r="O2090" i="1"/>
  <c r="N2090" i="1"/>
  <c r="J2090" i="1"/>
  <c r="O2089" i="1"/>
  <c r="N2089" i="1"/>
  <c r="J2089" i="1"/>
  <c r="O2088" i="1"/>
  <c r="N2088" i="1"/>
  <c r="J2088" i="1"/>
  <c r="O2087" i="1"/>
  <c r="N2087" i="1"/>
  <c r="J2087" i="1"/>
  <c r="O2086" i="1"/>
  <c r="N2086" i="1"/>
  <c r="J2086" i="1"/>
  <c r="O2085" i="1"/>
  <c r="N2085" i="1"/>
  <c r="J2085" i="1"/>
  <c r="O2084" i="1"/>
  <c r="N2084" i="1"/>
  <c r="J2084" i="1"/>
  <c r="O2083" i="1"/>
  <c r="N2083" i="1"/>
  <c r="J2083" i="1"/>
  <c r="O2082" i="1"/>
  <c r="N2082" i="1"/>
  <c r="J2082" i="1"/>
  <c r="O2081" i="1"/>
  <c r="N2081" i="1"/>
  <c r="J2081" i="1"/>
  <c r="O2080" i="1"/>
  <c r="N2080" i="1"/>
  <c r="J2080" i="1"/>
  <c r="O2079" i="1"/>
  <c r="N2079" i="1"/>
  <c r="J2079" i="1"/>
  <c r="O2078" i="1"/>
  <c r="N2078" i="1"/>
  <c r="J2078" i="1"/>
  <c r="O2077" i="1"/>
  <c r="N2077" i="1"/>
  <c r="J2077" i="1"/>
  <c r="O2076" i="1"/>
  <c r="N2076" i="1"/>
  <c r="J2076" i="1"/>
  <c r="O2075" i="1"/>
  <c r="N2075" i="1"/>
  <c r="J2075" i="1"/>
  <c r="K2074" i="1"/>
  <c r="O2073" i="1"/>
  <c r="K2073" i="1"/>
  <c r="J2073" i="1"/>
  <c r="I2073" i="1"/>
  <c r="H2073" i="1"/>
  <c r="O2072" i="1"/>
  <c r="N2072" i="1"/>
  <c r="J2072" i="1"/>
  <c r="O2071" i="1"/>
  <c r="N2071" i="1"/>
  <c r="J2071" i="1"/>
  <c r="O2070" i="1"/>
  <c r="N2070" i="1"/>
  <c r="J2070" i="1"/>
  <c r="O2069" i="1"/>
  <c r="N2069" i="1"/>
  <c r="J2069" i="1"/>
  <c r="O2068" i="1"/>
  <c r="N2068" i="1"/>
  <c r="J2068" i="1"/>
  <c r="O2067" i="1"/>
  <c r="N2067" i="1"/>
  <c r="J2067" i="1"/>
  <c r="O2066" i="1"/>
  <c r="N2066" i="1"/>
  <c r="J2066" i="1"/>
  <c r="O2065" i="1"/>
  <c r="N2065" i="1"/>
  <c r="J2065" i="1"/>
  <c r="O2064" i="1"/>
  <c r="N2064" i="1"/>
  <c r="J2064" i="1"/>
  <c r="O2063" i="1"/>
  <c r="N2063" i="1"/>
  <c r="J2063" i="1"/>
  <c r="O2062" i="1"/>
  <c r="N2062" i="1"/>
  <c r="J2062" i="1"/>
  <c r="O2061" i="1"/>
  <c r="N2061" i="1"/>
  <c r="J2061" i="1"/>
  <c r="O2060" i="1"/>
  <c r="N2060" i="1"/>
  <c r="J2060" i="1"/>
  <c r="O2056" i="1"/>
  <c r="N2056" i="1"/>
  <c r="J2056" i="1"/>
  <c r="O2055" i="1"/>
  <c r="N2055" i="1"/>
  <c r="J2055" i="1"/>
  <c r="O2054" i="1"/>
  <c r="N2054" i="1"/>
  <c r="J2054" i="1"/>
  <c r="O2053" i="1"/>
  <c r="N2053" i="1"/>
  <c r="J2053" i="1"/>
  <c r="O2052" i="1"/>
  <c r="N2052" i="1"/>
  <c r="J2052" i="1"/>
  <c r="O2051" i="1"/>
  <c r="N2051" i="1"/>
  <c r="J2051" i="1"/>
  <c r="O2050" i="1"/>
  <c r="N2050" i="1"/>
  <c r="J2050" i="1"/>
  <c r="O2049" i="1"/>
  <c r="N2049" i="1"/>
  <c r="J2049" i="1"/>
  <c r="O2048" i="1"/>
  <c r="N2048" i="1"/>
  <c r="J2048" i="1"/>
  <c r="O2047" i="1"/>
  <c r="N2047" i="1"/>
  <c r="J2047" i="1"/>
  <c r="O2046" i="1"/>
  <c r="N2046" i="1"/>
  <c r="J2046" i="1"/>
  <c r="O2045" i="1"/>
  <c r="N2045" i="1"/>
  <c r="J2045" i="1"/>
  <c r="O2044" i="1"/>
  <c r="N2044" i="1"/>
  <c r="J2044" i="1"/>
  <c r="O2043" i="1"/>
  <c r="N2043" i="1"/>
  <c r="J2043" i="1"/>
  <c r="O2042" i="1"/>
  <c r="N2042" i="1"/>
  <c r="J2042" i="1"/>
  <c r="O2041" i="1"/>
  <c r="N2041" i="1"/>
  <c r="J2041" i="1"/>
  <c r="O2040" i="1"/>
  <c r="N2040" i="1"/>
  <c r="J2040" i="1"/>
  <c r="O2039" i="1"/>
  <c r="N2039" i="1"/>
  <c r="J2039" i="1"/>
  <c r="O2038" i="1"/>
  <c r="N2038" i="1"/>
  <c r="J2038" i="1"/>
  <c r="O2037" i="1"/>
  <c r="N2037" i="1"/>
  <c r="J2037" i="1"/>
  <c r="O2036" i="1"/>
  <c r="N2036" i="1"/>
  <c r="J2036" i="1"/>
  <c r="O2035" i="1"/>
  <c r="N2035" i="1"/>
  <c r="J2035" i="1"/>
  <c r="O2034" i="1"/>
  <c r="N2034" i="1"/>
  <c r="J2034" i="1"/>
  <c r="O2033" i="1"/>
  <c r="N2033" i="1"/>
  <c r="J2033" i="1"/>
  <c r="O2032" i="1"/>
  <c r="N2032" i="1"/>
  <c r="J2032" i="1"/>
  <c r="O2031" i="1"/>
  <c r="N2031" i="1"/>
  <c r="J2031" i="1"/>
  <c r="O2030" i="1"/>
  <c r="N2030" i="1"/>
  <c r="J2030" i="1"/>
  <c r="O2029" i="1"/>
  <c r="N2029" i="1"/>
  <c r="J2029" i="1"/>
  <c r="O2028" i="1"/>
  <c r="N2028" i="1"/>
  <c r="J2028" i="1"/>
  <c r="O2027" i="1"/>
  <c r="N2027" i="1"/>
  <c r="J2027" i="1"/>
  <c r="O2026" i="1"/>
  <c r="N2026" i="1"/>
  <c r="J2026" i="1"/>
  <c r="O2025" i="1"/>
  <c r="N2025" i="1"/>
  <c r="J2025" i="1"/>
  <c r="O2024" i="1"/>
  <c r="N2024" i="1"/>
  <c r="J2024" i="1"/>
  <c r="O2023" i="1"/>
  <c r="N2023" i="1"/>
  <c r="J2023" i="1"/>
  <c r="O2022" i="1"/>
  <c r="N2022" i="1"/>
  <c r="J2022" i="1"/>
  <c r="O2021" i="1"/>
  <c r="N2021" i="1"/>
  <c r="J2021" i="1"/>
  <c r="O2020" i="1"/>
  <c r="N2020" i="1"/>
  <c r="J2020" i="1"/>
  <c r="O2019" i="1"/>
  <c r="N2019" i="1"/>
  <c r="J2019" i="1"/>
  <c r="O2018" i="1"/>
  <c r="N2018" i="1"/>
  <c r="J2018" i="1"/>
  <c r="O2017" i="1"/>
  <c r="N2017" i="1"/>
  <c r="J2017" i="1"/>
  <c r="O2016" i="1"/>
  <c r="N2016" i="1"/>
  <c r="J2016" i="1"/>
  <c r="O2015" i="1"/>
  <c r="N2015" i="1"/>
  <c r="J2015" i="1"/>
  <c r="O2014" i="1"/>
  <c r="N2014" i="1"/>
  <c r="J2014" i="1"/>
  <c r="O2013" i="1"/>
  <c r="N2013" i="1"/>
  <c r="J2013" i="1"/>
  <c r="K2012" i="1"/>
  <c r="O2011" i="1"/>
  <c r="K2011" i="1"/>
  <c r="J2011" i="1"/>
  <c r="I2011" i="1"/>
  <c r="H2011" i="1"/>
  <c r="O2010" i="1"/>
  <c r="N2010" i="1"/>
  <c r="J2010" i="1"/>
  <c r="O2009" i="1"/>
  <c r="N2009" i="1"/>
  <c r="J2009" i="1"/>
  <c r="O2008" i="1"/>
  <c r="N2008" i="1"/>
  <c r="J2008" i="1"/>
  <c r="O2007" i="1"/>
  <c r="N2007" i="1"/>
  <c r="J2007" i="1"/>
  <c r="O2006" i="1"/>
  <c r="N2006" i="1"/>
  <c r="J2006" i="1"/>
  <c r="O2005" i="1"/>
  <c r="N2005" i="1"/>
  <c r="J2005" i="1"/>
  <c r="O2004" i="1"/>
  <c r="N2004" i="1"/>
  <c r="J2004" i="1"/>
  <c r="O2003" i="1"/>
  <c r="N2003" i="1"/>
  <c r="J2003" i="1"/>
  <c r="O2002" i="1"/>
  <c r="N2002" i="1"/>
  <c r="J2002" i="1"/>
  <c r="O2001" i="1"/>
  <c r="N2001" i="1"/>
  <c r="J2001" i="1"/>
  <c r="O2000" i="1"/>
  <c r="N2000" i="1"/>
  <c r="J2000" i="1"/>
  <c r="K1999" i="1"/>
  <c r="K2000" i="1" s="1"/>
  <c r="O1997" i="1"/>
  <c r="N1997" i="1"/>
  <c r="J1997" i="1"/>
  <c r="O1995" i="1"/>
  <c r="N1995" i="1"/>
  <c r="J1995" i="1"/>
  <c r="O1994" i="1"/>
  <c r="N1994" i="1"/>
  <c r="J1994" i="1"/>
  <c r="K1993" i="1"/>
  <c r="K1992" i="1"/>
  <c r="O1991" i="1"/>
  <c r="K1991" i="1"/>
  <c r="J1991" i="1"/>
  <c r="I1991" i="1"/>
  <c r="H1991" i="1"/>
  <c r="O1990" i="1"/>
  <c r="N1990" i="1"/>
  <c r="J1990" i="1"/>
  <c r="O1989" i="1"/>
  <c r="N1989" i="1"/>
  <c r="J1989" i="1"/>
  <c r="O1988" i="1"/>
  <c r="N1988" i="1"/>
  <c r="J1988" i="1"/>
  <c r="O1987" i="1"/>
  <c r="N1987" i="1"/>
  <c r="J1987" i="1"/>
  <c r="O1986" i="1"/>
  <c r="N1986" i="1"/>
  <c r="J1986" i="1"/>
  <c r="O1985" i="1"/>
  <c r="N1985" i="1"/>
  <c r="J1985" i="1"/>
  <c r="O1984" i="1"/>
  <c r="N1984" i="1"/>
  <c r="J1984" i="1"/>
  <c r="O1983" i="1"/>
  <c r="N1983" i="1"/>
  <c r="J1983" i="1"/>
  <c r="O1982" i="1"/>
  <c r="N1982" i="1"/>
  <c r="J1982" i="1"/>
  <c r="O1981" i="1"/>
  <c r="N1981" i="1"/>
  <c r="J1981" i="1"/>
  <c r="O1980" i="1"/>
  <c r="N1980" i="1"/>
  <c r="J1980" i="1"/>
  <c r="O1979" i="1"/>
  <c r="N1979" i="1"/>
  <c r="J1979" i="1"/>
  <c r="O1978" i="1"/>
  <c r="N1978" i="1"/>
  <c r="J1978" i="1"/>
  <c r="O1977" i="1"/>
  <c r="N1977" i="1"/>
  <c r="J1977" i="1"/>
  <c r="O1976" i="1"/>
  <c r="N1976" i="1"/>
  <c r="J1976" i="1"/>
  <c r="O1975" i="1"/>
  <c r="N1975" i="1"/>
  <c r="J1975" i="1"/>
  <c r="O1974" i="1"/>
  <c r="N1974" i="1"/>
  <c r="J1974" i="1"/>
  <c r="O1973" i="1"/>
  <c r="N1973" i="1"/>
  <c r="J1973" i="1"/>
  <c r="O1972" i="1"/>
  <c r="N1972" i="1"/>
  <c r="J1972" i="1"/>
  <c r="O1971" i="1"/>
  <c r="N1971" i="1"/>
  <c r="J1971" i="1"/>
  <c r="O1970" i="1"/>
  <c r="N1970" i="1"/>
  <c r="J1970" i="1"/>
  <c r="O1969" i="1"/>
  <c r="N1969" i="1"/>
  <c r="J1969" i="1"/>
  <c r="O1968" i="1"/>
  <c r="N1968" i="1"/>
  <c r="J1968" i="1"/>
  <c r="O1967" i="1"/>
  <c r="N1967" i="1"/>
  <c r="J1967" i="1"/>
  <c r="O1966" i="1"/>
  <c r="N1966" i="1"/>
  <c r="J1966" i="1"/>
  <c r="O1965" i="1"/>
  <c r="N1965" i="1"/>
  <c r="J1965" i="1"/>
  <c r="O1964" i="1"/>
  <c r="N1964" i="1"/>
  <c r="J1964" i="1"/>
  <c r="O1963" i="1"/>
  <c r="N1963" i="1"/>
  <c r="J1963" i="1"/>
  <c r="O1962" i="1"/>
  <c r="N1962" i="1"/>
  <c r="J1962" i="1"/>
  <c r="O1957" i="1"/>
  <c r="N1957" i="1"/>
  <c r="J1957" i="1"/>
  <c r="O1956" i="1"/>
  <c r="N1956" i="1"/>
  <c r="J1956" i="1"/>
  <c r="O1955" i="1"/>
  <c r="N1955" i="1"/>
  <c r="J1955" i="1"/>
  <c r="O1954" i="1"/>
  <c r="N1954" i="1"/>
  <c r="J1954" i="1"/>
  <c r="O1953" i="1"/>
  <c r="N1953" i="1"/>
  <c r="J1953" i="1"/>
  <c r="O1952" i="1"/>
  <c r="N1952" i="1"/>
  <c r="J1952" i="1"/>
  <c r="O1951" i="1"/>
  <c r="N1951" i="1"/>
  <c r="J1951" i="1"/>
  <c r="O1950" i="1"/>
  <c r="N1950" i="1"/>
  <c r="J1950" i="1"/>
  <c r="O1949" i="1"/>
  <c r="N1949" i="1"/>
  <c r="J1949" i="1"/>
  <c r="O1948" i="1"/>
  <c r="N1948" i="1"/>
  <c r="J1948" i="1"/>
  <c r="O1947" i="1"/>
  <c r="N1947" i="1"/>
  <c r="J1947" i="1"/>
  <c r="O1946" i="1"/>
  <c r="N1946" i="1"/>
  <c r="J1946" i="1"/>
  <c r="K1945" i="1"/>
  <c r="K1946" i="1" s="1"/>
  <c r="O1944" i="1"/>
  <c r="K1944" i="1"/>
  <c r="J1944" i="1"/>
  <c r="I1944" i="1"/>
  <c r="H1944" i="1"/>
  <c r="O1943" i="1"/>
  <c r="N1943" i="1"/>
  <c r="J1943" i="1"/>
  <c r="O1942" i="1"/>
  <c r="N1942" i="1"/>
  <c r="J1942" i="1"/>
  <c r="O1941" i="1"/>
  <c r="N1941" i="1"/>
  <c r="J1941" i="1"/>
  <c r="O1940" i="1"/>
  <c r="N1940" i="1"/>
  <c r="J1940" i="1"/>
  <c r="O1939" i="1"/>
  <c r="N1939" i="1"/>
  <c r="J1939" i="1"/>
  <c r="O1938" i="1"/>
  <c r="N1938" i="1"/>
  <c r="J1938" i="1"/>
  <c r="O1937" i="1"/>
  <c r="N1937" i="1"/>
  <c r="J1937" i="1"/>
  <c r="O1936" i="1"/>
  <c r="N1936" i="1"/>
  <c r="J1936" i="1"/>
  <c r="O1935" i="1"/>
  <c r="N1935" i="1"/>
  <c r="J1935" i="1"/>
  <c r="O1934" i="1"/>
  <c r="N1934" i="1"/>
  <c r="J1934" i="1"/>
  <c r="O1933" i="1"/>
  <c r="N1933" i="1"/>
  <c r="J1933" i="1"/>
  <c r="O1932" i="1"/>
  <c r="N1932" i="1"/>
  <c r="J1932" i="1"/>
  <c r="O1931" i="1"/>
  <c r="N1931" i="1"/>
  <c r="J1931" i="1"/>
  <c r="O1930" i="1"/>
  <c r="N1930" i="1"/>
  <c r="J1930" i="1"/>
  <c r="O1929" i="1"/>
  <c r="N1929" i="1"/>
  <c r="J1929" i="1"/>
  <c r="O1928" i="1"/>
  <c r="N1928" i="1"/>
  <c r="J1928" i="1"/>
  <c r="O1927" i="1"/>
  <c r="N1927" i="1"/>
  <c r="J1927" i="1"/>
  <c r="O1926" i="1"/>
  <c r="N1926" i="1"/>
  <c r="J1926" i="1"/>
  <c r="O1925" i="1"/>
  <c r="N1925" i="1"/>
  <c r="J1925" i="1"/>
  <c r="O1924" i="1"/>
  <c r="N1924" i="1"/>
  <c r="J1924" i="1"/>
  <c r="O1923" i="1"/>
  <c r="N1923" i="1"/>
  <c r="J1923" i="1"/>
  <c r="O1922" i="1"/>
  <c r="N1922" i="1"/>
  <c r="J1922" i="1"/>
  <c r="O1921" i="1"/>
  <c r="N1921" i="1"/>
  <c r="J1921" i="1"/>
  <c r="O1920" i="1"/>
  <c r="N1920" i="1"/>
  <c r="J1920" i="1"/>
  <c r="O1919" i="1"/>
  <c r="N1919" i="1"/>
  <c r="J1919" i="1"/>
  <c r="O1918" i="1"/>
  <c r="N1918" i="1"/>
  <c r="J1918" i="1"/>
  <c r="O1917" i="1"/>
  <c r="N1917" i="1"/>
  <c r="J1917" i="1"/>
  <c r="O1916" i="1"/>
  <c r="N1916" i="1"/>
  <c r="J1916" i="1"/>
  <c r="O1915" i="1"/>
  <c r="N1915" i="1"/>
  <c r="J1915" i="1"/>
  <c r="O1914" i="1"/>
  <c r="N1914" i="1"/>
  <c r="J1914" i="1"/>
  <c r="O1913" i="1"/>
  <c r="N1913" i="1"/>
  <c r="J1913" i="1"/>
  <c r="O1912" i="1"/>
  <c r="N1912" i="1"/>
  <c r="J1912" i="1"/>
  <c r="O1911" i="1"/>
  <c r="N1911" i="1"/>
  <c r="J1911" i="1"/>
  <c r="O1910" i="1"/>
  <c r="N1910" i="1"/>
  <c r="J1910" i="1"/>
  <c r="O1909" i="1"/>
  <c r="N1909" i="1"/>
  <c r="J1909" i="1"/>
  <c r="O1908" i="1"/>
  <c r="N1908" i="1"/>
  <c r="J1908" i="1"/>
  <c r="O1907" i="1"/>
  <c r="N1907" i="1"/>
  <c r="J1907" i="1"/>
  <c r="O1906" i="1"/>
  <c r="N1906" i="1"/>
  <c r="J1906" i="1"/>
  <c r="O1905" i="1"/>
  <c r="N1905" i="1"/>
  <c r="J1905" i="1"/>
  <c r="O1904" i="1"/>
  <c r="N1904" i="1"/>
  <c r="J1904" i="1"/>
  <c r="O1903" i="1"/>
  <c r="N1903" i="1"/>
  <c r="J1903" i="1"/>
  <c r="O1902" i="1"/>
  <c r="N1902" i="1"/>
  <c r="J1902" i="1"/>
  <c r="O1901" i="1"/>
  <c r="N1901" i="1"/>
  <c r="J1901" i="1"/>
  <c r="O1900" i="1"/>
  <c r="N1900" i="1"/>
  <c r="J1900" i="1"/>
  <c r="O1899" i="1"/>
  <c r="N1899" i="1"/>
  <c r="J1899" i="1"/>
  <c r="O1898" i="1"/>
  <c r="N1898" i="1"/>
  <c r="J1898" i="1"/>
  <c r="O1897" i="1"/>
  <c r="N1897" i="1"/>
  <c r="J1897" i="1"/>
  <c r="O1896" i="1"/>
  <c r="N1896" i="1"/>
  <c r="J1896" i="1"/>
  <c r="O1895" i="1"/>
  <c r="N1895" i="1"/>
  <c r="J1895" i="1"/>
  <c r="O1894" i="1"/>
  <c r="N1894" i="1"/>
  <c r="J1894" i="1"/>
  <c r="O1893" i="1"/>
  <c r="N1893" i="1"/>
  <c r="J1893" i="1"/>
  <c r="O1892" i="1"/>
  <c r="N1892" i="1"/>
  <c r="J1892" i="1"/>
  <c r="O1891" i="1"/>
  <c r="N1891" i="1"/>
  <c r="J1891" i="1"/>
  <c r="O1890" i="1"/>
  <c r="N1890" i="1"/>
  <c r="J1890" i="1"/>
  <c r="O1889" i="1"/>
  <c r="N1889" i="1"/>
  <c r="J1889" i="1"/>
  <c r="O1888" i="1"/>
  <c r="N1888" i="1"/>
  <c r="J1888" i="1"/>
  <c r="O1887" i="1"/>
  <c r="N1887" i="1"/>
  <c r="J1887" i="1"/>
  <c r="O1886" i="1"/>
  <c r="N1886" i="1"/>
  <c r="J1886" i="1"/>
  <c r="O1885" i="1"/>
  <c r="N1885" i="1"/>
  <c r="J1885" i="1"/>
  <c r="O1884" i="1"/>
  <c r="N1884" i="1"/>
  <c r="J1884" i="1"/>
  <c r="O1883" i="1"/>
  <c r="N1883" i="1"/>
  <c r="J1883" i="1"/>
  <c r="O1882" i="1"/>
  <c r="N1882" i="1"/>
  <c r="J1882" i="1"/>
  <c r="O1881" i="1"/>
  <c r="N1881" i="1"/>
  <c r="J1881" i="1"/>
  <c r="O1880" i="1"/>
  <c r="N1880" i="1"/>
  <c r="J1880" i="1"/>
  <c r="O1879" i="1"/>
  <c r="N1879" i="1"/>
  <c r="J1879" i="1"/>
  <c r="O1878" i="1"/>
  <c r="N1878" i="1"/>
  <c r="J1878" i="1"/>
  <c r="O1877" i="1"/>
  <c r="N1877" i="1"/>
  <c r="J1877" i="1"/>
  <c r="O1876" i="1"/>
  <c r="N1876" i="1"/>
  <c r="J1876" i="1"/>
  <c r="O1875" i="1"/>
  <c r="N1875" i="1"/>
  <c r="J1875" i="1"/>
  <c r="O1874" i="1"/>
  <c r="N1874" i="1"/>
  <c r="J1874" i="1"/>
  <c r="O1873" i="1"/>
  <c r="N1873" i="1"/>
  <c r="J1873" i="1"/>
  <c r="O1872" i="1"/>
  <c r="N1872" i="1"/>
  <c r="J1872" i="1"/>
  <c r="O1871" i="1"/>
  <c r="N1871" i="1"/>
  <c r="J1871" i="1"/>
  <c r="O1870" i="1"/>
  <c r="N1870" i="1"/>
  <c r="J1870" i="1"/>
  <c r="O1869" i="1"/>
  <c r="N1869" i="1"/>
  <c r="J1869" i="1"/>
  <c r="O1868" i="1"/>
  <c r="N1868" i="1"/>
  <c r="J1868" i="1"/>
  <c r="O1867" i="1"/>
  <c r="N1867" i="1"/>
  <c r="J1867" i="1"/>
  <c r="O1866" i="1"/>
  <c r="N1866" i="1"/>
  <c r="J1866" i="1"/>
  <c r="O1865" i="1"/>
  <c r="N1865" i="1"/>
  <c r="J1865" i="1"/>
  <c r="O1864" i="1"/>
  <c r="N1864" i="1"/>
  <c r="J1864" i="1"/>
  <c r="O1863" i="1"/>
  <c r="N1863" i="1"/>
  <c r="J1863" i="1"/>
  <c r="O1862" i="1"/>
  <c r="N1862" i="1"/>
  <c r="J1862" i="1"/>
  <c r="O1861" i="1"/>
  <c r="N1861" i="1"/>
  <c r="J1861" i="1"/>
  <c r="O1860" i="1"/>
  <c r="N1860" i="1"/>
  <c r="J1860" i="1"/>
  <c r="O1859" i="1"/>
  <c r="N1859" i="1"/>
  <c r="J1859" i="1"/>
  <c r="O1858" i="1"/>
  <c r="N1858" i="1"/>
  <c r="J1858" i="1"/>
  <c r="O1854" i="1"/>
  <c r="N1854" i="1"/>
  <c r="J1854" i="1"/>
  <c r="O1853" i="1"/>
  <c r="N1853" i="1"/>
  <c r="J1853" i="1"/>
  <c r="K1852" i="1"/>
  <c r="K1851" i="1"/>
  <c r="O1849" i="1"/>
  <c r="N1849" i="1"/>
  <c r="J1849" i="1"/>
  <c r="O1848" i="1"/>
  <c r="N1848" i="1"/>
  <c r="J1848" i="1"/>
  <c r="O1847" i="1"/>
  <c r="N1847" i="1"/>
  <c r="J1847" i="1"/>
  <c r="O1846" i="1"/>
  <c r="N1846" i="1"/>
  <c r="J1846" i="1"/>
  <c r="O1845" i="1"/>
  <c r="N1845" i="1"/>
  <c r="J1845" i="1"/>
  <c r="O1844" i="1"/>
  <c r="N1844" i="1"/>
  <c r="J1844" i="1"/>
  <c r="O1843" i="1"/>
  <c r="N1843" i="1"/>
  <c r="J1843" i="1"/>
  <c r="O1842" i="1"/>
  <c r="N1842" i="1"/>
  <c r="J1842" i="1"/>
  <c r="O1841" i="1"/>
  <c r="N1841" i="1"/>
  <c r="J1841" i="1"/>
  <c r="O1840" i="1"/>
  <c r="N1840" i="1"/>
  <c r="J1840" i="1"/>
  <c r="O1839" i="1"/>
  <c r="N1839" i="1"/>
  <c r="J1839" i="1"/>
  <c r="O1838" i="1"/>
  <c r="N1838" i="1"/>
  <c r="J1838" i="1"/>
  <c r="O1837" i="1"/>
  <c r="N1837" i="1"/>
  <c r="J1837" i="1"/>
  <c r="O1836" i="1"/>
  <c r="N1836" i="1"/>
  <c r="J1836" i="1"/>
  <c r="O1835" i="1"/>
  <c r="N1835" i="1"/>
  <c r="J1835" i="1"/>
  <c r="O1834" i="1"/>
  <c r="N1834" i="1"/>
  <c r="J1834" i="1"/>
  <c r="O1833" i="1"/>
  <c r="N1833" i="1"/>
  <c r="J1833" i="1"/>
  <c r="O1832" i="1"/>
  <c r="N1832" i="1"/>
  <c r="J1832" i="1"/>
  <c r="O1831" i="1"/>
  <c r="N1831" i="1"/>
  <c r="J1831" i="1"/>
  <c r="O1830" i="1"/>
  <c r="N1830" i="1"/>
  <c r="J1830" i="1"/>
  <c r="O1829" i="1"/>
  <c r="N1829" i="1"/>
  <c r="J1829" i="1"/>
  <c r="O1828" i="1"/>
  <c r="N1828" i="1"/>
  <c r="J1828" i="1"/>
  <c r="O1827" i="1"/>
  <c r="N1827" i="1"/>
  <c r="J1827" i="1"/>
  <c r="O1826" i="1"/>
  <c r="N1826" i="1"/>
  <c r="J1826" i="1"/>
  <c r="O1825" i="1"/>
  <c r="N1825" i="1"/>
  <c r="J1825" i="1"/>
  <c r="O1824" i="1"/>
  <c r="N1824" i="1"/>
  <c r="J1824" i="1"/>
  <c r="O1823" i="1"/>
  <c r="N1823" i="1"/>
  <c r="J1823" i="1"/>
  <c r="O1822" i="1"/>
  <c r="N1822" i="1"/>
  <c r="J1822" i="1"/>
  <c r="O1821" i="1"/>
  <c r="N1821" i="1"/>
  <c r="J1821" i="1"/>
  <c r="O1820" i="1"/>
  <c r="N1820" i="1"/>
  <c r="J1820" i="1"/>
  <c r="O1819" i="1"/>
  <c r="N1819" i="1"/>
  <c r="J1819" i="1"/>
  <c r="O1818" i="1"/>
  <c r="N1818" i="1"/>
  <c r="J1818" i="1"/>
  <c r="O1817" i="1"/>
  <c r="N1817" i="1"/>
  <c r="J1817" i="1"/>
  <c r="O1816" i="1"/>
  <c r="N1816" i="1"/>
  <c r="J1816" i="1"/>
  <c r="O1815" i="1"/>
  <c r="N1815" i="1"/>
  <c r="J1815" i="1"/>
  <c r="O1814" i="1"/>
  <c r="N1814" i="1"/>
  <c r="J1814" i="1"/>
  <c r="O1813" i="1"/>
  <c r="N1813" i="1"/>
  <c r="J1813" i="1"/>
  <c r="O1812" i="1"/>
  <c r="N1812" i="1"/>
  <c r="J1812" i="1"/>
  <c r="O1811" i="1"/>
  <c r="N1811" i="1"/>
  <c r="J1811" i="1"/>
  <c r="O1810" i="1"/>
  <c r="N1810" i="1"/>
  <c r="J1810" i="1"/>
  <c r="O1809" i="1"/>
  <c r="N1809" i="1"/>
  <c r="J1809" i="1"/>
  <c r="O1808" i="1"/>
  <c r="N1808" i="1"/>
  <c r="J1808" i="1"/>
  <c r="O1807" i="1"/>
  <c r="N1807" i="1"/>
  <c r="J1807" i="1"/>
  <c r="O1806" i="1"/>
  <c r="N1806" i="1"/>
  <c r="J1806" i="1"/>
  <c r="O1805" i="1"/>
  <c r="N1805" i="1"/>
  <c r="J1805" i="1"/>
  <c r="O1804" i="1"/>
  <c r="N1804" i="1"/>
  <c r="J1804" i="1"/>
  <c r="O1803" i="1"/>
  <c r="N1803" i="1"/>
  <c r="J1803" i="1"/>
  <c r="O1802" i="1"/>
  <c r="N1802" i="1"/>
  <c r="J1802" i="1"/>
  <c r="O1801" i="1"/>
  <c r="N1801" i="1"/>
  <c r="J1801" i="1"/>
  <c r="O1800" i="1"/>
  <c r="N1800" i="1"/>
  <c r="J1800" i="1"/>
  <c r="O1799" i="1"/>
  <c r="N1799" i="1"/>
  <c r="J1799" i="1"/>
  <c r="O1798" i="1"/>
  <c r="N1798" i="1"/>
  <c r="J1798" i="1"/>
  <c r="O1797" i="1"/>
  <c r="N1797" i="1"/>
  <c r="J1797" i="1"/>
  <c r="O1796" i="1"/>
  <c r="N1796" i="1"/>
  <c r="J1796" i="1"/>
  <c r="O1795" i="1"/>
  <c r="N1795" i="1"/>
  <c r="J1795" i="1"/>
  <c r="O1794" i="1"/>
  <c r="N1794" i="1"/>
  <c r="J1794" i="1"/>
  <c r="O1793" i="1"/>
  <c r="N1793" i="1"/>
  <c r="J1793" i="1"/>
  <c r="O1792" i="1"/>
  <c r="N1792" i="1"/>
  <c r="J1792" i="1"/>
  <c r="O1791" i="1"/>
  <c r="N1791" i="1"/>
  <c r="J1791" i="1"/>
  <c r="O1790" i="1"/>
  <c r="N1790" i="1"/>
  <c r="J1790" i="1"/>
  <c r="O1789" i="1"/>
  <c r="N1789" i="1"/>
  <c r="J1789" i="1"/>
  <c r="O1788" i="1"/>
  <c r="N1788" i="1"/>
  <c r="J1788" i="1"/>
  <c r="O1787" i="1"/>
  <c r="N1787" i="1"/>
  <c r="J1787" i="1"/>
  <c r="O1786" i="1"/>
  <c r="N1786" i="1"/>
  <c r="J1786" i="1"/>
  <c r="O1785" i="1"/>
  <c r="N1785" i="1"/>
  <c r="J1785" i="1"/>
  <c r="O1784" i="1"/>
  <c r="N1784" i="1"/>
  <c r="J1784" i="1"/>
  <c r="O1783" i="1"/>
  <c r="N1783" i="1"/>
  <c r="J1783" i="1"/>
  <c r="O1782" i="1"/>
  <c r="N1782" i="1"/>
  <c r="J1782" i="1"/>
  <c r="O1781" i="1"/>
  <c r="N1781" i="1"/>
  <c r="J1781" i="1"/>
  <c r="O1780" i="1"/>
  <c r="N1780" i="1"/>
  <c r="J1780" i="1"/>
  <c r="O1779" i="1"/>
  <c r="N1779" i="1"/>
  <c r="J1779" i="1"/>
  <c r="O1778" i="1"/>
  <c r="N1778" i="1"/>
  <c r="J1778" i="1"/>
  <c r="O1777" i="1"/>
  <c r="N1777" i="1"/>
  <c r="J1777" i="1"/>
  <c r="O1776" i="1"/>
  <c r="N1776" i="1"/>
  <c r="J1776" i="1"/>
  <c r="O1775" i="1"/>
  <c r="N1775" i="1"/>
  <c r="J1775" i="1"/>
  <c r="O1774" i="1"/>
  <c r="N1774" i="1"/>
  <c r="J1774" i="1"/>
  <c r="O1773" i="1"/>
  <c r="N1773" i="1"/>
  <c r="J1773" i="1"/>
  <c r="O1772" i="1"/>
  <c r="N1772" i="1"/>
  <c r="J1772" i="1"/>
  <c r="O1771" i="1"/>
  <c r="N1771" i="1"/>
  <c r="J1771" i="1"/>
  <c r="O1770" i="1"/>
  <c r="N1770" i="1"/>
  <c r="J1770" i="1"/>
  <c r="O1769" i="1"/>
  <c r="N1769" i="1"/>
  <c r="J1769" i="1"/>
  <c r="O1768" i="1"/>
  <c r="N1768" i="1"/>
  <c r="J1768" i="1"/>
  <c r="O1767" i="1"/>
  <c r="N1767" i="1"/>
  <c r="J1767" i="1"/>
  <c r="O1766" i="1"/>
  <c r="N1766" i="1"/>
  <c r="J1766" i="1"/>
  <c r="O1765" i="1"/>
  <c r="N1765" i="1"/>
  <c r="J1765" i="1"/>
  <c r="O1764" i="1"/>
  <c r="N1764" i="1"/>
  <c r="J1764" i="1"/>
  <c r="O1763" i="1"/>
  <c r="N1763" i="1"/>
  <c r="J1763" i="1"/>
  <c r="O1762" i="1"/>
  <c r="N1762" i="1"/>
  <c r="J1762" i="1"/>
  <c r="O1761" i="1"/>
  <c r="N1761" i="1"/>
  <c r="J1761" i="1"/>
  <c r="O1760" i="1"/>
  <c r="N1760" i="1"/>
  <c r="J1760" i="1"/>
  <c r="O1759" i="1"/>
  <c r="N1759" i="1"/>
  <c r="J1759" i="1"/>
  <c r="O1758" i="1"/>
  <c r="N1758" i="1"/>
  <c r="J1758" i="1"/>
  <c r="K1757" i="1"/>
  <c r="O1756" i="1"/>
  <c r="K1756" i="1"/>
  <c r="N1756" i="1" s="1"/>
  <c r="J1756" i="1"/>
  <c r="I1756" i="1"/>
  <c r="H1756" i="1"/>
  <c r="O1752" i="1"/>
  <c r="N1752" i="1"/>
  <c r="J1752" i="1"/>
  <c r="O1751" i="1"/>
  <c r="N1751" i="1"/>
  <c r="J1751" i="1"/>
  <c r="O1750" i="1"/>
  <c r="N1750" i="1"/>
  <c r="J1750" i="1"/>
  <c r="O1749" i="1"/>
  <c r="N1749" i="1"/>
  <c r="J1749" i="1"/>
  <c r="O1748" i="1"/>
  <c r="N1748" i="1"/>
  <c r="J1748" i="1"/>
  <c r="O1747" i="1"/>
  <c r="N1747" i="1"/>
  <c r="J1747" i="1"/>
  <c r="O1746" i="1"/>
  <c r="N1746" i="1"/>
  <c r="J1746" i="1"/>
  <c r="O1745" i="1"/>
  <c r="N1745" i="1"/>
  <c r="J1745" i="1"/>
  <c r="O1744" i="1"/>
  <c r="N1744" i="1"/>
  <c r="J1744" i="1"/>
  <c r="O1743" i="1"/>
  <c r="N1743" i="1"/>
  <c r="J1743" i="1"/>
  <c r="O1742" i="1"/>
  <c r="N1742" i="1"/>
  <c r="J1742" i="1"/>
  <c r="O1741" i="1"/>
  <c r="N1741" i="1"/>
  <c r="J1741" i="1"/>
  <c r="O1740" i="1"/>
  <c r="N1740" i="1"/>
  <c r="J1740" i="1"/>
  <c r="O1739" i="1"/>
  <c r="N1739" i="1"/>
  <c r="J1739" i="1"/>
  <c r="O1738" i="1"/>
  <c r="N1738" i="1"/>
  <c r="J1738" i="1"/>
  <c r="O1737" i="1"/>
  <c r="N1737" i="1"/>
  <c r="J1737" i="1"/>
  <c r="O1736" i="1"/>
  <c r="N1736" i="1"/>
  <c r="J1736" i="1"/>
  <c r="O1735" i="1"/>
  <c r="N1735" i="1"/>
  <c r="J1735" i="1"/>
  <c r="O1734" i="1"/>
  <c r="N1734" i="1"/>
  <c r="J1734" i="1"/>
  <c r="O1733" i="1"/>
  <c r="N1733" i="1"/>
  <c r="J1733" i="1"/>
  <c r="O1732" i="1"/>
  <c r="N1732" i="1"/>
  <c r="J1732" i="1"/>
  <c r="O1731" i="1"/>
  <c r="N1731" i="1"/>
  <c r="J1731" i="1"/>
  <c r="O1730" i="1"/>
  <c r="N1730" i="1"/>
  <c r="J1730" i="1"/>
  <c r="O1729" i="1"/>
  <c r="N1729" i="1"/>
  <c r="J1729" i="1"/>
  <c r="O1728" i="1"/>
  <c r="N1728" i="1"/>
  <c r="J1728" i="1"/>
  <c r="O1727" i="1"/>
  <c r="N1727" i="1"/>
  <c r="J1727" i="1"/>
  <c r="O1726" i="1"/>
  <c r="N1726" i="1"/>
  <c r="J1726" i="1"/>
  <c r="O1725" i="1"/>
  <c r="N1725" i="1"/>
  <c r="J1725" i="1"/>
  <c r="O1724" i="1"/>
  <c r="N1724" i="1"/>
  <c r="J1724" i="1"/>
  <c r="O1723" i="1"/>
  <c r="N1723" i="1"/>
  <c r="J1723" i="1"/>
  <c r="O1722" i="1"/>
  <c r="N1722" i="1"/>
  <c r="J1722" i="1"/>
  <c r="O1721" i="1"/>
  <c r="N1721" i="1"/>
  <c r="J1721" i="1"/>
  <c r="O1720" i="1"/>
  <c r="N1720" i="1"/>
  <c r="J1720" i="1"/>
  <c r="O1719" i="1"/>
  <c r="N1719" i="1"/>
  <c r="J1719" i="1"/>
  <c r="O1718" i="1"/>
  <c r="N1718" i="1"/>
  <c r="J1718" i="1"/>
  <c r="O1717" i="1"/>
  <c r="N1717" i="1"/>
  <c r="J1717" i="1"/>
  <c r="O1716" i="1"/>
  <c r="N1716" i="1"/>
  <c r="J1716" i="1"/>
  <c r="O1715" i="1"/>
  <c r="N1715" i="1"/>
  <c r="J1715" i="1"/>
  <c r="O1714" i="1"/>
  <c r="N1714" i="1"/>
  <c r="J1714" i="1"/>
  <c r="O1713" i="1"/>
  <c r="N1713" i="1"/>
  <c r="J1713" i="1"/>
  <c r="O1712" i="1"/>
  <c r="N1712" i="1"/>
  <c r="J1712" i="1"/>
  <c r="O1711" i="1"/>
  <c r="N1711" i="1"/>
  <c r="J1711" i="1"/>
  <c r="O1710" i="1"/>
  <c r="N1710" i="1"/>
  <c r="J1710" i="1"/>
  <c r="O1709" i="1"/>
  <c r="N1709" i="1"/>
  <c r="J1709" i="1"/>
  <c r="O1708" i="1"/>
  <c r="N1708" i="1"/>
  <c r="J1708" i="1"/>
  <c r="O1707" i="1"/>
  <c r="N1707" i="1"/>
  <c r="J1707" i="1"/>
  <c r="O1706" i="1"/>
  <c r="N1706" i="1"/>
  <c r="J1706" i="1"/>
  <c r="O1705" i="1"/>
  <c r="N1705" i="1"/>
  <c r="J1705" i="1"/>
  <c r="O1704" i="1"/>
  <c r="N1704" i="1"/>
  <c r="J1704" i="1"/>
  <c r="O1703" i="1"/>
  <c r="N1703" i="1"/>
  <c r="J1703" i="1"/>
  <c r="O1702" i="1"/>
  <c r="N1702" i="1"/>
  <c r="J1702" i="1"/>
  <c r="O1701" i="1"/>
  <c r="N1701" i="1"/>
  <c r="J1701" i="1"/>
  <c r="O1700" i="1"/>
  <c r="N1700" i="1"/>
  <c r="J1700" i="1"/>
  <c r="O1699" i="1"/>
  <c r="N1699" i="1"/>
  <c r="J1699" i="1"/>
  <c r="O1698" i="1"/>
  <c r="N1698" i="1"/>
  <c r="J1698" i="1"/>
  <c r="O1697" i="1"/>
  <c r="N1697" i="1"/>
  <c r="J1697" i="1"/>
  <c r="O1696" i="1"/>
  <c r="N1696" i="1"/>
  <c r="J1696" i="1"/>
  <c r="O1695" i="1"/>
  <c r="N1695" i="1"/>
  <c r="J1695" i="1"/>
  <c r="O1694" i="1"/>
  <c r="N1694" i="1"/>
  <c r="J1694" i="1"/>
  <c r="O1693" i="1"/>
  <c r="N1693" i="1"/>
  <c r="J1693" i="1"/>
  <c r="O1692" i="1"/>
  <c r="N1692" i="1"/>
  <c r="J1692" i="1"/>
  <c r="O1691" i="1"/>
  <c r="N1691" i="1"/>
  <c r="J1691" i="1"/>
  <c r="O1690" i="1"/>
  <c r="N1690" i="1"/>
  <c r="J1690" i="1"/>
  <c r="O1689" i="1"/>
  <c r="N1689" i="1"/>
  <c r="J1689" i="1"/>
  <c r="O1688" i="1"/>
  <c r="N1688" i="1"/>
  <c r="J1688" i="1"/>
  <c r="O1687" i="1"/>
  <c r="N1687" i="1"/>
  <c r="J1687" i="1"/>
  <c r="O1686" i="1"/>
  <c r="N1686" i="1"/>
  <c r="J1686" i="1"/>
  <c r="O1685" i="1"/>
  <c r="N1685" i="1"/>
  <c r="J1685" i="1"/>
  <c r="O1684" i="1"/>
  <c r="N1684" i="1"/>
  <c r="J1684" i="1"/>
  <c r="O1683" i="1"/>
  <c r="N1683" i="1"/>
  <c r="J1683" i="1"/>
  <c r="O1682" i="1"/>
  <c r="N1682" i="1"/>
  <c r="J1682" i="1"/>
  <c r="O1681" i="1"/>
  <c r="N1681" i="1"/>
  <c r="J1681" i="1"/>
  <c r="O1680" i="1"/>
  <c r="N1680" i="1"/>
  <c r="J1680" i="1"/>
  <c r="O1679" i="1"/>
  <c r="N1679" i="1"/>
  <c r="J1679" i="1"/>
  <c r="O1678" i="1"/>
  <c r="N1678" i="1"/>
  <c r="J1678" i="1"/>
  <c r="O1677" i="1"/>
  <c r="N1677" i="1"/>
  <c r="J1677" i="1"/>
  <c r="K1676" i="1"/>
  <c r="N1676" i="1" s="1"/>
  <c r="O1675" i="1"/>
  <c r="K1675" i="1"/>
  <c r="N1675" i="1" s="1"/>
  <c r="J1675" i="1"/>
  <c r="I1675" i="1"/>
  <c r="H1675" i="1"/>
  <c r="O1674" i="1"/>
  <c r="N1674" i="1"/>
  <c r="J1674" i="1"/>
  <c r="O1673" i="1"/>
  <c r="N1673" i="1"/>
  <c r="J1673" i="1"/>
  <c r="O1672" i="1"/>
  <c r="N1672" i="1"/>
  <c r="J1672" i="1"/>
  <c r="O1671" i="1"/>
  <c r="N1671" i="1"/>
  <c r="J1671" i="1"/>
  <c r="O1670" i="1"/>
  <c r="N1670" i="1"/>
  <c r="J1670" i="1"/>
  <c r="O1669" i="1"/>
  <c r="N1669" i="1"/>
  <c r="J1669" i="1"/>
  <c r="O1668" i="1"/>
  <c r="N1668" i="1"/>
  <c r="J1668" i="1"/>
  <c r="O1667" i="1"/>
  <c r="N1667" i="1"/>
  <c r="J1667" i="1"/>
  <c r="O1666" i="1"/>
  <c r="N1666" i="1"/>
  <c r="J1666" i="1"/>
  <c r="O1665" i="1"/>
  <c r="N1665" i="1"/>
  <c r="J1665" i="1"/>
  <c r="O1664" i="1"/>
  <c r="N1664" i="1"/>
  <c r="J1664" i="1"/>
  <c r="K1663" i="1"/>
  <c r="K1664" i="1" s="1"/>
  <c r="O1662" i="1"/>
  <c r="K1662" i="1"/>
  <c r="J1662" i="1"/>
  <c r="I1662" i="1"/>
  <c r="H1662" i="1"/>
  <c r="O1661" i="1"/>
  <c r="N1661" i="1"/>
  <c r="J1661" i="1"/>
  <c r="K1660" i="1"/>
  <c r="N1660" i="1" s="1"/>
  <c r="O1659" i="1"/>
  <c r="K1659" i="1"/>
  <c r="N1659" i="1" s="1"/>
  <c r="J1659" i="1"/>
  <c r="I1659" i="1"/>
  <c r="H1659" i="1"/>
  <c r="O1658" i="1"/>
  <c r="N1658" i="1"/>
  <c r="J1658" i="1"/>
  <c r="O1657" i="1"/>
  <c r="N1657" i="1"/>
  <c r="J1657" i="1"/>
  <c r="O1656" i="1"/>
  <c r="N1656" i="1"/>
  <c r="J1656" i="1"/>
  <c r="O1655" i="1"/>
  <c r="N1655" i="1"/>
  <c r="J1655" i="1"/>
  <c r="O1654" i="1"/>
  <c r="N1654" i="1"/>
  <c r="J1654" i="1"/>
  <c r="O1653" i="1"/>
  <c r="N1653" i="1"/>
  <c r="J1653" i="1"/>
  <c r="K1652" i="1"/>
  <c r="N1652" i="1" s="1"/>
  <c r="O1651" i="1"/>
  <c r="K1651" i="1"/>
  <c r="N1651" i="1" s="1"/>
  <c r="J1651" i="1"/>
  <c r="I1651" i="1"/>
  <c r="H1651" i="1"/>
  <c r="O1647" i="1"/>
  <c r="N1647" i="1"/>
  <c r="J1647" i="1"/>
  <c r="O1646" i="1"/>
  <c r="N1646" i="1"/>
  <c r="J1646" i="1"/>
  <c r="O1645" i="1"/>
  <c r="N1645" i="1"/>
  <c r="J1645" i="1"/>
  <c r="O1644" i="1"/>
  <c r="N1644" i="1"/>
  <c r="J1644" i="1"/>
  <c r="O1643" i="1"/>
  <c r="N1643" i="1"/>
  <c r="J1643" i="1"/>
  <c r="O1642" i="1"/>
  <c r="N1642" i="1"/>
  <c r="J1642" i="1"/>
  <c r="O1641" i="1"/>
  <c r="N1641" i="1"/>
  <c r="J1641" i="1"/>
  <c r="O1640" i="1"/>
  <c r="N1640" i="1"/>
  <c r="J1640" i="1"/>
  <c r="O1639" i="1"/>
  <c r="N1639" i="1"/>
  <c r="J1639" i="1"/>
  <c r="O1638" i="1"/>
  <c r="N1638" i="1"/>
  <c r="J1638" i="1"/>
  <c r="O1637" i="1"/>
  <c r="N1637" i="1"/>
  <c r="J1637" i="1"/>
  <c r="O1636" i="1"/>
  <c r="N1636" i="1"/>
  <c r="J1636" i="1"/>
  <c r="O1635" i="1"/>
  <c r="N1635" i="1"/>
  <c r="J1635" i="1"/>
  <c r="O1634" i="1"/>
  <c r="N1634" i="1"/>
  <c r="J1634" i="1"/>
  <c r="O1633" i="1"/>
  <c r="N1633" i="1"/>
  <c r="J1633" i="1"/>
  <c r="O1632" i="1"/>
  <c r="N1632" i="1"/>
  <c r="J1632" i="1"/>
  <c r="O1631" i="1"/>
  <c r="N1631" i="1"/>
  <c r="J1631" i="1"/>
  <c r="O1630" i="1"/>
  <c r="N1630" i="1"/>
  <c r="J1630" i="1"/>
  <c r="O1629" i="1"/>
  <c r="N1629" i="1"/>
  <c r="J1629" i="1"/>
  <c r="O1628" i="1"/>
  <c r="N1628" i="1"/>
  <c r="J1628" i="1"/>
  <c r="O1627" i="1"/>
  <c r="N1627" i="1"/>
  <c r="J1627" i="1"/>
  <c r="K1626" i="1"/>
  <c r="K1627" i="1" s="1"/>
  <c r="O1625" i="1"/>
  <c r="K1625" i="1"/>
  <c r="J1625" i="1"/>
  <c r="I1625" i="1"/>
  <c r="H1625" i="1"/>
  <c r="O1624" i="1"/>
  <c r="N1624" i="1"/>
  <c r="J1624" i="1"/>
  <c r="O1623" i="1"/>
  <c r="N1623" i="1"/>
  <c r="J1623" i="1"/>
  <c r="O1622" i="1"/>
  <c r="N1622" i="1"/>
  <c r="J1622" i="1"/>
  <c r="O1621" i="1"/>
  <c r="N1621" i="1"/>
  <c r="J1621" i="1"/>
  <c r="O1620" i="1"/>
  <c r="N1620" i="1"/>
  <c r="J1620" i="1"/>
  <c r="O1619" i="1"/>
  <c r="N1619" i="1"/>
  <c r="J1619" i="1"/>
  <c r="O1618" i="1"/>
  <c r="N1618" i="1"/>
  <c r="J1618" i="1"/>
  <c r="O1617" i="1"/>
  <c r="N1617" i="1"/>
  <c r="J1617" i="1"/>
  <c r="O1616" i="1"/>
  <c r="N1616" i="1"/>
  <c r="J1616" i="1"/>
  <c r="O1615" i="1"/>
  <c r="N1615" i="1"/>
  <c r="J1615" i="1"/>
  <c r="O1614" i="1"/>
  <c r="N1614" i="1"/>
  <c r="J1614" i="1"/>
  <c r="O1613" i="1"/>
  <c r="N1613" i="1"/>
  <c r="J1613" i="1"/>
  <c r="O1612" i="1"/>
  <c r="N1612" i="1"/>
  <c r="J1612" i="1"/>
  <c r="O1611" i="1"/>
  <c r="N1611" i="1"/>
  <c r="J1611" i="1"/>
  <c r="O1610" i="1"/>
  <c r="N1610" i="1"/>
  <c r="J1610" i="1"/>
  <c r="O1609" i="1"/>
  <c r="N1609" i="1"/>
  <c r="J1609" i="1"/>
  <c r="O1608" i="1"/>
  <c r="N1608" i="1"/>
  <c r="J1608" i="1"/>
  <c r="O1607" i="1"/>
  <c r="N1607" i="1"/>
  <c r="J1607" i="1"/>
  <c r="O1606" i="1"/>
  <c r="N1606" i="1"/>
  <c r="J1606" i="1"/>
  <c r="O1605" i="1"/>
  <c r="N1605" i="1"/>
  <c r="J1605" i="1"/>
  <c r="O1604" i="1"/>
  <c r="N1604" i="1"/>
  <c r="J1604" i="1"/>
  <c r="O1603" i="1"/>
  <c r="N1603" i="1"/>
  <c r="J1603" i="1"/>
  <c r="O1602" i="1"/>
  <c r="N1602" i="1"/>
  <c r="J1602" i="1"/>
  <c r="O1601" i="1"/>
  <c r="N1601" i="1"/>
  <c r="J1601" i="1"/>
  <c r="O1600" i="1"/>
  <c r="N1600" i="1"/>
  <c r="J1600" i="1"/>
  <c r="O1599" i="1"/>
  <c r="N1599" i="1"/>
  <c r="J1599" i="1"/>
  <c r="O1598" i="1"/>
  <c r="N1598" i="1"/>
  <c r="J1598" i="1"/>
  <c r="O1597" i="1"/>
  <c r="N1597" i="1"/>
  <c r="J1597" i="1"/>
  <c r="O1596" i="1"/>
  <c r="N1596" i="1"/>
  <c r="J1596" i="1"/>
  <c r="O1595" i="1"/>
  <c r="N1595" i="1"/>
  <c r="J1595" i="1"/>
  <c r="O1594" i="1"/>
  <c r="N1594" i="1"/>
  <c r="J1594" i="1"/>
  <c r="O1593" i="1"/>
  <c r="N1593" i="1"/>
  <c r="J1593" i="1"/>
  <c r="O1592" i="1"/>
  <c r="N1592" i="1"/>
  <c r="J1592" i="1"/>
  <c r="O1591" i="1"/>
  <c r="N1591" i="1"/>
  <c r="J1591" i="1"/>
  <c r="O1590" i="1"/>
  <c r="N1590" i="1"/>
  <c r="J1590" i="1"/>
  <c r="O1589" i="1"/>
  <c r="N1589" i="1"/>
  <c r="J1589" i="1"/>
  <c r="O1588" i="1"/>
  <c r="N1588" i="1"/>
  <c r="J1588" i="1"/>
  <c r="O1587" i="1"/>
  <c r="N1587" i="1"/>
  <c r="J1587" i="1"/>
  <c r="O1586" i="1"/>
  <c r="N1586" i="1"/>
  <c r="J1586" i="1"/>
  <c r="O1585" i="1"/>
  <c r="N1585" i="1"/>
  <c r="J1585" i="1"/>
  <c r="O1584" i="1"/>
  <c r="N1584" i="1"/>
  <c r="J1584" i="1"/>
  <c r="O1583" i="1"/>
  <c r="N1583" i="1"/>
  <c r="J1583" i="1"/>
  <c r="O1582" i="1"/>
  <c r="N1582" i="1"/>
  <c r="J1582" i="1"/>
  <c r="O1581" i="1"/>
  <c r="N1581" i="1"/>
  <c r="J1581" i="1"/>
  <c r="O1580" i="1"/>
  <c r="N1580" i="1"/>
  <c r="J1580" i="1"/>
  <c r="O1579" i="1"/>
  <c r="N1579" i="1"/>
  <c r="J1579" i="1"/>
  <c r="O1578" i="1"/>
  <c r="N1578" i="1"/>
  <c r="J1578" i="1"/>
  <c r="O1577" i="1"/>
  <c r="N1577" i="1"/>
  <c r="J1577" i="1"/>
  <c r="O1576" i="1"/>
  <c r="N1576" i="1"/>
  <c r="J1576" i="1"/>
  <c r="O1575" i="1"/>
  <c r="N1575" i="1"/>
  <c r="J1575" i="1"/>
  <c r="O1574" i="1"/>
  <c r="N1574" i="1"/>
  <c r="J1574" i="1"/>
  <c r="O1573" i="1"/>
  <c r="N1573" i="1"/>
  <c r="J1573" i="1"/>
  <c r="O1572" i="1"/>
  <c r="N1572" i="1"/>
  <c r="J1572" i="1"/>
  <c r="O1571" i="1"/>
  <c r="N1571" i="1"/>
  <c r="J1571" i="1"/>
  <c r="O1570" i="1"/>
  <c r="N1570" i="1"/>
  <c r="J1570" i="1"/>
  <c r="O1569" i="1"/>
  <c r="N1569" i="1"/>
  <c r="J1569" i="1"/>
  <c r="O1568" i="1"/>
  <c r="N1568" i="1"/>
  <c r="J1568" i="1"/>
  <c r="O1567" i="1"/>
  <c r="N1567" i="1"/>
  <c r="J1567" i="1"/>
  <c r="O1566" i="1"/>
  <c r="N1566" i="1"/>
  <c r="J1566" i="1"/>
  <c r="O1565" i="1"/>
  <c r="N1565" i="1"/>
  <c r="J1565" i="1"/>
  <c r="O1564" i="1"/>
  <c r="N1564" i="1"/>
  <c r="J1564" i="1"/>
  <c r="O1563" i="1"/>
  <c r="N1563" i="1"/>
  <c r="J1563" i="1"/>
  <c r="O1562" i="1"/>
  <c r="N1562" i="1"/>
  <c r="J1562" i="1"/>
  <c r="O1561" i="1"/>
  <c r="N1561" i="1"/>
  <c r="J1561" i="1"/>
  <c r="O1560" i="1"/>
  <c r="N1560" i="1"/>
  <c r="J1560" i="1"/>
  <c r="O1559" i="1"/>
  <c r="N1559" i="1"/>
  <c r="J1559" i="1"/>
  <c r="O1558" i="1"/>
  <c r="N1558" i="1"/>
  <c r="J1558" i="1"/>
  <c r="O1557" i="1"/>
  <c r="N1557" i="1"/>
  <c r="J1557" i="1"/>
  <c r="O1556" i="1"/>
  <c r="N1556" i="1"/>
  <c r="J1556" i="1"/>
  <c r="O1555" i="1"/>
  <c r="N1555" i="1"/>
  <c r="J1555" i="1"/>
  <c r="O1554" i="1"/>
  <c r="N1554" i="1"/>
  <c r="J1554" i="1"/>
  <c r="O1553" i="1"/>
  <c r="N1553" i="1"/>
  <c r="J1553" i="1"/>
  <c r="K1552" i="1"/>
  <c r="K1551" i="1"/>
  <c r="O1550" i="1"/>
  <c r="K1550" i="1"/>
  <c r="J1550" i="1"/>
  <c r="I1550" i="1"/>
  <c r="H1550" i="1"/>
  <c r="O1546" i="1"/>
  <c r="N1546" i="1"/>
  <c r="J1546" i="1"/>
  <c r="O1545" i="1"/>
  <c r="N1545" i="1"/>
  <c r="J1545" i="1"/>
  <c r="O1544" i="1"/>
  <c r="N1544" i="1"/>
  <c r="J1544" i="1"/>
  <c r="O1543" i="1"/>
  <c r="N1543" i="1"/>
  <c r="J1543" i="1"/>
  <c r="O1542" i="1"/>
  <c r="N1542" i="1"/>
  <c r="J1542" i="1"/>
  <c r="O1541" i="1"/>
  <c r="N1541" i="1"/>
  <c r="J1541" i="1"/>
  <c r="O1540" i="1"/>
  <c r="N1540" i="1"/>
  <c r="J1540" i="1"/>
  <c r="O1539" i="1"/>
  <c r="N1539" i="1"/>
  <c r="J1539" i="1"/>
  <c r="O1538" i="1"/>
  <c r="N1538" i="1"/>
  <c r="J1538" i="1"/>
  <c r="O1537" i="1"/>
  <c r="N1537" i="1"/>
  <c r="J1537" i="1"/>
  <c r="O1536" i="1"/>
  <c r="N1536" i="1"/>
  <c r="J1536" i="1"/>
  <c r="O1535" i="1"/>
  <c r="N1535" i="1"/>
  <c r="J1535" i="1"/>
  <c r="O1534" i="1"/>
  <c r="N1534" i="1"/>
  <c r="J1534" i="1"/>
  <c r="O1533" i="1"/>
  <c r="N1533" i="1"/>
  <c r="J1533" i="1"/>
  <c r="O1532" i="1"/>
  <c r="N1532" i="1"/>
  <c r="J1532" i="1"/>
  <c r="O1531" i="1"/>
  <c r="N1531" i="1"/>
  <c r="J1531" i="1"/>
  <c r="O1530" i="1"/>
  <c r="N1530" i="1"/>
  <c r="J1530" i="1"/>
  <c r="O1529" i="1"/>
  <c r="N1529" i="1"/>
  <c r="J1529" i="1"/>
  <c r="O1528" i="1"/>
  <c r="N1528" i="1"/>
  <c r="J1528" i="1"/>
  <c r="O1527" i="1"/>
  <c r="N1527" i="1"/>
  <c r="J1527" i="1"/>
  <c r="O1526" i="1"/>
  <c r="N1526" i="1"/>
  <c r="J1526" i="1"/>
  <c r="O1525" i="1"/>
  <c r="N1525" i="1"/>
  <c r="J1525" i="1"/>
  <c r="O1524" i="1"/>
  <c r="N1524" i="1"/>
  <c r="J1524" i="1"/>
  <c r="O1523" i="1"/>
  <c r="N1523" i="1"/>
  <c r="J1523" i="1"/>
  <c r="O1522" i="1"/>
  <c r="N1522" i="1"/>
  <c r="J1522" i="1"/>
  <c r="O1521" i="1"/>
  <c r="N1521" i="1"/>
  <c r="J1521" i="1"/>
  <c r="O1520" i="1"/>
  <c r="N1520" i="1"/>
  <c r="J1520" i="1"/>
  <c r="O1519" i="1"/>
  <c r="N1519" i="1"/>
  <c r="J1519" i="1"/>
  <c r="O1518" i="1"/>
  <c r="N1518" i="1"/>
  <c r="J1518" i="1"/>
  <c r="O1517" i="1"/>
  <c r="N1517" i="1"/>
  <c r="J1517" i="1"/>
  <c r="O1516" i="1"/>
  <c r="N1516" i="1"/>
  <c r="J1516" i="1"/>
  <c r="O1515" i="1"/>
  <c r="N1515" i="1"/>
  <c r="J1515" i="1"/>
  <c r="O1514" i="1"/>
  <c r="N1514" i="1"/>
  <c r="J1514" i="1"/>
  <c r="O1513" i="1"/>
  <c r="N1513" i="1"/>
  <c r="J1513" i="1"/>
  <c r="O1512" i="1"/>
  <c r="N1512" i="1"/>
  <c r="J1512" i="1"/>
  <c r="O1511" i="1"/>
  <c r="N1511" i="1"/>
  <c r="J1511" i="1"/>
  <c r="O1510" i="1"/>
  <c r="N1510" i="1"/>
  <c r="J1510" i="1"/>
  <c r="O1509" i="1"/>
  <c r="N1509" i="1"/>
  <c r="J1509" i="1"/>
  <c r="O1508" i="1"/>
  <c r="N1508" i="1"/>
  <c r="J1508" i="1"/>
  <c r="O1507" i="1"/>
  <c r="N1507" i="1"/>
  <c r="J1507" i="1"/>
  <c r="O1506" i="1"/>
  <c r="N1506" i="1"/>
  <c r="J1506" i="1"/>
  <c r="O1505" i="1"/>
  <c r="N1505" i="1"/>
  <c r="J1505" i="1"/>
  <c r="O1504" i="1"/>
  <c r="N1504" i="1"/>
  <c r="J1504" i="1"/>
  <c r="O1503" i="1"/>
  <c r="N1503" i="1"/>
  <c r="J1503" i="1"/>
  <c r="O1502" i="1"/>
  <c r="N1502" i="1"/>
  <c r="J1502" i="1"/>
  <c r="O1501" i="1"/>
  <c r="N1501" i="1"/>
  <c r="J1501" i="1"/>
  <c r="O1500" i="1"/>
  <c r="N1500" i="1"/>
  <c r="J1500" i="1"/>
  <c r="O1499" i="1"/>
  <c r="N1499" i="1"/>
  <c r="J1499" i="1"/>
  <c r="O1498" i="1"/>
  <c r="N1498" i="1"/>
  <c r="J1498" i="1"/>
  <c r="O1497" i="1"/>
  <c r="N1497" i="1"/>
  <c r="J1497" i="1"/>
  <c r="O1496" i="1"/>
  <c r="N1496" i="1"/>
  <c r="J1496" i="1"/>
  <c r="O1495" i="1"/>
  <c r="N1495" i="1"/>
  <c r="J1495" i="1"/>
  <c r="O1494" i="1"/>
  <c r="N1494" i="1"/>
  <c r="J1494" i="1"/>
  <c r="O1493" i="1"/>
  <c r="N1493" i="1"/>
  <c r="J1493" i="1"/>
  <c r="O1492" i="1"/>
  <c r="N1492" i="1"/>
  <c r="J1492" i="1"/>
  <c r="O1491" i="1"/>
  <c r="N1491" i="1"/>
  <c r="J1491" i="1"/>
  <c r="O1490" i="1"/>
  <c r="N1490" i="1"/>
  <c r="J1490" i="1"/>
  <c r="O1489" i="1"/>
  <c r="N1489" i="1"/>
  <c r="J1489" i="1"/>
  <c r="O1488" i="1"/>
  <c r="N1488" i="1"/>
  <c r="J1488" i="1"/>
  <c r="O1487" i="1"/>
  <c r="N1487" i="1"/>
  <c r="J1487" i="1"/>
  <c r="O1486" i="1"/>
  <c r="N1486" i="1"/>
  <c r="J1486" i="1"/>
  <c r="O1485" i="1"/>
  <c r="N1485" i="1"/>
  <c r="J1485" i="1"/>
  <c r="O1484" i="1"/>
  <c r="N1484" i="1"/>
  <c r="J1484" i="1"/>
  <c r="O1483" i="1"/>
  <c r="N1483" i="1"/>
  <c r="J1483" i="1"/>
  <c r="O1482" i="1"/>
  <c r="N1482" i="1"/>
  <c r="J1482" i="1"/>
  <c r="O1481" i="1"/>
  <c r="N1481" i="1"/>
  <c r="J1481" i="1"/>
  <c r="O1480" i="1"/>
  <c r="N1480" i="1"/>
  <c r="J1480" i="1"/>
  <c r="O1479" i="1"/>
  <c r="N1479" i="1"/>
  <c r="J1479" i="1"/>
  <c r="O1478" i="1"/>
  <c r="N1478" i="1"/>
  <c r="J1478" i="1"/>
  <c r="O1477" i="1"/>
  <c r="N1477" i="1"/>
  <c r="J1477" i="1"/>
  <c r="O1476" i="1"/>
  <c r="N1476" i="1"/>
  <c r="J1476" i="1"/>
  <c r="O1475" i="1"/>
  <c r="N1475" i="1"/>
  <c r="J1475" i="1"/>
  <c r="O1474" i="1"/>
  <c r="N1474" i="1"/>
  <c r="J1474" i="1"/>
  <c r="O1473" i="1"/>
  <c r="N1473" i="1"/>
  <c r="J1473" i="1"/>
  <c r="O1472" i="1"/>
  <c r="N1472" i="1"/>
  <c r="J1472" i="1"/>
  <c r="O1471" i="1"/>
  <c r="N1471" i="1"/>
  <c r="J1471" i="1"/>
  <c r="O1470" i="1"/>
  <c r="N1470" i="1"/>
  <c r="J1470" i="1"/>
  <c r="O1469" i="1"/>
  <c r="N1469" i="1"/>
  <c r="J1469" i="1"/>
  <c r="O1468" i="1"/>
  <c r="N1468" i="1"/>
  <c r="J1468" i="1"/>
  <c r="O1467" i="1"/>
  <c r="N1467" i="1"/>
  <c r="J1467" i="1"/>
  <c r="O1466" i="1"/>
  <c r="N1466" i="1"/>
  <c r="J1466" i="1"/>
  <c r="O1465" i="1"/>
  <c r="N1465" i="1"/>
  <c r="J1465" i="1"/>
  <c r="O1464" i="1"/>
  <c r="N1464" i="1"/>
  <c r="J1464" i="1"/>
  <c r="O1463" i="1"/>
  <c r="N1463" i="1"/>
  <c r="J1463" i="1"/>
  <c r="O1462" i="1"/>
  <c r="N1462" i="1"/>
  <c r="J1462" i="1"/>
  <c r="O1461" i="1"/>
  <c r="N1461" i="1"/>
  <c r="J1461" i="1"/>
  <c r="O1460" i="1"/>
  <c r="N1460" i="1"/>
  <c r="J1460" i="1"/>
  <c r="O1459" i="1"/>
  <c r="N1459" i="1"/>
  <c r="J1459" i="1"/>
  <c r="O1458" i="1"/>
  <c r="N1458" i="1"/>
  <c r="J1458" i="1"/>
  <c r="O1457" i="1"/>
  <c r="N1457" i="1"/>
  <c r="J1457" i="1"/>
  <c r="O1456" i="1"/>
  <c r="N1456" i="1"/>
  <c r="J1456" i="1"/>
  <c r="O1455" i="1"/>
  <c r="N1455" i="1"/>
  <c r="J1455" i="1"/>
  <c r="O1454" i="1"/>
  <c r="N1454" i="1"/>
  <c r="J1454" i="1"/>
  <c r="O1453" i="1"/>
  <c r="N1453" i="1"/>
  <c r="J1453" i="1"/>
  <c r="O1452" i="1"/>
  <c r="N1452" i="1"/>
  <c r="J1452" i="1"/>
  <c r="K1451" i="1"/>
  <c r="K1450" i="1"/>
  <c r="K1449" i="1"/>
  <c r="O1448" i="1"/>
  <c r="K1448" i="1"/>
  <c r="J1448" i="1"/>
  <c r="I1448" i="1"/>
  <c r="H1448" i="1"/>
  <c r="O1444" i="1"/>
  <c r="N1444" i="1"/>
  <c r="J1444" i="1"/>
  <c r="O1443" i="1"/>
  <c r="N1443" i="1"/>
  <c r="J1443" i="1"/>
  <c r="O1442" i="1"/>
  <c r="N1442" i="1"/>
  <c r="J1442" i="1"/>
  <c r="K1441" i="1"/>
  <c r="O1440" i="1"/>
  <c r="K1440" i="1"/>
  <c r="J1440" i="1"/>
  <c r="I1440" i="1"/>
  <c r="H1440" i="1"/>
  <c r="O1439" i="1"/>
  <c r="N1439" i="1"/>
  <c r="J1439" i="1"/>
  <c r="K1438" i="1"/>
  <c r="K1437" i="1"/>
  <c r="O1436" i="1"/>
  <c r="K1436" i="1"/>
  <c r="J1436" i="1"/>
  <c r="I1436" i="1"/>
  <c r="H1436" i="1"/>
  <c r="O1435" i="1"/>
  <c r="N1435" i="1"/>
  <c r="J1435" i="1"/>
  <c r="K1434" i="1"/>
  <c r="K1435" i="1" s="1"/>
  <c r="O1433" i="1"/>
  <c r="K1433" i="1"/>
  <c r="J1433" i="1"/>
  <c r="I1433" i="1"/>
  <c r="H1433" i="1"/>
  <c r="O1432" i="1"/>
  <c r="N1432" i="1"/>
  <c r="J1432" i="1"/>
  <c r="O1431" i="1"/>
  <c r="N1431" i="1"/>
  <c r="J1431" i="1"/>
  <c r="O1430" i="1"/>
  <c r="N1430" i="1"/>
  <c r="J1430" i="1"/>
  <c r="O1429" i="1"/>
  <c r="N1429" i="1"/>
  <c r="J1429" i="1"/>
  <c r="K1428" i="1"/>
  <c r="K1429" i="1" s="1"/>
  <c r="O1427" i="1"/>
  <c r="K1427" i="1"/>
  <c r="J1427" i="1"/>
  <c r="I1427" i="1"/>
  <c r="H1427" i="1"/>
  <c r="O1426" i="1"/>
  <c r="N1426" i="1"/>
  <c r="J1426" i="1"/>
  <c r="O1425" i="1"/>
  <c r="N1425" i="1"/>
  <c r="J1425" i="1"/>
  <c r="O1424" i="1"/>
  <c r="N1424" i="1"/>
  <c r="J1424" i="1"/>
  <c r="O1423" i="1"/>
  <c r="N1423" i="1"/>
  <c r="J1423" i="1"/>
  <c r="O1422" i="1"/>
  <c r="N1422" i="1"/>
  <c r="J1422" i="1"/>
  <c r="O1421" i="1"/>
  <c r="N1421" i="1"/>
  <c r="J1421" i="1"/>
  <c r="O1420" i="1"/>
  <c r="N1420" i="1"/>
  <c r="J1420" i="1"/>
  <c r="O1419" i="1"/>
  <c r="N1419" i="1"/>
  <c r="J1419" i="1"/>
  <c r="O1418" i="1"/>
  <c r="N1418" i="1"/>
  <c r="J1418" i="1"/>
  <c r="O1417" i="1"/>
  <c r="N1417" i="1"/>
  <c r="J1417" i="1"/>
  <c r="O1416" i="1"/>
  <c r="N1416" i="1"/>
  <c r="J1416" i="1"/>
  <c r="O1415" i="1"/>
  <c r="N1415" i="1"/>
  <c r="J1415" i="1"/>
  <c r="O1414" i="1"/>
  <c r="N1414" i="1"/>
  <c r="J1414" i="1"/>
  <c r="O1413" i="1"/>
  <c r="N1413" i="1"/>
  <c r="J1413" i="1"/>
  <c r="O1412" i="1"/>
  <c r="N1412" i="1"/>
  <c r="J1412" i="1"/>
  <c r="O1411" i="1"/>
  <c r="N1411" i="1"/>
  <c r="J1411" i="1"/>
  <c r="O1410" i="1"/>
  <c r="N1410" i="1"/>
  <c r="J1410" i="1"/>
  <c r="O1409" i="1"/>
  <c r="N1409" i="1"/>
  <c r="J1409" i="1"/>
  <c r="O1408" i="1"/>
  <c r="N1408" i="1"/>
  <c r="J1408" i="1"/>
  <c r="O1407" i="1"/>
  <c r="N1407" i="1"/>
  <c r="J1407" i="1"/>
  <c r="O1406" i="1"/>
  <c r="N1406" i="1"/>
  <c r="J1406" i="1"/>
  <c r="O1405" i="1"/>
  <c r="N1405" i="1"/>
  <c r="J1405" i="1"/>
  <c r="K1404" i="1"/>
  <c r="O1403" i="1"/>
  <c r="K1403" i="1"/>
  <c r="J1403" i="1"/>
  <c r="I1403" i="1"/>
  <c r="H1403" i="1"/>
  <c r="O1402" i="1"/>
  <c r="N1402" i="1"/>
  <c r="J1402" i="1"/>
  <c r="O1401" i="1"/>
  <c r="N1401" i="1"/>
  <c r="J1401" i="1"/>
  <c r="O1400" i="1"/>
  <c r="N1400" i="1"/>
  <c r="J1400" i="1"/>
  <c r="O1399" i="1"/>
  <c r="N1399" i="1"/>
  <c r="J1399" i="1"/>
  <c r="O1398" i="1"/>
  <c r="N1398" i="1"/>
  <c r="J1398" i="1"/>
  <c r="O1397" i="1"/>
  <c r="N1397" i="1"/>
  <c r="J1397" i="1"/>
  <c r="O1396" i="1"/>
  <c r="N1396" i="1"/>
  <c r="J1396" i="1"/>
  <c r="O1395" i="1"/>
  <c r="N1395" i="1"/>
  <c r="J1395" i="1"/>
  <c r="O1394" i="1"/>
  <c r="N1394" i="1"/>
  <c r="J1394" i="1"/>
  <c r="O1393" i="1"/>
  <c r="N1393" i="1"/>
  <c r="J1393" i="1"/>
  <c r="O1392" i="1"/>
  <c r="N1392" i="1"/>
  <c r="J1392" i="1"/>
  <c r="O1391" i="1"/>
  <c r="N1391" i="1"/>
  <c r="J1391" i="1"/>
  <c r="O1390" i="1"/>
  <c r="N1390" i="1"/>
  <c r="J1390" i="1"/>
  <c r="O1389" i="1"/>
  <c r="N1389" i="1"/>
  <c r="J1389" i="1"/>
  <c r="O1388" i="1"/>
  <c r="N1388" i="1"/>
  <c r="J1388" i="1"/>
  <c r="O1387" i="1"/>
  <c r="N1387" i="1"/>
  <c r="J1387" i="1"/>
  <c r="O1386" i="1"/>
  <c r="N1386" i="1"/>
  <c r="J1386" i="1"/>
  <c r="O1385" i="1"/>
  <c r="N1385" i="1"/>
  <c r="J1385" i="1"/>
  <c r="O1384" i="1"/>
  <c r="N1384" i="1"/>
  <c r="J1384" i="1"/>
  <c r="O1383" i="1"/>
  <c r="N1383" i="1"/>
  <c r="J1383" i="1"/>
  <c r="O1382" i="1"/>
  <c r="N1382" i="1"/>
  <c r="J1382" i="1"/>
  <c r="O1381" i="1"/>
  <c r="N1381" i="1"/>
  <c r="J1381" i="1"/>
  <c r="O1380" i="1"/>
  <c r="N1380" i="1"/>
  <c r="J1380" i="1"/>
  <c r="O1379" i="1"/>
  <c r="N1379" i="1"/>
  <c r="J1379" i="1"/>
  <c r="O1378" i="1"/>
  <c r="N1378" i="1"/>
  <c r="J1378" i="1"/>
  <c r="O1377" i="1"/>
  <c r="N1377" i="1"/>
  <c r="J1377" i="1"/>
  <c r="O1376" i="1"/>
  <c r="N1376" i="1"/>
  <c r="J1376" i="1"/>
  <c r="O1375" i="1"/>
  <c r="N1375" i="1"/>
  <c r="J1375" i="1"/>
  <c r="O1374" i="1"/>
  <c r="N1374" i="1"/>
  <c r="J1374" i="1"/>
  <c r="K1373" i="1"/>
  <c r="O1372" i="1"/>
  <c r="K1372" i="1"/>
  <c r="J1372" i="1"/>
  <c r="I1372" i="1"/>
  <c r="H1372" i="1"/>
  <c r="O1371" i="1"/>
  <c r="N1371" i="1"/>
  <c r="J1371" i="1"/>
  <c r="O1370" i="1"/>
  <c r="N1370" i="1"/>
  <c r="J1370" i="1"/>
  <c r="O1369" i="1"/>
  <c r="N1369" i="1"/>
  <c r="J1369" i="1"/>
  <c r="O1368" i="1"/>
  <c r="N1368" i="1"/>
  <c r="J1368" i="1"/>
  <c r="O1367" i="1"/>
  <c r="N1367" i="1"/>
  <c r="J1367" i="1"/>
  <c r="O1366" i="1"/>
  <c r="N1366" i="1"/>
  <c r="J1366" i="1"/>
  <c r="O1365" i="1"/>
  <c r="N1365" i="1"/>
  <c r="J1365" i="1"/>
  <c r="O1364" i="1"/>
  <c r="N1364" i="1"/>
  <c r="J1364" i="1"/>
  <c r="O1363" i="1"/>
  <c r="N1363" i="1"/>
  <c r="J1363" i="1"/>
  <c r="O1362" i="1"/>
  <c r="N1362" i="1"/>
  <c r="J1362" i="1"/>
  <c r="O1361" i="1"/>
  <c r="N1361" i="1"/>
  <c r="J1361" i="1"/>
  <c r="O1360" i="1"/>
  <c r="N1360" i="1"/>
  <c r="J1360" i="1"/>
  <c r="O1359" i="1"/>
  <c r="N1359" i="1"/>
  <c r="J1359" i="1"/>
  <c r="O1358" i="1"/>
  <c r="N1358" i="1"/>
  <c r="J1358" i="1"/>
  <c r="O1357" i="1"/>
  <c r="N1357" i="1"/>
  <c r="J1357" i="1"/>
  <c r="O1356" i="1"/>
  <c r="N1356" i="1"/>
  <c r="J1356" i="1"/>
  <c r="O1355" i="1"/>
  <c r="N1355" i="1"/>
  <c r="J1355" i="1"/>
  <c r="O1354" i="1"/>
  <c r="N1354" i="1"/>
  <c r="J1354" i="1"/>
  <c r="O1350" i="1"/>
  <c r="N1350" i="1"/>
  <c r="J1350" i="1"/>
  <c r="O1349" i="1"/>
  <c r="N1349" i="1"/>
  <c r="J1349" i="1"/>
  <c r="O1348" i="1"/>
  <c r="N1348" i="1"/>
  <c r="J1348" i="1"/>
  <c r="O1347" i="1"/>
  <c r="N1347" i="1"/>
  <c r="J1347" i="1"/>
  <c r="O1346" i="1"/>
  <c r="N1346" i="1"/>
  <c r="J1346" i="1"/>
  <c r="O1345" i="1"/>
  <c r="N1345" i="1"/>
  <c r="J1345" i="1"/>
  <c r="O1344" i="1"/>
  <c r="N1344" i="1"/>
  <c r="J1344" i="1"/>
  <c r="O1343" i="1"/>
  <c r="N1343" i="1"/>
  <c r="J1343" i="1"/>
  <c r="K1342" i="1"/>
  <c r="O1341" i="1"/>
  <c r="K1341" i="1"/>
  <c r="J1341" i="1"/>
  <c r="I1341" i="1"/>
  <c r="H1341" i="1"/>
  <c r="O1340" i="1"/>
  <c r="N1340" i="1"/>
  <c r="J1340" i="1"/>
  <c r="O1339" i="1"/>
  <c r="N1339" i="1"/>
  <c r="J1339" i="1"/>
  <c r="O1338" i="1"/>
  <c r="N1338" i="1"/>
  <c r="J1338" i="1"/>
  <c r="O1337" i="1"/>
  <c r="N1337" i="1"/>
  <c r="J1337" i="1"/>
  <c r="O1336" i="1"/>
  <c r="N1336" i="1"/>
  <c r="J1336" i="1"/>
  <c r="O1335" i="1"/>
  <c r="N1335" i="1"/>
  <c r="J1335" i="1"/>
  <c r="O1334" i="1"/>
  <c r="N1334" i="1"/>
  <c r="J1334" i="1"/>
  <c r="O1333" i="1"/>
  <c r="N1333" i="1"/>
  <c r="J1333" i="1"/>
  <c r="O1332" i="1"/>
  <c r="N1332" i="1"/>
  <c r="J1332" i="1"/>
  <c r="O1331" i="1"/>
  <c r="N1331" i="1"/>
  <c r="J1331" i="1"/>
  <c r="O1330" i="1"/>
  <c r="N1330" i="1"/>
  <c r="J1330" i="1"/>
  <c r="O1329" i="1"/>
  <c r="N1329" i="1"/>
  <c r="J1329" i="1"/>
  <c r="O1328" i="1"/>
  <c r="N1328" i="1"/>
  <c r="J1328" i="1"/>
  <c r="O1327" i="1"/>
  <c r="N1327" i="1"/>
  <c r="J1327" i="1"/>
  <c r="K1326" i="1"/>
  <c r="O1324" i="1"/>
  <c r="N1324" i="1"/>
  <c r="J1324" i="1"/>
  <c r="O1323" i="1"/>
  <c r="N1323" i="1"/>
  <c r="J1323" i="1"/>
  <c r="O1322" i="1"/>
  <c r="N1322" i="1"/>
  <c r="J1322" i="1"/>
  <c r="O1321" i="1"/>
  <c r="N1321" i="1"/>
  <c r="J1321" i="1"/>
  <c r="O1320" i="1"/>
  <c r="N1320" i="1"/>
  <c r="J1320" i="1"/>
  <c r="O1319" i="1"/>
  <c r="N1319" i="1"/>
  <c r="J1319" i="1"/>
  <c r="O1318" i="1"/>
  <c r="N1318" i="1"/>
  <c r="J1318" i="1"/>
  <c r="O1317" i="1"/>
  <c r="N1317" i="1"/>
  <c r="J1317" i="1"/>
  <c r="O1316" i="1"/>
  <c r="N1316" i="1"/>
  <c r="J1316" i="1"/>
  <c r="O1315" i="1"/>
  <c r="N1315" i="1"/>
  <c r="J1315" i="1"/>
  <c r="O1314" i="1"/>
  <c r="N1314" i="1"/>
  <c r="J1314" i="1"/>
  <c r="O1313" i="1"/>
  <c r="N1313" i="1"/>
  <c r="J1313" i="1"/>
  <c r="K1312" i="1"/>
  <c r="O1311" i="1"/>
  <c r="K1311" i="1"/>
  <c r="N1311" i="1" s="1"/>
  <c r="J1311" i="1"/>
  <c r="I1311" i="1"/>
  <c r="H1311" i="1"/>
  <c r="O1310" i="1"/>
  <c r="N1310" i="1"/>
  <c r="J1310" i="1"/>
  <c r="O1309" i="1"/>
  <c r="N1309" i="1"/>
  <c r="J1309" i="1"/>
  <c r="O1308" i="1"/>
  <c r="N1308" i="1"/>
  <c r="J1308" i="1"/>
  <c r="O1307" i="1"/>
  <c r="N1307" i="1"/>
  <c r="J1307" i="1"/>
  <c r="O1306" i="1"/>
  <c r="N1306" i="1"/>
  <c r="J1306" i="1"/>
  <c r="O1305" i="1"/>
  <c r="N1305" i="1"/>
  <c r="J1305" i="1"/>
  <c r="O1304" i="1"/>
  <c r="N1304" i="1"/>
  <c r="J1304" i="1"/>
  <c r="O1303" i="1"/>
  <c r="N1303" i="1"/>
  <c r="J1303" i="1"/>
  <c r="O1302" i="1"/>
  <c r="N1302" i="1"/>
  <c r="J1302" i="1"/>
  <c r="O1301" i="1"/>
  <c r="N1301" i="1"/>
  <c r="J1301" i="1"/>
  <c r="O1300" i="1"/>
  <c r="N1300" i="1"/>
  <c r="J1300" i="1"/>
  <c r="O1299" i="1"/>
  <c r="N1299" i="1"/>
  <c r="J1299" i="1"/>
  <c r="O1298" i="1"/>
  <c r="N1298" i="1"/>
  <c r="J1298" i="1"/>
  <c r="O1297" i="1"/>
  <c r="N1297" i="1"/>
  <c r="J1297" i="1"/>
  <c r="O1296" i="1"/>
  <c r="N1296" i="1"/>
  <c r="J1296" i="1"/>
  <c r="K1295" i="1"/>
  <c r="O1294" i="1"/>
  <c r="K1294" i="1"/>
  <c r="J1294" i="1"/>
  <c r="I1294" i="1"/>
  <c r="H1294" i="1"/>
  <c r="O1293" i="1"/>
  <c r="N1293" i="1"/>
  <c r="J1293" i="1"/>
  <c r="O1292" i="1"/>
  <c r="N1292" i="1"/>
  <c r="J1292" i="1"/>
  <c r="O1291" i="1"/>
  <c r="N1291" i="1"/>
  <c r="J1291" i="1"/>
  <c r="O1290" i="1"/>
  <c r="N1290" i="1"/>
  <c r="J1290" i="1"/>
  <c r="O1289" i="1"/>
  <c r="N1289" i="1"/>
  <c r="J1289" i="1"/>
  <c r="O1288" i="1"/>
  <c r="N1288" i="1"/>
  <c r="J1288" i="1"/>
  <c r="O1287" i="1"/>
  <c r="N1287" i="1"/>
  <c r="J1287" i="1"/>
  <c r="O1286" i="1"/>
  <c r="N1286" i="1"/>
  <c r="J1286" i="1"/>
  <c r="O1285" i="1"/>
  <c r="N1285" i="1"/>
  <c r="J1285" i="1"/>
  <c r="O1284" i="1"/>
  <c r="N1284" i="1"/>
  <c r="J1284" i="1"/>
  <c r="O1283" i="1"/>
  <c r="N1283" i="1"/>
  <c r="J1283" i="1"/>
  <c r="O1282" i="1"/>
  <c r="N1282" i="1"/>
  <c r="J1282" i="1"/>
  <c r="O1281" i="1"/>
  <c r="N1281" i="1"/>
  <c r="J1281" i="1"/>
  <c r="O1280" i="1"/>
  <c r="N1280" i="1"/>
  <c r="J1280" i="1"/>
  <c r="O1279" i="1"/>
  <c r="N1279" i="1"/>
  <c r="J1279" i="1"/>
  <c r="O1278" i="1"/>
  <c r="N1278" i="1"/>
  <c r="J1278" i="1"/>
  <c r="O1277" i="1"/>
  <c r="N1277" i="1"/>
  <c r="J1277" i="1"/>
  <c r="O1276" i="1"/>
  <c r="N1276" i="1"/>
  <c r="J1276" i="1"/>
  <c r="O1275" i="1"/>
  <c r="N1275" i="1"/>
  <c r="J1275" i="1"/>
  <c r="O1274" i="1"/>
  <c r="N1274" i="1"/>
  <c r="J1274" i="1"/>
  <c r="O1273" i="1"/>
  <c r="N1273" i="1"/>
  <c r="J1273" i="1"/>
  <c r="O1272" i="1"/>
  <c r="N1272" i="1"/>
  <c r="J1272" i="1"/>
  <c r="O1271" i="1"/>
  <c r="N1271" i="1"/>
  <c r="J1271" i="1"/>
  <c r="O1270" i="1"/>
  <c r="N1270" i="1"/>
  <c r="J1270" i="1"/>
  <c r="O1269" i="1"/>
  <c r="N1269" i="1"/>
  <c r="J1269" i="1"/>
  <c r="O1268" i="1"/>
  <c r="N1268" i="1"/>
  <c r="J1268" i="1"/>
  <c r="O1267" i="1"/>
  <c r="N1267" i="1"/>
  <c r="J1267" i="1"/>
  <c r="O1266" i="1"/>
  <c r="N1266" i="1"/>
  <c r="J1266" i="1"/>
  <c r="O1265" i="1"/>
  <c r="N1265" i="1"/>
  <c r="J1265" i="1"/>
  <c r="O1264" i="1"/>
  <c r="N1264" i="1"/>
  <c r="J1264" i="1"/>
  <c r="O1263" i="1"/>
  <c r="N1263" i="1"/>
  <c r="J1263" i="1"/>
  <c r="O1262" i="1"/>
  <c r="N1262" i="1"/>
  <c r="J1262" i="1"/>
  <c r="O1261" i="1"/>
  <c r="N1261" i="1"/>
  <c r="J1261" i="1"/>
  <c r="O1260" i="1"/>
  <c r="N1260" i="1"/>
  <c r="J1260" i="1"/>
  <c r="O1259" i="1"/>
  <c r="N1259" i="1"/>
  <c r="J1259" i="1"/>
  <c r="O1258" i="1"/>
  <c r="N1258" i="1"/>
  <c r="J1258" i="1"/>
  <c r="O1254" i="1"/>
  <c r="N1254" i="1"/>
  <c r="J1254" i="1"/>
  <c r="O1253" i="1"/>
  <c r="N1253" i="1"/>
  <c r="J1253" i="1"/>
  <c r="O1252" i="1"/>
  <c r="N1252" i="1"/>
  <c r="J1252" i="1"/>
  <c r="O1251" i="1"/>
  <c r="N1251" i="1"/>
  <c r="J1251" i="1"/>
  <c r="O1250" i="1"/>
  <c r="N1250" i="1"/>
  <c r="J1250" i="1"/>
  <c r="O1249" i="1"/>
  <c r="N1249" i="1"/>
  <c r="J1249" i="1"/>
  <c r="O1248" i="1"/>
  <c r="N1248" i="1"/>
  <c r="J1248" i="1"/>
  <c r="O1247" i="1"/>
  <c r="N1247" i="1"/>
  <c r="J1247" i="1"/>
  <c r="O1246" i="1"/>
  <c r="N1246" i="1"/>
  <c r="J1246" i="1"/>
  <c r="O1245" i="1"/>
  <c r="N1245" i="1"/>
  <c r="J1245" i="1"/>
  <c r="O1244" i="1"/>
  <c r="N1244" i="1"/>
  <c r="J1244" i="1"/>
  <c r="O1243" i="1"/>
  <c r="N1243" i="1"/>
  <c r="J1243" i="1"/>
  <c r="O1242" i="1"/>
  <c r="N1242" i="1"/>
  <c r="J1242" i="1"/>
  <c r="O1241" i="1"/>
  <c r="N1241" i="1"/>
  <c r="J1241" i="1"/>
  <c r="O1240" i="1"/>
  <c r="N1240" i="1"/>
  <c r="J1240" i="1"/>
  <c r="O1239" i="1"/>
  <c r="N1239" i="1"/>
  <c r="J1239" i="1"/>
  <c r="O1238" i="1"/>
  <c r="N1238" i="1"/>
  <c r="J1238" i="1"/>
  <c r="K1237" i="1"/>
  <c r="O1236" i="1"/>
  <c r="K1236" i="1"/>
  <c r="J1236" i="1"/>
  <c r="I1236" i="1"/>
  <c r="H1236" i="1"/>
  <c r="O1235" i="1"/>
  <c r="N1235" i="1"/>
  <c r="J1235" i="1"/>
  <c r="O1234" i="1"/>
  <c r="N1234" i="1"/>
  <c r="J1234" i="1"/>
  <c r="O1233" i="1"/>
  <c r="N1233" i="1"/>
  <c r="J1233" i="1"/>
  <c r="O1232" i="1"/>
  <c r="N1232" i="1"/>
  <c r="J1232" i="1"/>
  <c r="O1231" i="1"/>
  <c r="N1231" i="1"/>
  <c r="J1231" i="1"/>
  <c r="O1230" i="1"/>
  <c r="N1230" i="1"/>
  <c r="J1230" i="1"/>
  <c r="O1229" i="1"/>
  <c r="N1229" i="1"/>
  <c r="J1229" i="1"/>
  <c r="K1228" i="1"/>
  <c r="K1227" i="1"/>
  <c r="O1226" i="1"/>
  <c r="K1226" i="1"/>
  <c r="J1226" i="1"/>
  <c r="I1226" i="1"/>
  <c r="H1226" i="1"/>
  <c r="O1225" i="1"/>
  <c r="N1225" i="1"/>
  <c r="J1225" i="1"/>
  <c r="O1224" i="1"/>
  <c r="N1224" i="1"/>
  <c r="J1224" i="1"/>
  <c r="K1223" i="1"/>
  <c r="O1222" i="1"/>
  <c r="K1222" i="1"/>
  <c r="J1222" i="1"/>
  <c r="I1222" i="1"/>
  <c r="H1222" i="1"/>
  <c r="O1221" i="1"/>
  <c r="N1221" i="1"/>
  <c r="J1221" i="1"/>
  <c r="O1220" i="1"/>
  <c r="N1220" i="1"/>
  <c r="J1220" i="1"/>
  <c r="O1219" i="1"/>
  <c r="N1219" i="1"/>
  <c r="J1219" i="1"/>
  <c r="O1218" i="1"/>
  <c r="N1218" i="1"/>
  <c r="J1218" i="1"/>
  <c r="O1217" i="1"/>
  <c r="N1217" i="1"/>
  <c r="J1217" i="1"/>
  <c r="O1216" i="1"/>
  <c r="N1216" i="1"/>
  <c r="J1216" i="1"/>
  <c r="O1215" i="1"/>
  <c r="N1215" i="1"/>
  <c r="J1215" i="1"/>
  <c r="O1214" i="1"/>
  <c r="N1214" i="1"/>
  <c r="J1214" i="1"/>
  <c r="O1213" i="1"/>
  <c r="N1213" i="1"/>
  <c r="J1213" i="1"/>
  <c r="O1212" i="1"/>
  <c r="N1212" i="1"/>
  <c r="J1212" i="1"/>
  <c r="O1211" i="1"/>
  <c r="N1211" i="1"/>
  <c r="J1211" i="1"/>
  <c r="O1210" i="1"/>
  <c r="N1210" i="1"/>
  <c r="J1210" i="1"/>
  <c r="O1209" i="1"/>
  <c r="N1209" i="1"/>
  <c r="J1209" i="1"/>
  <c r="O1208" i="1"/>
  <c r="N1208" i="1"/>
  <c r="J1208" i="1"/>
  <c r="O1207" i="1"/>
  <c r="N1207" i="1"/>
  <c r="J1207" i="1"/>
  <c r="O1206" i="1"/>
  <c r="N1206" i="1"/>
  <c r="J1206" i="1"/>
  <c r="O1205" i="1"/>
  <c r="N1205" i="1"/>
  <c r="J1205" i="1"/>
  <c r="O1204" i="1"/>
  <c r="N1204" i="1"/>
  <c r="J1204" i="1"/>
  <c r="O1203" i="1"/>
  <c r="N1203" i="1"/>
  <c r="J1203" i="1"/>
  <c r="O1202" i="1"/>
  <c r="N1202" i="1"/>
  <c r="J1202" i="1"/>
  <c r="O1201" i="1"/>
  <c r="N1201" i="1"/>
  <c r="J1201" i="1"/>
  <c r="O1200" i="1"/>
  <c r="N1200" i="1"/>
  <c r="J1200" i="1"/>
  <c r="O1199" i="1"/>
  <c r="N1199" i="1"/>
  <c r="J1199" i="1"/>
  <c r="O1198" i="1"/>
  <c r="N1198" i="1"/>
  <c r="J1198" i="1"/>
  <c r="O1197" i="1"/>
  <c r="N1197" i="1"/>
  <c r="J1197" i="1"/>
  <c r="O1196" i="1"/>
  <c r="N1196" i="1"/>
  <c r="J1196" i="1"/>
  <c r="O1195" i="1"/>
  <c r="N1195" i="1"/>
  <c r="J1195" i="1"/>
  <c r="O1194" i="1"/>
  <c r="N1194" i="1"/>
  <c r="J1194" i="1"/>
  <c r="O1193" i="1"/>
  <c r="N1193" i="1"/>
  <c r="J1193" i="1"/>
  <c r="O1192" i="1"/>
  <c r="N1192" i="1"/>
  <c r="J1192" i="1"/>
  <c r="O1191" i="1"/>
  <c r="N1191" i="1"/>
  <c r="J1191" i="1"/>
  <c r="O1190" i="1"/>
  <c r="N1190" i="1"/>
  <c r="J1190" i="1"/>
  <c r="O1189" i="1"/>
  <c r="N1189" i="1"/>
  <c r="J1189" i="1"/>
  <c r="O1188" i="1"/>
  <c r="N1188" i="1"/>
  <c r="J1188" i="1"/>
  <c r="O1187" i="1"/>
  <c r="N1187" i="1"/>
  <c r="J1187" i="1"/>
  <c r="O1186" i="1"/>
  <c r="N1186" i="1"/>
  <c r="J1186" i="1"/>
  <c r="O1185" i="1"/>
  <c r="N1185" i="1"/>
  <c r="J1185" i="1"/>
  <c r="O1184" i="1"/>
  <c r="N1184" i="1"/>
  <c r="J1184" i="1"/>
  <c r="O1183" i="1"/>
  <c r="N1183" i="1"/>
  <c r="J1183" i="1"/>
  <c r="O1182" i="1"/>
  <c r="N1182" i="1"/>
  <c r="J1182" i="1"/>
  <c r="O1181" i="1"/>
  <c r="N1181" i="1"/>
  <c r="J1181" i="1"/>
  <c r="O1180" i="1"/>
  <c r="N1180" i="1"/>
  <c r="J1180" i="1"/>
  <c r="O1179" i="1"/>
  <c r="N1179" i="1"/>
  <c r="J1179" i="1"/>
  <c r="O1178" i="1"/>
  <c r="N1178" i="1"/>
  <c r="J1178" i="1"/>
  <c r="O1177" i="1"/>
  <c r="N1177" i="1"/>
  <c r="J1177" i="1"/>
  <c r="O1176" i="1"/>
  <c r="N1176" i="1"/>
  <c r="J1176" i="1"/>
  <c r="O1175" i="1"/>
  <c r="N1175" i="1"/>
  <c r="J1175" i="1"/>
  <c r="O1174" i="1"/>
  <c r="N1174" i="1"/>
  <c r="J1174" i="1"/>
  <c r="O1173" i="1"/>
  <c r="N1173" i="1"/>
  <c r="J1173" i="1"/>
  <c r="O1172" i="1"/>
  <c r="N1172" i="1"/>
  <c r="J1172" i="1"/>
  <c r="K1171" i="1"/>
  <c r="K1172" i="1" s="1"/>
  <c r="O1170" i="1"/>
  <c r="K1170" i="1"/>
  <c r="J1170" i="1"/>
  <c r="I1170" i="1"/>
  <c r="H1170" i="1"/>
  <c r="O1169" i="1"/>
  <c r="N1169" i="1"/>
  <c r="J1169" i="1"/>
  <c r="O1168" i="1"/>
  <c r="N1168" i="1"/>
  <c r="J1168" i="1"/>
  <c r="O1167" i="1"/>
  <c r="N1167" i="1"/>
  <c r="J1167" i="1"/>
  <c r="O1166" i="1"/>
  <c r="N1166" i="1"/>
  <c r="J1166" i="1"/>
  <c r="O1165" i="1"/>
  <c r="N1165" i="1"/>
  <c r="J1165" i="1"/>
  <c r="O1164" i="1"/>
  <c r="N1164" i="1"/>
  <c r="J1164" i="1"/>
  <c r="O1163" i="1"/>
  <c r="N1163" i="1"/>
  <c r="J1163" i="1"/>
  <c r="O1162" i="1"/>
  <c r="N1162" i="1"/>
  <c r="J1162" i="1"/>
  <c r="O1158" i="1"/>
  <c r="N1158" i="1"/>
  <c r="J1158" i="1"/>
  <c r="O1157" i="1"/>
  <c r="N1157" i="1"/>
  <c r="J1157" i="1"/>
  <c r="O1156" i="1"/>
  <c r="N1156" i="1"/>
  <c r="J1156" i="1"/>
  <c r="O1155" i="1"/>
  <c r="N1155" i="1"/>
  <c r="J1155" i="1"/>
  <c r="O1154" i="1"/>
  <c r="N1154" i="1"/>
  <c r="J1154" i="1"/>
  <c r="O1153" i="1"/>
  <c r="N1153" i="1"/>
  <c r="J1153" i="1"/>
  <c r="O1152" i="1"/>
  <c r="N1152" i="1"/>
  <c r="J1152" i="1"/>
  <c r="O1151" i="1"/>
  <c r="N1151" i="1"/>
  <c r="J1151" i="1"/>
  <c r="O1150" i="1"/>
  <c r="N1150" i="1"/>
  <c r="J1150" i="1"/>
  <c r="O1149" i="1"/>
  <c r="N1149" i="1"/>
  <c r="J1149" i="1"/>
  <c r="O1148" i="1"/>
  <c r="N1148" i="1"/>
  <c r="J1148" i="1"/>
  <c r="O1147" i="1"/>
  <c r="N1147" i="1"/>
  <c r="J1147" i="1"/>
  <c r="O1146" i="1"/>
  <c r="N1146" i="1"/>
  <c r="J1146" i="1"/>
  <c r="K1145" i="1"/>
  <c r="O1144" i="1"/>
  <c r="K1144" i="1"/>
  <c r="J1144" i="1"/>
  <c r="I1144" i="1"/>
  <c r="H1144" i="1"/>
  <c r="O1143" i="1"/>
  <c r="N1143" i="1"/>
  <c r="J1143" i="1"/>
  <c r="O1142" i="1"/>
  <c r="N1142" i="1"/>
  <c r="J1142" i="1"/>
  <c r="O1141" i="1"/>
  <c r="N1141" i="1"/>
  <c r="J1141" i="1"/>
  <c r="O1140" i="1"/>
  <c r="N1140" i="1"/>
  <c r="J1140" i="1"/>
  <c r="O1139" i="1"/>
  <c r="N1139" i="1"/>
  <c r="J1139" i="1"/>
  <c r="O1138" i="1"/>
  <c r="N1138" i="1"/>
  <c r="J1138" i="1"/>
  <c r="O1137" i="1"/>
  <c r="N1137" i="1"/>
  <c r="J1137" i="1"/>
  <c r="O1136" i="1"/>
  <c r="N1136" i="1"/>
  <c r="J1136" i="1"/>
  <c r="O1135" i="1"/>
  <c r="N1135" i="1"/>
  <c r="J1135" i="1"/>
  <c r="O1134" i="1"/>
  <c r="N1134" i="1"/>
  <c r="J1134" i="1"/>
  <c r="O1133" i="1"/>
  <c r="N1133" i="1"/>
  <c r="J1133" i="1"/>
  <c r="O1132" i="1"/>
  <c r="N1132" i="1"/>
  <c r="J1132" i="1"/>
  <c r="O1131" i="1"/>
  <c r="N1131" i="1"/>
  <c r="J1131" i="1"/>
  <c r="O1130" i="1"/>
  <c r="N1130" i="1"/>
  <c r="J1130" i="1"/>
  <c r="O1129" i="1"/>
  <c r="N1129" i="1"/>
  <c r="J1129" i="1"/>
  <c r="O1128" i="1"/>
  <c r="N1128" i="1"/>
  <c r="J1128" i="1"/>
  <c r="O1127" i="1"/>
  <c r="N1127" i="1"/>
  <c r="J1127" i="1"/>
  <c r="O1126" i="1"/>
  <c r="N1126" i="1"/>
  <c r="J1126" i="1"/>
  <c r="O1125" i="1"/>
  <c r="N1125" i="1"/>
  <c r="J1125" i="1"/>
  <c r="O1124" i="1"/>
  <c r="N1124" i="1"/>
  <c r="J1124" i="1"/>
  <c r="O1123" i="1"/>
  <c r="N1123" i="1"/>
  <c r="J1123" i="1"/>
  <c r="O1122" i="1"/>
  <c r="N1122" i="1"/>
  <c r="J1122" i="1"/>
  <c r="O1121" i="1"/>
  <c r="N1121" i="1"/>
  <c r="J1121" i="1"/>
  <c r="O1120" i="1"/>
  <c r="N1120" i="1"/>
  <c r="J1120" i="1"/>
  <c r="O1119" i="1"/>
  <c r="N1119" i="1"/>
  <c r="J1119" i="1"/>
  <c r="O1118" i="1"/>
  <c r="N1118" i="1"/>
  <c r="J1118" i="1"/>
  <c r="O1117" i="1"/>
  <c r="N1117" i="1"/>
  <c r="J1117" i="1"/>
  <c r="O1116" i="1"/>
  <c r="N1116" i="1"/>
  <c r="J1116" i="1"/>
  <c r="O1115" i="1"/>
  <c r="N1115" i="1"/>
  <c r="J1115" i="1"/>
  <c r="O1114" i="1"/>
  <c r="N1114" i="1"/>
  <c r="J1114" i="1"/>
  <c r="O1113" i="1"/>
  <c r="N1113" i="1"/>
  <c r="J1113" i="1"/>
  <c r="O1112" i="1"/>
  <c r="N1112" i="1"/>
  <c r="J1112" i="1"/>
  <c r="O1111" i="1"/>
  <c r="N1111" i="1"/>
  <c r="J1111" i="1"/>
  <c r="O1110" i="1"/>
  <c r="N1110" i="1"/>
  <c r="J1110" i="1"/>
  <c r="O1109" i="1"/>
  <c r="N1109" i="1"/>
  <c r="J1109" i="1"/>
  <c r="O1108" i="1"/>
  <c r="N1108" i="1"/>
  <c r="J1108" i="1"/>
  <c r="O1107" i="1"/>
  <c r="N1107" i="1"/>
  <c r="J1107" i="1"/>
  <c r="O1106" i="1"/>
  <c r="N1106" i="1"/>
  <c r="J1106" i="1"/>
  <c r="O1105" i="1"/>
  <c r="N1105" i="1"/>
  <c r="J1105" i="1"/>
  <c r="O1104" i="1"/>
  <c r="N1104" i="1"/>
  <c r="J1104" i="1"/>
  <c r="O1103" i="1"/>
  <c r="N1103" i="1"/>
  <c r="J1103" i="1"/>
  <c r="O1102" i="1"/>
  <c r="N1102" i="1"/>
  <c r="J1102" i="1"/>
  <c r="O1101" i="1"/>
  <c r="N1101" i="1"/>
  <c r="J1101" i="1"/>
  <c r="O1100" i="1"/>
  <c r="N1100" i="1"/>
  <c r="J1100" i="1"/>
  <c r="O1099" i="1"/>
  <c r="N1099" i="1"/>
  <c r="J1099" i="1"/>
  <c r="O1098" i="1"/>
  <c r="N1098" i="1"/>
  <c r="J1098" i="1"/>
  <c r="O1097" i="1"/>
  <c r="N1097" i="1"/>
  <c r="J1097" i="1"/>
  <c r="O1096" i="1"/>
  <c r="N1096" i="1"/>
  <c r="J1096" i="1"/>
  <c r="O1095" i="1"/>
  <c r="N1095" i="1"/>
  <c r="J1095" i="1"/>
  <c r="O1094" i="1"/>
  <c r="N1094" i="1"/>
  <c r="J1094" i="1"/>
  <c r="O1093" i="1"/>
  <c r="N1093" i="1"/>
  <c r="J1093" i="1"/>
  <c r="O1092" i="1"/>
  <c r="N1092" i="1"/>
  <c r="J1092" i="1"/>
  <c r="O1091" i="1"/>
  <c r="N1091" i="1"/>
  <c r="J1091" i="1"/>
  <c r="O1090" i="1"/>
  <c r="N1090" i="1"/>
  <c r="J1090" i="1"/>
  <c r="O1089" i="1"/>
  <c r="N1089" i="1"/>
  <c r="J1089" i="1"/>
  <c r="O1088" i="1"/>
  <c r="N1088" i="1"/>
  <c r="J1088" i="1"/>
  <c r="O1087" i="1"/>
  <c r="N1087" i="1"/>
  <c r="J1087" i="1"/>
  <c r="O1086" i="1"/>
  <c r="N1086" i="1"/>
  <c r="J1086" i="1"/>
  <c r="O1085" i="1"/>
  <c r="N1085" i="1"/>
  <c r="J1085" i="1"/>
  <c r="O1084" i="1"/>
  <c r="N1084" i="1"/>
  <c r="J1084" i="1"/>
  <c r="O1083" i="1"/>
  <c r="N1083" i="1"/>
  <c r="J1083" i="1"/>
  <c r="O1082" i="1"/>
  <c r="N1082" i="1"/>
  <c r="J1082" i="1"/>
  <c r="O1081" i="1"/>
  <c r="N1081" i="1"/>
  <c r="J1081" i="1"/>
  <c r="O1080" i="1"/>
  <c r="N1080" i="1"/>
  <c r="J1080" i="1"/>
  <c r="O1079" i="1"/>
  <c r="N1079" i="1"/>
  <c r="J1079" i="1"/>
  <c r="O1078" i="1"/>
  <c r="N1078" i="1"/>
  <c r="J1078" i="1"/>
  <c r="O1077" i="1"/>
  <c r="N1077" i="1"/>
  <c r="J1077" i="1"/>
  <c r="O1076" i="1"/>
  <c r="N1076" i="1"/>
  <c r="J1076" i="1"/>
  <c r="O1075" i="1"/>
  <c r="N1075" i="1"/>
  <c r="J1075" i="1"/>
  <c r="O1074" i="1"/>
  <c r="N1074" i="1"/>
  <c r="J1074" i="1"/>
  <c r="O1073" i="1"/>
  <c r="N1073" i="1"/>
  <c r="J1073" i="1"/>
  <c r="O1072" i="1"/>
  <c r="N1072" i="1"/>
  <c r="J1072" i="1"/>
  <c r="O1071" i="1"/>
  <c r="N1071" i="1"/>
  <c r="J1071" i="1"/>
  <c r="O1070" i="1"/>
  <c r="N1070" i="1"/>
  <c r="J1070" i="1"/>
  <c r="O1069" i="1"/>
  <c r="N1069" i="1"/>
  <c r="J1069" i="1"/>
  <c r="O1068" i="1"/>
  <c r="N1068" i="1"/>
  <c r="J1068" i="1"/>
  <c r="O1067" i="1"/>
  <c r="N1067" i="1"/>
  <c r="J1067" i="1"/>
  <c r="O1066" i="1"/>
  <c r="N1066" i="1"/>
  <c r="J1066" i="1"/>
  <c r="O1065" i="1"/>
  <c r="N1065" i="1"/>
  <c r="J1065" i="1"/>
  <c r="O1064" i="1"/>
  <c r="N1064" i="1"/>
  <c r="J1064" i="1"/>
  <c r="O1063" i="1"/>
  <c r="N1063" i="1"/>
  <c r="J1063" i="1"/>
  <c r="O1062" i="1"/>
  <c r="N1062" i="1"/>
  <c r="J1062" i="1"/>
  <c r="O1061" i="1"/>
  <c r="N1061" i="1"/>
  <c r="J1061" i="1"/>
  <c r="O1057" i="1"/>
  <c r="N1057" i="1"/>
  <c r="J1057" i="1"/>
  <c r="O1056" i="1"/>
  <c r="N1056" i="1"/>
  <c r="J1056" i="1"/>
  <c r="O1055" i="1"/>
  <c r="N1055" i="1"/>
  <c r="J1055" i="1"/>
  <c r="O1054" i="1"/>
  <c r="N1054" i="1"/>
  <c r="J1054" i="1"/>
  <c r="O1053" i="1"/>
  <c r="N1053" i="1"/>
  <c r="J1053" i="1"/>
  <c r="O1052" i="1"/>
  <c r="N1052" i="1"/>
  <c r="J1052" i="1"/>
  <c r="O1051" i="1"/>
  <c r="N1051" i="1"/>
  <c r="J1051" i="1"/>
  <c r="O1050" i="1"/>
  <c r="N1050" i="1"/>
  <c r="J1050" i="1"/>
  <c r="O1049" i="1"/>
  <c r="N1049" i="1"/>
  <c r="J1049" i="1"/>
  <c r="K1048" i="1"/>
  <c r="O1047" i="1"/>
  <c r="K1047" i="1"/>
  <c r="J1047" i="1"/>
  <c r="I1047" i="1"/>
  <c r="H1047" i="1"/>
  <c r="O1046" i="1"/>
  <c r="N1046" i="1"/>
  <c r="J1046" i="1"/>
  <c r="O1045" i="1"/>
  <c r="N1045" i="1"/>
  <c r="J1045" i="1"/>
  <c r="O1044" i="1"/>
  <c r="N1044" i="1"/>
  <c r="J1044" i="1"/>
  <c r="O1043" i="1"/>
  <c r="N1043" i="1"/>
  <c r="J1043" i="1"/>
  <c r="O1042" i="1"/>
  <c r="N1042" i="1"/>
  <c r="J1042" i="1"/>
  <c r="O1041" i="1"/>
  <c r="N1041" i="1"/>
  <c r="J1041" i="1"/>
  <c r="O1040" i="1"/>
  <c r="N1040" i="1"/>
  <c r="J1040" i="1"/>
  <c r="O1039" i="1"/>
  <c r="N1039" i="1"/>
  <c r="J1039" i="1"/>
  <c r="O1038" i="1"/>
  <c r="N1038" i="1"/>
  <c r="J1038" i="1"/>
  <c r="O1037" i="1"/>
  <c r="N1037" i="1"/>
  <c r="J1037" i="1"/>
  <c r="O1036" i="1"/>
  <c r="N1036" i="1"/>
  <c r="J1036" i="1"/>
  <c r="O1035" i="1"/>
  <c r="N1035" i="1"/>
  <c r="J1035" i="1"/>
  <c r="O1034" i="1"/>
  <c r="N1034" i="1"/>
  <c r="J1034" i="1"/>
  <c r="O1033" i="1"/>
  <c r="N1033" i="1"/>
  <c r="J1033" i="1"/>
  <c r="O1032" i="1"/>
  <c r="N1032" i="1"/>
  <c r="J1032" i="1"/>
  <c r="O1031" i="1"/>
  <c r="N1031" i="1"/>
  <c r="J1031" i="1"/>
  <c r="O1030" i="1"/>
  <c r="N1030" i="1"/>
  <c r="J1030" i="1"/>
  <c r="O1029" i="1"/>
  <c r="N1029" i="1"/>
  <c r="J1029" i="1"/>
  <c r="O1028" i="1"/>
  <c r="N1028" i="1"/>
  <c r="J1028" i="1"/>
  <c r="O1027" i="1"/>
  <c r="N1027" i="1"/>
  <c r="J1027" i="1"/>
  <c r="O1026" i="1"/>
  <c r="N1026" i="1"/>
  <c r="J1026" i="1"/>
  <c r="O1025" i="1"/>
  <c r="N1025" i="1"/>
  <c r="J1025" i="1"/>
  <c r="O1024" i="1"/>
  <c r="N1024" i="1"/>
  <c r="J1024" i="1"/>
  <c r="O1023" i="1"/>
  <c r="N1023" i="1"/>
  <c r="J1023" i="1"/>
  <c r="O1022" i="1"/>
  <c r="N1022" i="1"/>
  <c r="J1022" i="1"/>
  <c r="O1021" i="1"/>
  <c r="N1021" i="1"/>
  <c r="J1021" i="1"/>
  <c r="O1020" i="1"/>
  <c r="N1020" i="1"/>
  <c r="J1020" i="1"/>
  <c r="O1019" i="1"/>
  <c r="N1019" i="1"/>
  <c r="J1019" i="1"/>
  <c r="O1018" i="1"/>
  <c r="N1018" i="1"/>
  <c r="J1018" i="1"/>
  <c r="O1017" i="1"/>
  <c r="N1017" i="1"/>
  <c r="J1017" i="1"/>
  <c r="O1016" i="1"/>
  <c r="N1016" i="1"/>
  <c r="J1016" i="1"/>
  <c r="O1015" i="1"/>
  <c r="N1015" i="1"/>
  <c r="J1015" i="1"/>
  <c r="O1014" i="1"/>
  <c r="N1014" i="1"/>
  <c r="J1014" i="1"/>
  <c r="O1013" i="1"/>
  <c r="N1013" i="1"/>
  <c r="J1013" i="1"/>
  <c r="O1012" i="1"/>
  <c r="N1012" i="1"/>
  <c r="J1012" i="1"/>
  <c r="O1011" i="1"/>
  <c r="N1011" i="1"/>
  <c r="J1011" i="1"/>
  <c r="O1010" i="1"/>
  <c r="N1010" i="1"/>
  <c r="J1010" i="1"/>
  <c r="O1009" i="1"/>
  <c r="N1009" i="1"/>
  <c r="J1009" i="1"/>
  <c r="O1008" i="1"/>
  <c r="N1008" i="1"/>
  <c r="J1008" i="1"/>
  <c r="O1007" i="1"/>
  <c r="N1007" i="1"/>
  <c r="J1007" i="1"/>
  <c r="O1006" i="1"/>
  <c r="N1006" i="1"/>
  <c r="J1006" i="1"/>
  <c r="O1005" i="1"/>
  <c r="N1005" i="1"/>
  <c r="J1005" i="1"/>
  <c r="O1004" i="1"/>
  <c r="N1004" i="1"/>
  <c r="J1004" i="1"/>
  <c r="O1003" i="1"/>
  <c r="N1003" i="1"/>
  <c r="J1003" i="1"/>
  <c r="O1002" i="1"/>
  <c r="N1002" i="1"/>
  <c r="J1002" i="1"/>
  <c r="O1001" i="1"/>
  <c r="N1001" i="1"/>
  <c r="J1001" i="1"/>
  <c r="O1000" i="1"/>
  <c r="N1000" i="1"/>
  <c r="J1000" i="1"/>
  <c r="O999" i="1"/>
  <c r="N999" i="1"/>
  <c r="J999" i="1"/>
  <c r="O998" i="1"/>
  <c r="N998" i="1"/>
  <c r="J998" i="1"/>
  <c r="O997" i="1"/>
  <c r="N997" i="1"/>
  <c r="J997" i="1"/>
  <c r="O996" i="1"/>
  <c r="N996" i="1"/>
  <c r="J996" i="1"/>
  <c r="O995" i="1"/>
  <c r="N995" i="1"/>
  <c r="J995" i="1"/>
  <c r="O994" i="1"/>
  <c r="N994" i="1"/>
  <c r="J994" i="1"/>
  <c r="O993" i="1"/>
  <c r="N993" i="1"/>
  <c r="J993" i="1"/>
  <c r="O992" i="1"/>
  <c r="N992" i="1"/>
  <c r="J992" i="1"/>
  <c r="O991" i="1"/>
  <c r="N991" i="1"/>
  <c r="J991" i="1"/>
  <c r="O990" i="1"/>
  <c r="N990" i="1"/>
  <c r="J990" i="1"/>
  <c r="O989" i="1"/>
  <c r="N989" i="1"/>
  <c r="J989" i="1"/>
  <c r="O988" i="1"/>
  <c r="N988" i="1"/>
  <c r="J988" i="1"/>
  <c r="O987" i="1"/>
  <c r="N987" i="1"/>
  <c r="J987" i="1"/>
  <c r="O986" i="1"/>
  <c r="N986" i="1"/>
  <c r="J986" i="1"/>
  <c r="O985" i="1"/>
  <c r="N985" i="1"/>
  <c r="J985" i="1"/>
  <c r="O984" i="1"/>
  <c r="N984" i="1"/>
  <c r="J984" i="1"/>
  <c r="O983" i="1"/>
  <c r="N983" i="1"/>
  <c r="J983" i="1"/>
  <c r="O982" i="1"/>
  <c r="N982" i="1"/>
  <c r="J982" i="1"/>
  <c r="O981" i="1"/>
  <c r="N981" i="1"/>
  <c r="J981" i="1"/>
  <c r="O980" i="1"/>
  <c r="N980" i="1"/>
  <c r="J980" i="1"/>
  <c r="O979" i="1"/>
  <c r="N979" i="1"/>
  <c r="J979" i="1"/>
  <c r="O978" i="1"/>
  <c r="N978" i="1"/>
  <c r="J978" i="1"/>
  <c r="O977" i="1"/>
  <c r="N977" i="1"/>
  <c r="J977" i="1"/>
  <c r="O976" i="1"/>
  <c r="N976" i="1"/>
  <c r="J976" i="1"/>
  <c r="O975" i="1"/>
  <c r="N975" i="1"/>
  <c r="J975" i="1"/>
  <c r="O974" i="1"/>
  <c r="N974" i="1"/>
  <c r="J974" i="1"/>
  <c r="K973" i="1"/>
  <c r="O972" i="1"/>
  <c r="K972" i="1"/>
  <c r="J972" i="1"/>
  <c r="I972" i="1"/>
  <c r="H972" i="1"/>
  <c r="O971" i="1"/>
  <c r="N971" i="1"/>
  <c r="J971" i="1"/>
  <c r="O970" i="1"/>
  <c r="N970" i="1"/>
  <c r="J970" i="1"/>
  <c r="O969" i="1"/>
  <c r="N969" i="1"/>
  <c r="J969" i="1"/>
  <c r="O968" i="1"/>
  <c r="N968" i="1"/>
  <c r="J968" i="1"/>
  <c r="O967" i="1"/>
  <c r="N967" i="1"/>
  <c r="J967" i="1"/>
  <c r="O966" i="1"/>
  <c r="N966" i="1"/>
  <c r="J966" i="1"/>
  <c r="O965" i="1"/>
  <c r="N965" i="1"/>
  <c r="J965" i="1"/>
  <c r="O964" i="1"/>
  <c r="N964" i="1"/>
  <c r="J964" i="1"/>
  <c r="O963" i="1"/>
  <c r="N963" i="1"/>
  <c r="J963" i="1"/>
  <c r="O962" i="1"/>
  <c r="N962" i="1"/>
  <c r="J962" i="1"/>
  <c r="O961" i="1"/>
  <c r="N961" i="1"/>
  <c r="J961" i="1"/>
  <c r="O957" i="1"/>
  <c r="N957" i="1"/>
  <c r="J957" i="1"/>
  <c r="O956" i="1"/>
  <c r="N956" i="1"/>
  <c r="J956" i="1"/>
  <c r="O955" i="1"/>
  <c r="N955" i="1"/>
  <c r="J955" i="1"/>
  <c r="O954" i="1"/>
  <c r="N954" i="1"/>
  <c r="J954" i="1"/>
  <c r="O953" i="1"/>
  <c r="N953" i="1"/>
  <c r="J953" i="1"/>
  <c r="O952" i="1"/>
  <c r="N952" i="1"/>
  <c r="J952" i="1"/>
  <c r="O951" i="1"/>
  <c r="N951" i="1"/>
  <c r="J951" i="1"/>
  <c r="O950" i="1"/>
  <c r="N950" i="1"/>
  <c r="J950" i="1"/>
  <c r="O949" i="1"/>
  <c r="N949" i="1"/>
  <c r="J949" i="1"/>
  <c r="O948" i="1"/>
  <c r="N948" i="1"/>
  <c r="J948" i="1"/>
  <c r="O947" i="1"/>
  <c r="N947" i="1"/>
  <c r="J947" i="1"/>
  <c r="K946" i="1"/>
  <c r="K947" i="1" s="1"/>
  <c r="O945" i="1"/>
  <c r="K945" i="1"/>
  <c r="J945" i="1"/>
  <c r="I945" i="1"/>
  <c r="H945" i="1"/>
  <c r="O944" i="1"/>
  <c r="N944" i="1"/>
  <c r="J944" i="1"/>
  <c r="O943" i="1"/>
  <c r="N943" i="1"/>
  <c r="J943" i="1"/>
  <c r="O942" i="1"/>
  <c r="N942" i="1"/>
  <c r="J942" i="1"/>
  <c r="O941" i="1"/>
  <c r="N941" i="1"/>
  <c r="J941" i="1"/>
  <c r="O940" i="1"/>
  <c r="N940" i="1"/>
  <c r="J940" i="1"/>
  <c r="O939" i="1"/>
  <c r="N939" i="1"/>
  <c r="J939" i="1"/>
  <c r="O938" i="1"/>
  <c r="N938" i="1"/>
  <c r="J938" i="1"/>
  <c r="O937" i="1"/>
  <c r="N937" i="1"/>
  <c r="J937" i="1"/>
  <c r="O936" i="1"/>
  <c r="N936" i="1"/>
  <c r="J936" i="1"/>
  <c r="O935" i="1"/>
  <c r="N935" i="1"/>
  <c r="J935" i="1"/>
  <c r="O934" i="1"/>
  <c r="N934" i="1"/>
  <c r="J934" i="1"/>
  <c r="O933" i="1"/>
  <c r="N933" i="1"/>
  <c r="J933" i="1"/>
  <c r="O932" i="1"/>
  <c r="N932" i="1"/>
  <c r="J932" i="1"/>
  <c r="O931" i="1"/>
  <c r="N931" i="1"/>
  <c r="J931" i="1"/>
  <c r="O930" i="1"/>
  <c r="N930" i="1"/>
  <c r="J930" i="1"/>
  <c r="O929" i="1"/>
  <c r="N929" i="1"/>
  <c r="J929" i="1"/>
  <c r="O928" i="1"/>
  <c r="N928" i="1"/>
  <c r="J928" i="1"/>
  <c r="O927" i="1"/>
  <c r="N927" i="1"/>
  <c r="J927" i="1"/>
  <c r="O926" i="1"/>
  <c r="N926" i="1"/>
  <c r="J926" i="1"/>
  <c r="O925" i="1"/>
  <c r="N925" i="1"/>
  <c r="J925" i="1"/>
  <c r="O924" i="1"/>
  <c r="N924" i="1"/>
  <c r="J924" i="1"/>
  <c r="O923" i="1"/>
  <c r="N923" i="1"/>
  <c r="J923" i="1"/>
  <c r="O922" i="1"/>
  <c r="N922" i="1"/>
  <c r="J922" i="1"/>
  <c r="O921" i="1"/>
  <c r="N921" i="1"/>
  <c r="J921" i="1"/>
  <c r="O920" i="1"/>
  <c r="N920" i="1"/>
  <c r="J920" i="1"/>
  <c r="O919" i="1"/>
  <c r="N919" i="1"/>
  <c r="J919" i="1"/>
  <c r="O918" i="1"/>
  <c r="N918" i="1"/>
  <c r="J918" i="1"/>
  <c r="O917" i="1"/>
  <c r="N917" i="1"/>
  <c r="J917" i="1"/>
  <c r="O916" i="1"/>
  <c r="N916" i="1"/>
  <c r="J916" i="1"/>
  <c r="O915" i="1"/>
  <c r="N915" i="1"/>
  <c r="J915" i="1"/>
  <c r="O914" i="1"/>
  <c r="N914" i="1"/>
  <c r="J914" i="1"/>
  <c r="O913" i="1"/>
  <c r="N913" i="1"/>
  <c r="J913" i="1"/>
  <c r="O912" i="1"/>
  <c r="N912" i="1"/>
  <c r="J912" i="1"/>
  <c r="O911" i="1"/>
  <c r="N911" i="1"/>
  <c r="J911" i="1"/>
  <c r="O910" i="1"/>
  <c r="N910" i="1"/>
  <c r="J910" i="1"/>
  <c r="O909" i="1"/>
  <c r="N909" i="1"/>
  <c r="J909" i="1"/>
  <c r="O908" i="1"/>
  <c r="N908" i="1"/>
  <c r="J908" i="1"/>
  <c r="O907" i="1"/>
  <c r="N907" i="1"/>
  <c r="J907" i="1"/>
  <c r="O906" i="1"/>
  <c r="N906" i="1"/>
  <c r="J906" i="1"/>
  <c r="O905" i="1"/>
  <c r="N905" i="1"/>
  <c r="J905" i="1"/>
  <c r="O904" i="1"/>
  <c r="N904" i="1"/>
  <c r="J904" i="1"/>
  <c r="O903" i="1"/>
  <c r="N903" i="1"/>
  <c r="J903" i="1"/>
  <c r="O902" i="1"/>
  <c r="N902" i="1"/>
  <c r="J902" i="1"/>
  <c r="O901" i="1"/>
  <c r="N901" i="1"/>
  <c r="J901" i="1"/>
  <c r="O900" i="1"/>
  <c r="N900" i="1"/>
  <c r="J900" i="1"/>
  <c r="O899" i="1"/>
  <c r="N899" i="1"/>
  <c r="J899" i="1"/>
  <c r="O898" i="1"/>
  <c r="N898" i="1"/>
  <c r="J898" i="1"/>
  <c r="O897" i="1"/>
  <c r="N897" i="1"/>
  <c r="J897" i="1"/>
  <c r="O896" i="1"/>
  <c r="N896" i="1"/>
  <c r="J896" i="1"/>
  <c r="O895" i="1"/>
  <c r="N895" i="1"/>
  <c r="J895" i="1"/>
  <c r="O894" i="1"/>
  <c r="N894" i="1"/>
  <c r="J894" i="1"/>
  <c r="O893" i="1"/>
  <c r="N893" i="1"/>
  <c r="J893" i="1"/>
  <c r="O892" i="1"/>
  <c r="N892" i="1"/>
  <c r="J892" i="1"/>
  <c r="O891" i="1"/>
  <c r="N891" i="1"/>
  <c r="J891" i="1"/>
  <c r="O890" i="1"/>
  <c r="N890" i="1"/>
  <c r="J890" i="1"/>
  <c r="O889" i="1"/>
  <c r="N889" i="1"/>
  <c r="J889" i="1"/>
  <c r="O888" i="1"/>
  <c r="N888" i="1"/>
  <c r="J888" i="1"/>
  <c r="O887" i="1"/>
  <c r="N887" i="1"/>
  <c r="J887" i="1"/>
  <c r="O886" i="1"/>
  <c r="N886" i="1"/>
  <c r="J886" i="1"/>
  <c r="O885" i="1"/>
  <c r="N885" i="1"/>
  <c r="J885" i="1"/>
  <c r="O884" i="1"/>
  <c r="N884" i="1"/>
  <c r="J884" i="1"/>
  <c r="O883" i="1"/>
  <c r="N883" i="1"/>
  <c r="J883" i="1"/>
  <c r="O882" i="1"/>
  <c r="N882" i="1"/>
  <c r="J882" i="1"/>
  <c r="O881" i="1"/>
  <c r="N881" i="1"/>
  <c r="J881" i="1"/>
  <c r="O880" i="1"/>
  <c r="N880" i="1"/>
  <c r="J880" i="1"/>
  <c r="O879" i="1"/>
  <c r="N879" i="1"/>
  <c r="J879" i="1"/>
  <c r="O878" i="1"/>
  <c r="N878" i="1"/>
  <c r="J878" i="1"/>
  <c r="O877" i="1"/>
  <c r="N877" i="1"/>
  <c r="J877" i="1"/>
  <c r="O876" i="1"/>
  <c r="N876" i="1"/>
  <c r="J876" i="1"/>
  <c r="O875" i="1"/>
  <c r="N875" i="1"/>
  <c r="J875" i="1"/>
  <c r="O874" i="1"/>
  <c r="N874" i="1"/>
  <c r="J874" i="1"/>
  <c r="O873" i="1"/>
  <c r="N873" i="1"/>
  <c r="J873" i="1"/>
  <c r="O872" i="1"/>
  <c r="N872" i="1"/>
  <c r="J872" i="1"/>
  <c r="O871" i="1"/>
  <c r="N871" i="1"/>
  <c r="J871" i="1"/>
  <c r="O870" i="1"/>
  <c r="N870" i="1"/>
  <c r="J870" i="1"/>
  <c r="O869" i="1"/>
  <c r="N869" i="1"/>
  <c r="J869" i="1"/>
  <c r="O868" i="1"/>
  <c r="N868" i="1"/>
  <c r="J868" i="1"/>
  <c r="O867" i="1"/>
  <c r="N867" i="1"/>
  <c r="J867" i="1"/>
  <c r="O866" i="1"/>
  <c r="N866" i="1"/>
  <c r="J866" i="1"/>
  <c r="O865" i="1"/>
  <c r="N865" i="1"/>
  <c r="J865" i="1"/>
  <c r="O864" i="1"/>
  <c r="N864" i="1"/>
  <c r="J864" i="1"/>
  <c r="O863" i="1"/>
  <c r="N863" i="1"/>
  <c r="J863" i="1"/>
  <c r="O862" i="1"/>
  <c r="N862" i="1"/>
  <c r="J862" i="1"/>
  <c r="O861" i="1"/>
  <c r="N861" i="1"/>
  <c r="J861" i="1"/>
  <c r="K860" i="1"/>
  <c r="O859" i="1"/>
  <c r="K859" i="1"/>
  <c r="N859" i="1" s="1"/>
  <c r="J859" i="1"/>
  <c r="I859" i="1"/>
  <c r="H859" i="1"/>
  <c r="O855" i="1"/>
  <c r="N855" i="1"/>
  <c r="J855" i="1"/>
  <c r="O854" i="1"/>
  <c r="N854" i="1"/>
  <c r="J854" i="1"/>
  <c r="O853" i="1"/>
  <c r="N853" i="1"/>
  <c r="J853" i="1"/>
  <c r="O852" i="1"/>
  <c r="N852" i="1"/>
  <c r="J852" i="1"/>
  <c r="O851" i="1"/>
  <c r="N851" i="1"/>
  <c r="J851" i="1"/>
  <c r="O850" i="1"/>
  <c r="N850" i="1"/>
  <c r="J850" i="1"/>
  <c r="O849" i="1"/>
  <c r="N849" i="1"/>
  <c r="J849" i="1"/>
  <c r="O848" i="1"/>
  <c r="N848" i="1"/>
  <c r="J848" i="1"/>
  <c r="O847" i="1"/>
  <c r="N847" i="1"/>
  <c r="J847" i="1"/>
  <c r="O846" i="1"/>
  <c r="N846" i="1"/>
  <c r="J846" i="1"/>
  <c r="O845" i="1"/>
  <c r="N845" i="1"/>
  <c r="J845" i="1"/>
  <c r="O844" i="1"/>
  <c r="N844" i="1"/>
  <c r="J844" i="1"/>
  <c r="O843" i="1"/>
  <c r="N843" i="1"/>
  <c r="J843" i="1"/>
  <c r="O842" i="1"/>
  <c r="N842" i="1"/>
  <c r="J842" i="1"/>
  <c r="O841" i="1"/>
  <c r="N841" i="1"/>
  <c r="J841" i="1"/>
  <c r="O840" i="1"/>
  <c r="N840" i="1"/>
  <c r="J840" i="1"/>
  <c r="O839" i="1"/>
  <c r="N839" i="1"/>
  <c r="J839" i="1"/>
  <c r="O838" i="1"/>
  <c r="N838" i="1"/>
  <c r="J838" i="1"/>
  <c r="O837" i="1"/>
  <c r="N837" i="1"/>
  <c r="J837" i="1"/>
  <c r="O836" i="1"/>
  <c r="N836" i="1"/>
  <c r="J836" i="1"/>
  <c r="O835" i="1"/>
  <c r="N835" i="1"/>
  <c r="J835" i="1"/>
  <c r="O834" i="1"/>
  <c r="N834" i="1"/>
  <c r="J834" i="1"/>
  <c r="O833" i="1"/>
  <c r="N833" i="1"/>
  <c r="J833" i="1"/>
  <c r="O832" i="1"/>
  <c r="N832" i="1"/>
  <c r="J832" i="1"/>
  <c r="O831" i="1"/>
  <c r="N831" i="1"/>
  <c r="J831" i="1"/>
  <c r="O830" i="1"/>
  <c r="N830" i="1"/>
  <c r="J830" i="1"/>
  <c r="O829" i="1"/>
  <c r="N829" i="1"/>
  <c r="J829" i="1"/>
  <c r="O828" i="1"/>
  <c r="N828" i="1"/>
  <c r="J828" i="1"/>
  <c r="O827" i="1"/>
  <c r="N827" i="1"/>
  <c r="J827" i="1"/>
  <c r="O826" i="1"/>
  <c r="N826" i="1"/>
  <c r="J826" i="1"/>
  <c r="O825" i="1"/>
  <c r="N825" i="1"/>
  <c r="J825" i="1"/>
  <c r="O824" i="1"/>
  <c r="N824" i="1"/>
  <c r="J824" i="1"/>
  <c r="O823" i="1"/>
  <c r="N823" i="1"/>
  <c r="J823" i="1"/>
  <c r="O822" i="1"/>
  <c r="N822" i="1"/>
  <c r="J822" i="1"/>
  <c r="O821" i="1"/>
  <c r="N821" i="1"/>
  <c r="J821" i="1"/>
  <c r="O820" i="1"/>
  <c r="N820" i="1"/>
  <c r="J820" i="1"/>
  <c r="O819" i="1"/>
  <c r="N819" i="1"/>
  <c r="J819" i="1"/>
  <c r="O818" i="1"/>
  <c r="N818" i="1"/>
  <c r="J818" i="1"/>
  <c r="O817" i="1"/>
  <c r="N817" i="1"/>
  <c r="J817" i="1"/>
  <c r="O816" i="1"/>
  <c r="N816" i="1"/>
  <c r="J816" i="1"/>
  <c r="O815" i="1"/>
  <c r="N815" i="1"/>
  <c r="J815" i="1"/>
  <c r="O814" i="1"/>
  <c r="N814" i="1"/>
  <c r="J814" i="1"/>
  <c r="O813" i="1"/>
  <c r="N813" i="1"/>
  <c r="J813" i="1"/>
  <c r="O812" i="1"/>
  <c r="N812" i="1"/>
  <c r="J812" i="1"/>
  <c r="O811" i="1"/>
  <c r="N811" i="1"/>
  <c r="J811" i="1"/>
  <c r="O810" i="1"/>
  <c r="N810" i="1"/>
  <c r="J810" i="1"/>
  <c r="O809" i="1"/>
  <c r="N809" i="1"/>
  <c r="J809" i="1"/>
  <c r="O808" i="1"/>
  <c r="N808" i="1"/>
  <c r="J808" i="1"/>
  <c r="O807" i="1"/>
  <c r="N807" i="1"/>
  <c r="J807" i="1"/>
  <c r="O806" i="1"/>
  <c r="N806" i="1"/>
  <c r="J806" i="1"/>
  <c r="O805" i="1"/>
  <c r="N805" i="1"/>
  <c r="J805" i="1"/>
  <c r="O804" i="1"/>
  <c r="N804" i="1"/>
  <c r="J804" i="1"/>
  <c r="O803" i="1"/>
  <c r="N803" i="1"/>
  <c r="J803" i="1"/>
  <c r="O802" i="1"/>
  <c r="N802" i="1"/>
  <c r="J802" i="1"/>
  <c r="O801" i="1"/>
  <c r="N801" i="1"/>
  <c r="J801" i="1"/>
  <c r="O800" i="1"/>
  <c r="N800" i="1"/>
  <c r="J800" i="1"/>
  <c r="O799" i="1"/>
  <c r="N799" i="1"/>
  <c r="J799" i="1"/>
  <c r="O798" i="1"/>
  <c r="N798" i="1"/>
  <c r="J798" i="1"/>
  <c r="O797" i="1"/>
  <c r="N797" i="1"/>
  <c r="J797" i="1"/>
  <c r="O796" i="1"/>
  <c r="N796" i="1"/>
  <c r="J796" i="1"/>
  <c r="O795" i="1"/>
  <c r="N795" i="1"/>
  <c r="J795" i="1"/>
  <c r="O794" i="1"/>
  <c r="N794" i="1"/>
  <c r="J794" i="1"/>
  <c r="O793" i="1"/>
  <c r="N793" i="1"/>
  <c r="J793" i="1"/>
  <c r="O792" i="1"/>
  <c r="N792" i="1"/>
  <c r="J792" i="1"/>
  <c r="O791" i="1"/>
  <c r="N791" i="1"/>
  <c r="J791" i="1"/>
  <c r="O790" i="1"/>
  <c r="N790" i="1"/>
  <c r="J790" i="1"/>
  <c r="O789" i="1"/>
  <c r="N789" i="1"/>
  <c r="J789" i="1"/>
  <c r="O788" i="1"/>
  <c r="N788" i="1"/>
  <c r="J788" i="1"/>
  <c r="O787" i="1"/>
  <c r="N787" i="1"/>
  <c r="J787" i="1"/>
  <c r="O786" i="1"/>
  <c r="N786" i="1"/>
  <c r="J786" i="1"/>
  <c r="O785" i="1"/>
  <c r="N785" i="1"/>
  <c r="J785" i="1"/>
  <c r="O784" i="1"/>
  <c r="N784" i="1"/>
  <c r="J784" i="1"/>
  <c r="O783" i="1"/>
  <c r="N783" i="1"/>
  <c r="J783" i="1"/>
  <c r="O782" i="1"/>
  <c r="N782" i="1"/>
  <c r="J782" i="1"/>
  <c r="O781" i="1"/>
  <c r="N781" i="1"/>
  <c r="J781" i="1"/>
  <c r="O780" i="1"/>
  <c r="N780" i="1"/>
  <c r="J780" i="1"/>
  <c r="O779" i="1"/>
  <c r="N779" i="1"/>
  <c r="J779" i="1"/>
  <c r="O778" i="1"/>
  <c r="N778" i="1"/>
  <c r="J778" i="1"/>
  <c r="O777" i="1"/>
  <c r="N777" i="1"/>
  <c r="J777" i="1"/>
  <c r="O776" i="1"/>
  <c r="N776" i="1"/>
  <c r="J776" i="1"/>
  <c r="O775" i="1"/>
  <c r="N775" i="1"/>
  <c r="J775" i="1"/>
  <c r="O774" i="1"/>
  <c r="N774" i="1"/>
  <c r="J774" i="1"/>
  <c r="O773" i="1"/>
  <c r="N773" i="1"/>
  <c r="J773" i="1"/>
  <c r="O772" i="1"/>
  <c r="N772" i="1"/>
  <c r="J772" i="1"/>
  <c r="O771" i="1"/>
  <c r="N771" i="1"/>
  <c r="J771" i="1"/>
  <c r="O770" i="1"/>
  <c r="N770" i="1"/>
  <c r="J770" i="1"/>
  <c r="O769" i="1"/>
  <c r="N769" i="1"/>
  <c r="J769" i="1"/>
  <c r="O768" i="1"/>
  <c r="N768" i="1"/>
  <c r="J768" i="1"/>
  <c r="O767" i="1"/>
  <c r="N767" i="1"/>
  <c r="J767" i="1"/>
  <c r="O766" i="1"/>
  <c r="N766" i="1"/>
  <c r="J766" i="1"/>
  <c r="O765" i="1"/>
  <c r="N765" i="1"/>
  <c r="J765" i="1"/>
  <c r="O764" i="1"/>
  <c r="N764" i="1"/>
  <c r="J764" i="1"/>
  <c r="O763" i="1"/>
  <c r="N763" i="1"/>
  <c r="J763" i="1"/>
  <c r="K762" i="1"/>
  <c r="O761" i="1"/>
  <c r="K761" i="1"/>
  <c r="J761" i="1"/>
  <c r="I761" i="1"/>
  <c r="H761" i="1"/>
  <c r="O760" i="1"/>
  <c r="N760" i="1"/>
  <c r="J760" i="1"/>
  <c r="O759" i="1"/>
  <c r="N759" i="1"/>
  <c r="J759" i="1"/>
  <c r="O758" i="1"/>
  <c r="N758" i="1"/>
  <c r="J758" i="1"/>
  <c r="O754" i="1"/>
  <c r="N754" i="1"/>
  <c r="J754" i="1"/>
  <c r="O753" i="1"/>
  <c r="N753" i="1"/>
  <c r="J753" i="1"/>
  <c r="O752" i="1"/>
  <c r="N752" i="1"/>
  <c r="J752" i="1"/>
  <c r="O751" i="1"/>
  <c r="N751" i="1"/>
  <c r="J751" i="1"/>
  <c r="O750" i="1"/>
  <c r="N750" i="1"/>
  <c r="J750" i="1"/>
  <c r="O749" i="1"/>
  <c r="N749" i="1"/>
  <c r="J749" i="1"/>
  <c r="O748" i="1"/>
  <c r="N748" i="1"/>
  <c r="J748" i="1"/>
  <c r="O747" i="1"/>
  <c r="N747" i="1"/>
  <c r="J747" i="1"/>
  <c r="O746" i="1"/>
  <c r="N746" i="1"/>
  <c r="J746" i="1"/>
  <c r="O745" i="1"/>
  <c r="N745" i="1"/>
  <c r="J745" i="1"/>
  <c r="K744" i="1"/>
  <c r="K743" i="1"/>
  <c r="O742" i="1"/>
  <c r="K742" i="1"/>
  <c r="J742" i="1"/>
  <c r="I742" i="1"/>
  <c r="H742" i="1"/>
  <c r="O741" i="1"/>
  <c r="N741" i="1"/>
  <c r="J741" i="1"/>
  <c r="O740" i="1"/>
  <c r="N740" i="1"/>
  <c r="J740" i="1"/>
  <c r="O739" i="1"/>
  <c r="N739" i="1"/>
  <c r="J739" i="1"/>
  <c r="O738" i="1"/>
  <c r="N738" i="1"/>
  <c r="J738" i="1"/>
  <c r="O737" i="1"/>
  <c r="N737" i="1"/>
  <c r="J737" i="1"/>
  <c r="O736" i="1"/>
  <c r="N736" i="1"/>
  <c r="J736" i="1"/>
  <c r="O735" i="1"/>
  <c r="N735" i="1"/>
  <c r="J735" i="1"/>
  <c r="O734" i="1"/>
  <c r="N734" i="1"/>
  <c r="J734" i="1"/>
  <c r="O733" i="1"/>
  <c r="N733" i="1"/>
  <c r="J733" i="1"/>
  <c r="O732" i="1"/>
  <c r="N732" i="1"/>
  <c r="J732" i="1"/>
  <c r="O731" i="1"/>
  <c r="N731" i="1"/>
  <c r="J731" i="1"/>
  <c r="O730" i="1"/>
  <c r="N730" i="1"/>
  <c r="J730" i="1"/>
  <c r="O729" i="1"/>
  <c r="N729" i="1"/>
  <c r="J729" i="1"/>
  <c r="O728" i="1"/>
  <c r="N728" i="1"/>
  <c r="J728" i="1"/>
  <c r="O727" i="1"/>
  <c r="N727" i="1"/>
  <c r="J727" i="1"/>
  <c r="O726" i="1"/>
  <c r="N726" i="1"/>
  <c r="J726" i="1"/>
  <c r="O725" i="1"/>
  <c r="N725" i="1"/>
  <c r="J725" i="1"/>
  <c r="O724" i="1"/>
  <c r="N724" i="1"/>
  <c r="J724" i="1"/>
  <c r="O723" i="1"/>
  <c r="N723" i="1"/>
  <c r="J723" i="1"/>
  <c r="O722" i="1"/>
  <c r="N722" i="1"/>
  <c r="J722" i="1"/>
  <c r="O721" i="1"/>
  <c r="N721" i="1"/>
  <c r="J721" i="1"/>
  <c r="O720" i="1"/>
  <c r="N720" i="1"/>
  <c r="J720" i="1"/>
  <c r="O719" i="1"/>
  <c r="N719" i="1"/>
  <c r="J719" i="1"/>
  <c r="O718" i="1"/>
  <c r="N718" i="1"/>
  <c r="J718" i="1"/>
  <c r="O717" i="1"/>
  <c r="N717" i="1"/>
  <c r="J717" i="1"/>
  <c r="O716" i="1"/>
  <c r="N716" i="1"/>
  <c r="J716" i="1"/>
  <c r="O715" i="1"/>
  <c r="N715" i="1"/>
  <c r="J715" i="1"/>
  <c r="O714" i="1"/>
  <c r="N714" i="1"/>
  <c r="J714" i="1"/>
  <c r="O713" i="1"/>
  <c r="N713" i="1"/>
  <c r="J713" i="1"/>
  <c r="O712" i="1"/>
  <c r="N712" i="1"/>
  <c r="J712" i="1"/>
  <c r="O711" i="1"/>
  <c r="N711" i="1"/>
  <c r="J711" i="1"/>
  <c r="O710" i="1"/>
  <c r="N710" i="1"/>
  <c r="J710" i="1"/>
  <c r="O709" i="1"/>
  <c r="N709" i="1"/>
  <c r="J709" i="1"/>
  <c r="K708" i="1"/>
  <c r="O707" i="1"/>
  <c r="K707" i="1"/>
  <c r="J707" i="1"/>
  <c r="I707" i="1"/>
  <c r="H707" i="1"/>
  <c r="O706" i="1"/>
  <c r="N706" i="1"/>
  <c r="J706" i="1"/>
  <c r="O705" i="1"/>
  <c r="N705" i="1"/>
  <c r="J705" i="1"/>
  <c r="O704" i="1"/>
  <c r="N704" i="1"/>
  <c r="J704" i="1"/>
  <c r="O703" i="1"/>
  <c r="N703" i="1"/>
  <c r="J703" i="1"/>
  <c r="O702" i="1"/>
  <c r="N702" i="1"/>
  <c r="J702" i="1"/>
  <c r="O701" i="1"/>
  <c r="N701" i="1"/>
  <c r="J701" i="1"/>
  <c r="O700" i="1"/>
  <c r="N700" i="1"/>
  <c r="J700" i="1"/>
  <c r="O699" i="1"/>
  <c r="N699" i="1"/>
  <c r="J699" i="1"/>
  <c r="O698" i="1"/>
  <c r="N698" i="1"/>
  <c r="J698" i="1"/>
  <c r="O697" i="1"/>
  <c r="N697" i="1"/>
  <c r="J697" i="1"/>
  <c r="O696" i="1"/>
  <c r="N696" i="1"/>
  <c r="J696" i="1"/>
  <c r="O695" i="1"/>
  <c r="N695" i="1"/>
  <c r="J695" i="1"/>
  <c r="O694" i="1"/>
  <c r="N694" i="1"/>
  <c r="J694" i="1"/>
  <c r="O693" i="1"/>
  <c r="N693" i="1"/>
  <c r="J693" i="1"/>
  <c r="O692" i="1"/>
  <c r="N692" i="1"/>
  <c r="J692" i="1"/>
  <c r="O691" i="1"/>
  <c r="N691" i="1"/>
  <c r="J691" i="1"/>
  <c r="O690" i="1"/>
  <c r="N690" i="1"/>
  <c r="J690" i="1"/>
  <c r="O689" i="1"/>
  <c r="N689" i="1"/>
  <c r="J689" i="1"/>
  <c r="O688" i="1"/>
  <c r="N688" i="1"/>
  <c r="J688" i="1"/>
  <c r="O687" i="1"/>
  <c r="N687" i="1"/>
  <c r="J687" i="1"/>
  <c r="O686" i="1"/>
  <c r="N686" i="1"/>
  <c r="J686" i="1"/>
  <c r="O685" i="1"/>
  <c r="N685" i="1"/>
  <c r="J685" i="1"/>
  <c r="O684" i="1"/>
  <c r="N684" i="1"/>
  <c r="J684" i="1"/>
  <c r="O683" i="1"/>
  <c r="N683" i="1"/>
  <c r="J683" i="1"/>
  <c r="O682" i="1"/>
  <c r="N682" i="1"/>
  <c r="J682" i="1"/>
  <c r="O681" i="1"/>
  <c r="N681" i="1"/>
  <c r="J681" i="1"/>
  <c r="O680" i="1"/>
  <c r="N680" i="1"/>
  <c r="J680" i="1"/>
  <c r="O679" i="1"/>
  <c r="N679" i="1"/>
  <c r="J679" i="1"/>
  <c r="O678" i="1"/>
  <c r="N678" i="1"/>
  <c r="J678" i="1"/>
  <c r="O677" i="1"/>
  <c r="N677" i="1"/>
  <c r="J677" i="1"/>
  <c r="O676" i="1"/>
  <c r="N676" i="1"/>
  <c r="J676" i="1"/>
  <c r="O675" i="1"/>
  <c r="N675" i="1"/>
  <c r="J675" i="1"/>
  <c r="O674" i="1"/>
  <c r="N674" i="1"/>
  <c r="J674" i="1"/>
  <c r="O673" i="1"/>
  <c r="N673" i="1"/>
  <c r="J673" i="1"/>
  <c r="O672" i="1"/>
  <c r="N672" i="1"/>
  <c r="J672" i="1"/>
  <c r="O671" i="1"/>
  <c r="N671" i="1"/>
  <c r="J671" i="1"/>
  <c r="O670" i="1"/>
  <c r="N670" i="1"/>
  <c r="J670" i="1"/>
  <c r="O669" i="1"/>
  <c r="N669" i="1"/>
  <c r="J669" i="1"/>
  <c r="O668" i="1"/>
  <c r="N668" i="1"/>
  <c r="J668" i="1"/>
  <c r="O667" i="1"/>
  <c r="N667" i="1"/>
  <c r="J667" i="1"/>
  <c r="O666" i="1"/>
  <c r="N666" i="1"/>
  <c r="J666" i="1"/>
  <c r="O665" i="1"/>
  <c r="N665" i="1"/>
  <c r="J665" i="1"/>
  <c r="O664" i="1"/>
  <c r="N664" i="1"/>
  <c r="J664" i="1"/>
  <c r="O663" i="1"/>
  <c r="N663" i="1"/>
  <c r="J663" i="1"/>
  <c r="O662" i="1"/>
  <c r="N662" i="1"/>
  <c r="J662" i="1"/>
  <c r="O661" i="1"/>
  <c r="N661" i="1"/>
  <c r="J661" i="1"/>
  <c r="O660" i="1"/>
  <c r="N660" i="1"/>
  <c r="J660" i="1"/>
  <c r="O659" i="1"/>
  <c r="N659" i="1"/>
  <c r="J659" i="1"/>
  <c r="O658" i="1"/>
  <c r="N658" i="1"/>
  <c r="J658" i="1"/>
  <c r="O657" i="1"/>
  <c r="N657" i="1"/>
  <c r="J657" i="1"/>
  <c r="O656" i="1"/>
  <c r="N656" i="1"/>
  <c r="J656" i="1"/>
  <c r="O655" i="1"/>
  <c r="N655" i="1"/>
  <c r="J655" i="1"/>
  <c r="O651" i="1"/>
  <c r="N651" i="1"/>
  <c r="J651" i="1"/>
  <c r="O650" i="1"/>
  <c r="N650" i="1"/>
  <c r="J650" i="1"/>
  <c r="O649" i="1"/>
  <c r="N649" i="1"/>
  <c r="J649" i="1"/>
  <c r="O648" i="1"/>
  <c r="N648" i="1"/>
  <c r="J648" i="1"/>
  <c r="O647" i="1"/>
  <c r="N647" i="1"/>
  <c r="J647" i="1"/>
  <c r="K646" i="1"/>
  <c r="O644" i="1"/>
  <c r="K644" i="1"/>
  <c r="J644" i="1"/>
  <c r="I644" i="1"/>
  <c r="H644" i="1"/>
  <c r="O643" i="1"/>
  <c r="N643" i="1"/>
  <c r="J643" i="1"/>
  <c r="O642" i="1"/>
  <c r="N642" i="1"/>
  <c r="J642" i="1"/>
  <c r="O641" i="1"/>
  <c r="N641" i="1"/>
  <c r="J641" i="1"/>
  <c r="O640" i="1"/>
  <c r="N640" i="1"/>
  <c r="J640" i="1"/>
  <c r="K639" i="1"/>
  <c r="N639" i="1" s="1"/>
  <c r="O638" i="1"/>
  <c r="K638" i="1"/>
  <c r="N638" i="1" s="1"/>
  <c r="J638" i="1"/>
  <c r="I638" i="1"/>
  <c r="H638" i="1"/>
  <c r="O637" i="1"/>
  <c r="N637" i="1"/>
  <c r="J637" i="1"/>
  <c r="O636" i="1"/>
  <c r="N636" i="1"/>
  <c r="J636" i="1"/>
  <c r="O635" i="1"/>
  <c r="N635" i="1"/>
  <c r="J635" i="1"/>
  <c r="O634" i="1"/>
  <c r="N634" i="1"/>
  <c r="J634" i="1"/>
  <c r="O633" i="1"/>
  <c r="N633" i="1"/>
  <c r="J633" i="1"/>
  <c r="O632" i="1"/>
  <c r="N632" i="1"/>
  <c r="J632" i="1"/>
  <c r="O631" i="1"/>
  <c r="N631" i="1"/>
  <c r="J631" i="1"/>
  <c r="O630" i="1"/>
  <c r="N630" i="1"/>
  <c r="J630" i="1"/>
  <c r="O629" i="1"/>
  <c r="N629" i="1"/>
  <c r="J629" i="1"/>
  <c r="O628" i="1"/>
  <c r="N628" i="1"/>
  <c r="J628" i="1"/>
  <c r="O627" i="1"/>
  <c r="N627" i="1"/>
  <c r="J627" i="1"/>
  <c r="O626" i="1"/>
  <c r="N626" i="1"/>
  <c r="J626" i="1"/>
  <c r="O625" i="1"/>
  <c r="N625" i="1"/>
  <c r="J625" i="1"/>
  <c r="O624" i="1"/>
  <c r="N624" i="1"/>
  <c r="J624" i="1"/>
  <c r="O623" i="1"/>
  <c r="N623" i="1"/>
  <c r="J623" i="1"/>
  <c r="O622" i="1"/>
  <c r="N622" i="1"/>
  <c r="J622" i="1"/>
  <c r="K621" i="1"/>
  <c r="O620" i="1"/>
  <c r="K620" i="1"/>
  <c r="J620" i="1"/>
  <c r="I620" i="1"/>
  <c r="H620" i="1"/>
  <c r="O619" i="1"/>
  <c r="N619" i="1"/>
  <c r="J619" i="1"/>
  <c r="O618" i="1"/>
  <c r="N618" i="1"/>
  <c r="J618" i="1"/>
  <c r="O617" i="1"/>
  <c r="N617" i="1"/>
  <c r="J617" i="1"/>
  <c r="O616" i="1"/>
  <c r="N616" i="1"/>
  <c r="J616" i="1"/>
  <c r="O615" i="1"/>
  <c r="N615" i="1"/>
  <c r="J615" i="1"/>
  <c r="O614" i="1"/>
  <c r="N614" i="1"/>
  <c r="J614" i="1"/>
  <c r="O613" i="1"/>
  <c r="N613" i="1"/>
  <c r="J613" i="1"/>
  <c r="O612" i="1"/>
  <c r="N612" i="1"/>
  <c r="J612" i="1"/>
  <c r="O611" i="1"/>
  <c r="N611" i="1"/>
  <c r="J611" i="1"/>
  <c r="O610" i="1"/>
  <c r="N610" i="1"/>
  <c r="J610" i="1"/>
  <c r="O609" i="1"/>
  <c r="N609" i="1"/>
  <c r="J609" i="1"/>
  <c r="O608" i="1"/>
  <c r="N608" i="1"/>
  <c r="J608" i="1"/>
  <c r="O607" i="1"/>
  <c r="N607" i="1"/>
  <c r="J607" i="1"/>
  <c r="O606" i="1"/>
  <c r="N606" i="1"/>
  <c r="J606" i="1"/>
  <c r="O605" i="1"/>
  <c r="N605" i="1"/>
  <c r="J605" i="1"/>
  <c r="O604" i="1"/>
  <c r="N604" i="1"/>
  <c r="J604" i="1"/>
  <c r="O603" i="1"/>
  <c r="N603" i="1"/>
  <c r="J603" i="1"/>
  <c r="O602" i="1"/>
  <c r="N602" i="1"/>
  <c r="J602" i="1"/>
  <c r="O601" i="1"/>
  <c r="N601" i="1"/>
  <c r="J601" i="1"/>
  <c r="O600" i="1"/>
  <c r="N600" i="1"/>
  <c r="J600" i="1"/>
  <c r="O599" i="1"/>
  <c r="N599" i="1"/>
  <c r="J599" i="1"/>
  <c r="O598" i="1"/>
  <c r="N598" i="1"/>
  <c r="J598" i="1"/>
  <c r="O597" i="1"/>
  <c r="N597" i="1"/>
  <c r="J597" i="1"/>
  <c r="O596" i="1"/>
  <c r="N596" i="1"/>
  <c r="J596" i="1"/>
  <c r="O595" i="1"/>
  <c r="N595" i="1"/>
  <c r="J595" i="1"/>
  <c r="O594" i="1"/>
  <c r="N594" i="1"/>
  <c r="J594" i="1"/>
  <c r="O593" i="1"/>
  <c r="N593" i="1"/>
  <c r="J593" i="1"/>
  <c r="O592" i="1"/>
  <c r="N592" i="1"/>
  <c r="J592" i="1"/>
  <c r="O591" i="1"/>
  <c r="N591" i="1"/>
  <c r="J591" i="1"/>
  <c r="O590" i="1"/>
  <c r="N590" i="1"/>
  <c r="J590" i="1"/>
  <c r="O589" i="1"/>
  <c r="N589" i="1"/>
  <c r="J589" i="1"/>
  <c r="O588" i="1"/>
  <c r="N588" i="1"/>
  <c r="J588" i="1"/>
  <c r="O587" i="1"/>
  <c r="N587" i="1"/>
  <c r="J587" i="1"/>
  <c r="O586" i="1"/>
  <c r="N586" i="1"/>
  <c r="J586" i="1"/>
  <c r="O585" i="1"/>
  <c r="N585" i="1"/>
  <c r="J585" i="1"/>
  <c r="O584" i="1"/>
  <c r="N584" i="1"/>
  <c r="J584" i="1"/>
  <c r="O583" i="1"/>
  <c r="N583" i="1"/>
  <c r="J583" i="1"/>
  <c r="O582" i="1"/>
  <c r="N582" i="1"/>
  <c r="J582" i="1"/>
  <c r="O581" i="1"/>
  <c r="N581" i="1"/>
  <c r="J581" i="1"/>
  <c r="O580" i="1"/>
  <c r="N580" i="1"/>
  <c r="J580" i="1"/>
  <c r="O579" i="1"/>
  <c r="N579" i="1"/>
  <c r="J579" i="1"/>
  <c r="O578" i="1"/>
  <c r="N578" i="1"/>
  <c r="J578" i="1"/>
  <c r="O577" i="1"/>
  <c r="N577" i="1"/>
  <c r="J577" i="1"/>
  <c r="O576" i="1"/>
  <c r="N576" i="1"/>
  <c r="J576" i="1"/>
  <c r="O575" i="1"/>
  <c r="N575" i="1"/>
  <c r="J575" i="1"/>
  <c r="O574" i="1"/>
  <c r="N574" i="1"/>
  <c r="J574" i="1"/>
  <c r="O573" i="1"/>
  <c r="N573" i="1"/>
  <c r="J573" i="1"/>
  <c r="O572" i="1"/>
  <c r="N572" i="1"/>
  <c r="J572" i="1"/>
  <c r="O571" i="1"/>
  <c r="N571" i="1"/>
  <c r="J571" i="1"/>
  <c r="O570" i="1"/>
  <c r="N570" i="1"/>
  <c r="J570" i="1"/>
  <c r="O569" i="1"/>
  <c r="N569" i="1"/>
  <c r="J569" i="1"/>
  <c r="O568" i="1"/>
  <c r="N568" i="1"/>
  <c r="J568" i="1"/>
  <c r="O567" i="1"/>
  <c r="N567" i="1"/>
  <c r="J567" i="1"/>
  <c r="O566" i="1"/>
  <c r="N566" i="1"/>
  <c r="J566" i="1"/>
  <c r="O565" i="1"/>
  <c r="N565" i="1"/>
  <c r="J565" i="1"/>
  <c r="O564" i="1"/>
  <c r="N564" i="1"/>
  <c r="J564" i="1"/>
  <c r="O563" i="1"/>
  <c r="N563" i="1"/>
  <c r="J563" i="1"/>
  <c r="O562" i="1"/>
  <c r="N562" i="1"/>
  <c r="J562" i="1"/>
  <c r="O561" i="1"/>
  <c r="N561" i="1"/>
  <c r="J561" i="1"/>
  <c r="O560" i="1"/>
  <c r="N560" i="1"/>
  <c r="J560" i="1"/>
  <c r="O559" i="1"/>
  <c r="N559" i="1"/>
  <c r="J559" i="1"/>
  <c r="O558" i="1"/>
  <c r="N558" i="1"/>
  <c r="J558" i="1"/>
  <c r="K557" i="1"/>
  <c r="N557" i="1" s="1"/>
  <c r="O556" i="1"/>
  <c r="K556" i="1"/>
  <c r="N556" i="1" s="1"/>
  <c r="J556" i="1"/>
  <c r="I556" i="1"/>
  <c r="H556" i="1"/>
  <c r="O551" i="1"/>
  <c r="N551" i="1"/>
  <c r="J551" i="1"/>
  <c r="O550" i="1"/>
  <c r="N550" i="1"/>
  <c r="J550" i="1"/>
  <c r="O549" i="1"/>
  <c r="N549" i="1"/>
  <c r="J549" i="1"/>
  <c r="K548" i="1"/>
  <c r="O545" i="1"/>
  <c r="K545" i="1"/>
  <c r="J545" i="1"/>
  <c r="I545" i="1"/>
  <c r="H545" i="1"/>
  <c r="O544" i="1"/>
  <c r="N544" i="1"/>
  <c r="J544" i="1"/>
  <c r="O543" i="1"/>
  <c r="N543" i="1"/>
  <c r="J543" i="1"/>
  <c r="O542" i="1"/>
  <c r="N542" i="1"/>
  <c r="J542" i="1"/>
  <c r="O541" i="1"/>
  <c r="N541" i="1"/>
  <c r="J541" i="1"/>
  <c r="O540" i="1"/>
  <c r="N540" i="1"/>
  <c r="J540" i="1"/>
  <c r="K539" i="1"/>
  <c r="K538" i="1"/>
  <c r="O537" i="1"/>
  <c r="K537" i="1"/>
  <c r="J537" i="1"/>
  <c r="I537" i="1"/>
  <c r="H537" i="1"/>
  <c r="O536" i="1"/>
  <c r="N536" i="1"/>
  <c r="J536" i="1"/>
  <c r="O535" i="1"/>
  <c r="N535" i="1"/>
  <c r="J535" i="1"/>
  <c r="K534" i="1"/>
  <c r="O533" i="1"/>
  <c r="K533" i="1"/>
  <c r="J533" i="1"/>
  <c r="I533" i="1"/>
  <c r="H533" i="1"/>
  <c r="O532" i="1"/>
  <c r="N532" i="1"/>
  <c r="J532" i="1"/>
  <c r="K531" i="1"/>
  <c r="N531" i="1" s="1"/>
  <c r="O530" i="1"/>
  <c r="K530" i="1"/>
  <c r="N530" i="1" s="1"/>
  <c r="J530" i="1"/>
  <c r="I530" i="1"/>
  <c r="H530" i="1"/>
  <c r="O529" i="1"/>
  <c r="N529" i="1"/>
  <c r="J529" i="1"/>
  <c r="O528" i="1"/>
  <c r="N528" i="1"/>
  <c r="J528" i="1"/>
  <c r="K527" i="1"/>
  <c r="K528" i="1" s="1"/>
  <c r="O526" i="1"/>
  <c r="K526" i="1"/>
  <c r="N526" i="1" s="1"/>
  <c r="J526" i="1"/>
  <c r="I526" i="1"/>
  <c r="H526" i="1"/>
  <c r="O525" i="1"/>
  <c r="N525" i="1"/>
  <c r="J525" i="1"/>
  <c r="O524" i="1"/>
  <c r="N524" i="1"/>
  <c r="J524" i="1"/>
  <c r="O523" i="1"/>
  <c r="N523" i="1"/>
  <c r="J523" i="1"/>
  <c r="K522" i="1"/>
  <c r="K521" i="1"/>
  <c r="O520" i="1"/>
  <c r="K520" i="1"/>
  <c r="J520" i="1"/>
  <c r="I520" i="1"/>
  <c r="H520" i="1"/>
  <c r="O519" i="1"/>
  <c r="N519" i="1"/>
  <c r="J519" i="1"/>
  <c r="K518" i="1"/>
  <c r="O517" i="1"/>
  <c r="K517" i="1"/>
  <c r="N517" i="1" s="1"/>
  <c r="J517" i="1"/>
  <c r="I517" i="1"/>
  <c r="H517" i="1"/>
  <c r="O516" i="1"/>
  <c r="N516" i="1"/>
  <c r="J516" i="1"/>
  <c r="K515" i="1"/>
  <c r="N515" i="1" s="1"/>
  <c r="O514" i="1"/>
  <c r="K514" i="1"/>
  <c r="N514" i="1" s="1"/>
  <c r="J514" i="1"/>
  <c r="I514" i="1"/>
  <c r="H514" i="1"/>
  <c r="O513" i="1"/>
  <c r="N513" i="1"/>
  <c r="J513" i="1"/>
  <c r="O512" i="1"/>
  <c r="N512" i="1"/>
  <c r="J512" i="1"/>
  <c r="O511" i="1"/>
  <c r="N511" i="1"/>
  <c r="J511" i="1"/>
  <c r="O510" i="1"/>
  <c r="N510" i="1"/>
  <c r="J510" i="1"/>
  <c r="K509" i="1"/>
  <c r="K508" i="1"/>
  <c r="K507" i="1"/>
  <c r="K506" i="1"/>
  <c r="O505" i="1"/>
  <c r="K505" i="1"/>
  <c r="J505" i="1"/>
  <c r="I505" i="1"/>
  <c r="H505" i="1"/>
  <c r="O504" i="1"/>
  <c r="N504" i="1"/>
  <c r="J504" i="1"/>
  <c r="O503" i="1"/>
  <c r="N503" i="1"/>
  <c r="J503" i="1"/>
  <c r="O502" i="1"/>
  <c r="N502" i="1"/>
  <c r="J502" i="1"/>
  <c r="O501" i="1"/>
  <c r="N501" i="1"/>
  <c r="J501" i="1"/>
  <c r="O500" i="1"/>
  <c r="N500" i="1"/>
  <c r="J500" i="1"/>
  <c r="O499" i="1"/>
  <c r="N499" i="1"/>
  <c r="J499" i="1"/>
  <c r="O498" i="1"/>
  <c r="N498" i="1"/>
  <c r="J498" i="1"/>
  <c r="O497" i="1"/>
  <c r="N497" i="1"/>
  <c r="J497" i="1"/>
  <c r="O496" i="1"/>
  <c r="N496" i="1"/>
  <c r="J496" i="1"/>
  <c r="O495" i="1"/>
  <c r="N495" i="1"/>
  <c r="J495" i="1"/>
  <c r="O494" i="1"/>
  <c r="N494" i="1"/>
  <c r="J494" i="1"/>
  <c r="O493" i="1"/>
  <c r="N493" i="1"/>
  <c r="J493" i="1"/>
  <c r="O492" i="1"/>
  <c r="N492" i="1"/>
  <c r="J492" i="1"/>
  <c r="O491" i="1"/>
  <c r="N491" i="1"/>
  <c r="J491" i="1"/>
  <c r="O490" i="1"/>
  <c r="N490" i="1"/>
  <c r="J490" i="1"/>
  <c r="O489" i="1"/>
  <c r="N489" i="1"/>
  <c r="J489" i="1"/>
  <c r="O488" i="1"/>
  <c r="N488" i="1"/>
  <c r="J488" i="1"/>
  <c r="O487" i="1"/>
  <c r="N487" i="1"/>
  <c r="J487" i="1"/>
  <c r="O486" i="1"/>
  <c r="N486" i="1"/>
  <c r="J486" i="1"/>
  <c r="O485" i="1"/>
  <c r="N485" i="1"/>
  <c r="J485" i="1"/>
  <c r="O484" i="1"/>
  <c r="N484" i="1"/>
  <c r="J484" i="1"/>
  <c r="O483" i="1"/>
  <c r="N483" i="1"/>
  <c r="J483" i="1"/>
  <c r="O482" i="1"/>
  <c r="N482" i="1"/>
  <c r="J482" i="1"/>
  <c r="O481" i="1"/>
  <c r="N481" i="1"/>
  <c r="J481" i="1"/>
  <c r="O480" i="1"/>
  <c r="N480" i="1"/>
  <c r="J480" i="1"/>
  <c r="O479" i="1"/>
  <c r="N479" i="1"/>
  <c r="J479" i="1"/>
  <c r="O478" i="1"/>
  <c r="N478" i="1"/>
  <c r="J478" i="1"/>
  <c r="O477" i="1"/>
  <c r="N477" i="1"/>
  <c r="J477" i="1"/>
  <c r="O476" i="1"/>
  <c r="N476" i="1"/>
  <c r="J476" i="1"/>
  <c r="O475" i="1"/>
  <c r="N475" i="1"/>
  <c r="J475" i="1"/>
  <c r="O474" i="1"/>
  <c r="N474" i="1"/>
  <c r="J474" i="1"/>
  <c r="O473" i="1"/>
  <c r="N473" i="1"/>
  <c r="J473" i="1"/>
  <c r="O472" i="1"/>
  <c r="N472" i="1"/>
  <c r="J472" i="1"/>
  <c r="O471" i="1"/>
  <c r="N471" i="1"/>
  <c r="J471" i="1"/>
  <c r="O470" i="1"/>
  <c r="N470" i="1"/>
  <c r="J470" i="1"/>
  <c r="O469" i="1"/>
  <c r="N469" i="1"/>
  <c r="J469" i="1"/>
  <c r="O468" i="1"/>
  <c r="N468" i="1"/>
  <c r="J468" i="1"/>
  <c r="O467" i="1"/>
  <c r="N467" i="1"/>
  <c r="J467" i="1"/>
  <c r="O466" i="1"/>
  <c r="N466" i="1"/>
  <c r="J466" i="1"/>
  <c r="O462" i="1"/>
  <c r="N462" i="1"/>
  <c r="J462" i="1"/>
  <c r="O461" i="1"/>
  <c r="N461" i="1"/>
  <c r="J461" i="1"/>
  <c r="O460" i="1"/>
  <c r="N460" i="1"/>
  <c r="J460" i="1"/>
  <c r="O459" i="1"/>
  <c r="N459" i="1"/>
  <c r="J459" i="1"/>
  <c r="O458" i="1"/>
  <c r="N458" i="1"/>
  <c r="J458" i="1"/>
  <c r="O457" i="1"/>
  <c r="N457" i="1"/>
  <c r="J457" i="1"/>
  <c r="O456" i="1"/>
  <c r="N456" i="1"/>
  <c r="J456" i="1"/>
  <c r="O455" i="1"/>
  <c r="N455" i="1"/>
  <c r="J455" i="1"/>
  <c r="O454" i="1"/>
  <c r="N454" i="1"/>
  <c r="J454" i="1"/>
  <c r="K453" i="1"/>
  <c r="O452" i="1"/>
  <c r="K452" i="1"/>
  <c r="J452" i="1"/>
  <c r="I452" i="1"/>
  <c r="H452" i="1"/>
  <c r="O451" i="1"/>
  <c r="N451" i="1"/>
  <c r="J451" i="1"/>
  <c r="K450" i="1"/>
  <c r="N450" i="1" s="1"/>
  <c r="K449" i="1"/>
  <c r="O448" i="1"/>
  <c r="K448" i="1"/>
  <c r="N448" i="1" s="1"/>
  <c r="J448" i="1"/>
  <c r="I448" i="1"/>
  <c r="H448" i="1"/>
  <c r="O447" i="1"/>
  <c r="N447" i="1"/>
  <c r="J447" i="1"/>
  <c r="O446" i="1"/>
  <c r="N446" i="1"/>
  <c r="J446" i="1"/>
  <c r="O445" i="1"/>
  <c r="N445" i="1"/>
  <c r="J445" i="1"/>
  <c r="O444" i="1"/>
  <c r="N444" i="1"/>
  <c r="J444" i="1"/>
  <c r="O443" i="1"/>
  <c r="N443" i="1"/>
  <c r="J443" i="1"/>
  <c r="O442" i="1"/>
  <c r="N442" i="1"/>
  <c r="J442" i="1"/>
  <c r="O441" i="1"/>
  <c r="N441" i="1"/>
  <c r="J441" i="1"/>
  <c r="O440" i="1"/>
  <c r="N440" i="1"/>
  <c r="J440" i="1"/>
  <c r="O439" i="1"/>
  <c r="N439" i="1"/>
  <c r="J439" i="1"/>
  <c r="O438" i="1"/>
  <c r="N438" i="1"/>
  <c r="J438" i="1"/>
  <c r="O437" i="1"/>
  <c r="N437" i="1"/>
  <c r="J437" i="1"/>
  <c r="O436" i="1"/>
  <c r="N436" i="1"/>
  <c r="J436" i="1"/>
  <c r="O435" i="1"/>
  <c r="N435" i="1"/>
  <c r="J435" i="1"/>
  <c r="O434" i="1"/>
  <c r="N434" i="1"/>
  <c r="J434" i="1"/>
  <c r="O433" i="1"/>
  <c r="N433" i="1"/>
  <c r="J433" i="1"/>
  <c r="O432" i="1"/>
  <c r="N432" i="1"/>
  <c r="J432" i="1"/>
  <c r="O431" i="1"/>
  <c r="N431" i="1"/>
  <c r="J431" i="1"/>
  <c r="O430" i="1"/>
  <c r="N430" i="1"/>
  <c r="J430" i="1"/>
  <c r="O429" i="1"/>
  <c r="N429" i="1"/>
  <c r="J429" i="1"/>
  <c r="O428" i="1"/>
  <c r="N428" i="1"/>
  <c r="J428" i="1"/>
  <c r="O427" i="1"/>
  <c r="N427" i="1"/>
  <c r="J427" i="1"/>
  <c r="O426" i="1"/>
  <c r="N426" i="1"/>
  <c r="J426" i="1"/>
  <c r="O425" i="1"/>
  <c r="N425" i="1"/>
  <c r="J425" i="1"/>
  <c r="K424" i="1"/>
  <c r="O423" i="1"/>
  <c r="K423" i="1"/>
  <c r="J423" i="1"/>
  <c r="I423" i="1"/>
  <c r="H423" i="1"/>
  <c r="O422" i="1"/>
  <c r="N422" i="1"/>
  <c r="J422" i="1"/>
  <c r="O421" i="1"/>
  <c r="N421" i="1"/>
  <c r="J421" i="1"/>
  <c r="O420" i="1"/>
  <c r="N420" i="1"/>
  <c r="J420" i="1"/>
  <c r="O419" i="1"/>
  <c r="N419" i="1"/>
  <c r="J419" i="1"/>
  <c r="O418" i="1"/>
  <c r="N418" i="1"/>
  <c r="J418" i="1"/>
  <c r="O417" i="1"/>
  <c r="N417" i="1"/>
  <c r="J417" i="1"/>
  <c r="O416" i="1"/>
  <c r="N416" i="1"/>
  <c r="J416" i="1"/>
  <c r="O415" i="1"/>
  <c r="N415" i="1"/>
  <c r="J415" i="1"/>
  <c r="K414" i="1"/>
  <c r="N414" i="1" s="1"/>
  <c r="O413" i="1"/>
  <c r="K413" i="1"/>
  <c r="J413" i="1"/>
  <c r="I413" i="1"/>
  <c r="H413" i="1"/>
  <c r="O412" i="1"/>
  <c r="N412" i="1"/>
  <c r="J412" i="1"/>
  <c r="O411" i="1"/>
  <c r="N411" i="1"/>
  <c r="J411" i="1"/>
  <c r="O410" i="1"/>
  <c r="N410" i="1"/>
  <c r="J410" i="1"/>
  <c r="O409" i="1"/>
  <c r="N409" i="1"/>
  <c r="J409" i="1"/>
  <c r="O408" i="1"/>
  <c r="N408" i="1"/>
  <c r="J408" i="1"/>
  <c r="O407" i="1"/>
  <c r="N407" i="1"/>
  <c r="J407" i="1"/>
  <c r="O406" i="1"/>
  <c r="N406" i="1"/>
  <c r="J406" i="1"/>
  <c r="O405" i="1"/>
  <c r="N405" i="1"/>
  <c r="J405" i="1"/>
  <c r="O404" i="1"/>
  <c r="N404" i="1"/>
  <c r="J404" i="1"/>
  <c r="O403" i="1"/>
  <c r="N403" i="1"/>
  <c r="J403" i="1"/>
  <c r="O402" i="1"/>
  <c r="N402" i="1"/>
  <c r="J402" i="1"/>
  <c r="O401" i="1"/>
  <c r="N401" i="1"/>
  <c r="J401" i="1"/>
  <c r="O400" i="1"/>
  <c r="N400" i="1"/>
  <c r="J400" i="1"/>
  <c r="O399" i="1"/>
  <c r="N399" i="1"/>
  <c r="J399" i="1"/>
  <c r="O398" i="1"/>
  <c r="N398" i="1"/>
  <c r="J398" i="1"/>
  <c r="O397" i="1"/>
  <c r="N397" i="1"/>
  <c r="J397" i="1"/>
  <c r="O396" i="1"/>
  <c r="N396" i="1"/>
  <c r="J396" i="1"/>
  <c r="O395" i="1"/>
  <c r="N395" i="1"/>
  <c r="J395" i="1"/>
  <c r="O394" i="1"/>
  <c r="N394" i="1"/>
  <c r="J394" i="1"/>
  <c r="O393" i="1"/>
  <c r="N393" i="1"/>
  <c r="J393" i="1"/>
  <c r="O392" i="1"/>
  <c r="N392" i="1"/>
  <c r="J392" i="1"/>
  <c r="O391" i="1"/>
  <c r="N391" i="1"/>
  <c r="J391" i="1"/>
  <c r="O390" i="1"/>
  <c r="N390" i="1"/>
  <c r="J390" i="1"/>
  <c r="O389" i="1"/>
  <c r="N389" i="1"/>
  <c r="J389" i="1"/>
  <c r="O388" i="1"/>
  <c r="N388" i="1"/>
  <c r="J388" i="1"/>
  <c r="O387" i="1"/>
  <c r="N387" i="1"/>
  <c r="J387" i="1"/>
  <c r="O386" i="1"/>
  <c r="N386" i="1"/>
  <c r="J386" i="1"/>
  <c r="O385" i="1"/>
  <c r="N385" i="1"/>
  <c r="J385" i="1"/>
  <c r="O384" i="1"/>
  <c r="N384" i="1"/>
  <c r="J384" i="1"/>
  <c r="O383" i="1"/>
  <c r="N383" i="1"/>
  <c r="J383" i="1"/>
  <c r="O382" i="1"/>
  <c r="N382" i="1"/>
  <c r="J382" i="1"/>
  <c r="K381" i="1"/>
  <c r="K382" i="1" s="1"/>
  <c r="O380" i="1"/>
  <c r="K380" i="1"/>
  <c r="J380" i="1"/>
  <c r="I380" i="1"/>
  <c r="H380" i="1"/>
  <c r="O379" i="1"/>
  <c r="N379" i="1"/>
  <c r="J379" i="1"/>
  <c r="O378" i="1"/>
  <c r="N378" i="1"/>
  <c r="J378" i="1"/>
  <c r="O377" i="1"/>
  <c r="N377" i="1"/>
  <c r="J377" i="1"/>
  <c r="O376" i="1"/>
  <c r="N376" i="1"/>
  <c r="J376" i="1"/>
  <c r="O375" i="1"/>
  <c r="N375" i="1"/>
  <c r="J375" i="1"/>
  <c r="O374" i="1"/>
  <c r="N374" i="1"/>
  <c r="J374" i="1"/>
  <c r="O373" i="1"/>
  <c r="N373" i="1"/>
  <c r="J373" i="1"/>
  <c r="O372" i="1"/>
  <c r="N372" i="1"/>
  <c r="J372" i="1"/>
  <c r="O368" i="1"/>
  <c r="N368" i="1"/>
  <c r="J368" i="1"/>
  <c r="O367" i="1"/>
  <c r="N367" i="1"/>
  <c r="J367" i="1"/>
  <c r="O366" i="1"/>
  <c r="N366" i="1"/>
  <c r="J366" i="1"/>
  <c r="O365" i="1"/>
  <c r="N365" i="1"/>
  <c r="J365" i="1"/>
  <c r="O364" i="1"/>
  <c r="N364" i="1"/>
  <c r="J364" i="1"/>
  <c r="O363" i="1"/>
  <c r="N363" i="1"/>
  <c r="J363" i="1"/>
  <c r="O362" i="1"/>
  <c r="N362" i="1"/>
  <c r="J362" i="1"/>
  <c r="O361" i="1"/>
  <c r="N361" i="1"/>
  <c r="J361" i="1"/>
  <c r="O360" i="1"/>
  <c r="N360" i="1"/>
  <c r="J360" i="1"/>
  <c r="O359" i="1"/>
  <c r="N359" i="1"/>
  <c r="J359" i="1"/>
  <c r="O358" i="1"/>
  <c r="N358" i="1"/>
  <c r="J358" i="1"/>
  <c r="O357" i="1"/>
  <c r="N357" i="1"/>
  <c r="J357" i="1"/>
  <c r="O356" i="1"/>
  <c r="N356" i="1"/>
  <c r="J356" i="1"/>
  <c r="O355" i="1"/>
  <c r="N355" i="1"/>
  <c r="J355" i="1"/>
  <c r="O354" i="1"/>
  <c r="N354" i="1"/>
  <c r="J354" i="1"/>
  <c r="O353" i="1"/>
  <c r="N353" i="1"/>
  <c r="J353" i="1"/>
  <c r="O352" i="1"/>
  <c r="N352" i="1"/>
  <c r="J352" i="1"/>
  <c r="O351" i="1"/>
  <c r="N351" i="1"/>
  <c r="J351" i="1"/>
  <c r="O350" i="1"/>
  <c r="N350" i="1"/>
  <c r="J350" i="1"/>
  <c r="O349" i="1"/>
  <c r="N349" i="1"/>
  <c r="J349" i="1"/>
  <c r="O348" i="1"/>
  <c r="N348" i="1"/>
  <c r="J348" i="1"/>
  <c r="O347" i="1"/>
  <c r="N347" i="1"/>
  <c r="J347" i="1"/>
  <c r="O346" i="1"/>
  <c r="N346" i="1"/>
  <c r="J346" i="1"/>
  <c r="O345" i="1"/>
  <c r="N345" i="1"/>
  <c r="J345" i="1"/>
  <c r="O344" i="1"/>
  <c r="N344" i="1"/>
  <c r="J344" i="1"/>
  <c r="O343" i="1"/>
  <c r="N343" i="1"/>
  <c r="J343" i="1"/>
  <c r="O342" i="1"/>
  <c r="N342" i="1"/>
  <c r="J342" i="1"/>
  <c r="O341" i="1"/>
  <c r="N341" i="1"/>
  <c r="J341" i="1"/>
  <c r="O340" i="1"/>
  <c r="N340" i="1"/>
  <c r="J340" i="1"/>
  <c r="O339" i="1"/>
  <c r="N339" i="1"/>
  <c r="J339" i="1"/>
  <c r="O338" i="1"/>
  <c r="N338" i="1"/>
  <c r="J338" i="1"/>
  <c r="O337" i="1"/>
  <c r="N337" i="1"/>
  <c r="J337" i="1"/>
  <c r="O336" i="1"/>
  <c r="N336" i="1"/>
  <c r="J336" i="1"/>
  <c r="O335" i="1"/>
  <c r="N335" i="1"/>
  <c r="J335" i="1"/>
  <c r="O334" i="1"/>
  <c r="N334" i="1"/>
  <c r="J334" i="1"/>
  <c r="O333" i="1"/>
  <c r="N333" i="1"/>
  <c r="J333" i="1"/>
  <c r="O332" i="1"/>
  <c r="N332" i="1"/>
  <c r="J332" i="1"/>
  <c r="O331" i="1"/>
  <c r="N331" i="1"/>
  <c r="J331" i="1"/>
  <c r="O330" i="1"/>
  <c r="N330" i="1"/>
  <c r="J330" i="1"/>
  <c r="O329" i="1"/>
  <c r="N329" i="1"/>
  <c r="J329" i="1"/>
  <c r="O328" i="1"/>
  <c r="N328" i="1"/>
  <c r="J328" i="1"/>
  <c r="O327" i="1"/>
  <c r="N327" i="1"/>
  <c r="J327" i="1"/>
  <c r="O326" i="1"/>
  <c r="N326" i="1"/>
  <c r="J326" i="1"/>
  <c r="K325" i="1"/>
  <c r="O324" i="1"/>
  <c r="K324" i="1"/>
  <c r="N324" i="1" s="1"/>
  <c r="J324" i="1"/>
  <c r="I324" i="1"/>
  <c r="H324" i="1"/>
  <c r="O323" i="1"/>
  <c r="N323" i="1"/>
  <c r="J323" i="1"/>
  <c r="O322" i="1"/>
  <c r="N322" i="1"/>
  <c r="J322" i="1"/>
  <c r="O321" i="1"/>
  <c r="N321" i="1"/>
  <c r="J321" i="1"/>
  <c r="O320" i="1"/>
  <c r="N320" i="1"/>
  <c r="J320" i="1"/>
  <c r="O319" i="1"/>
  <c r="N319" i="1"/>
  <c r="J319" i="1"/>
  <c r="O318" i="1"/>
  <c r="N318" i="1"/>
  <c r="J318" i="1"/>
  <c r="O317" i="1"/>
  <c r="N317" i="1"/>
  <c r="J317" i="1"/>
  <c r="O316" i="1"/>
  <c r="N316" i="1"/>
  <c r="J316" i="1"/>
  <c r="O315" i="1"/>
  <c r="N315" i="1"/>
  <c r="J315" i="1"/>
  <c r="O314" i="1"/>
  <c r="N314" i="1"/>
  <c r="J314" i="1"/>
  <c r="O313" i="1"/>
  <c r="N313" i="1"/>
  <c r="J313" i="1"/>
  <c r="O312" i="1"/>
  <c r="N312" i="1"/>
  <c r="J312" i="1"/>
  <c r="O311" i="1"/>
  <c r="N311" i="1"/>
  <c r="J311" i="1"/>
  <c r="O310" i="1"/>
  <c r="N310" i="1"/>
  <c r="J310" i="1"/>
  <c r="O309" i="1"/>
  <c r="N309" i="1"/>
  <c r="J309" i="1"/>
  <c r="O308" i="1"/>
  <c r="N308" i="1"/>
  <c r="J308" i="1"/>
  <c r="O307" i="1"/>
  <c r="N307" i="1"/>
  <c r="J307" i="1"/>
  <c r="O306" i="1"/>
  <c r="N306" i="1"/>
  <c r="J306" i="1"/>
  <c r="O305" i="1"/>
  <c r="N305" i="1"/>
  <c r="J305" i="1"/>
  <c r="O304" i="1"/>
  <c r="N304" i="1"/>
  <c r="J304" i="1"/>
  <c r="O303" i="1"/>
  <c r="N303" i="1"/>
  <c r="J303" i="1"/>
  <c r="O302" i="1"/>
  <c r="N302" i="1"/>
  <c r="J302" i="1"/>
  <c r="O301" i="1"/>
  <c r="N301" i="1"/>
  <c r="J301" i="1"/>
  <c r="O300" i="1"/>
  <c r="N300" i="1"/>
  <c r="J300" i="1"/>
  <c r="O299" i="1"/>
  <c r="N299" i="1"/>
  <c r="J299" i="1"/>
  <c r="O298" i="1"/>
  <c r="N298" i="1"/>
  <c r="J298" i="1"/>
  <c r="O297" i="1"/>
  <c r="N297" i="1"/>
  <c r="J297" i="1"/>
  <c r="O296" i="1"/>
  <c r="N296" i="1"/>
  <c r="J296" i="1"/>
  <c r="O295" i="1"/>
  <c r="N295" i="1"/>
  <c r="J295" i="1"/>
  <c r="O294" i="1"/>
  <c r="N294" i="1"/>
  <c r="J294" i="1"/>
  <c r="O293" i="1"/>
  <c r="N293" i="1"/>
  <c r="J293" i="1"/>
  <c r="O292" i="1"/>
  <c r="N292" i="1"/>
  <c r="J292" i="1"/>
  <c r="O291" i="1"/>
  <c r="N291" i="1"/>
  <c r="J291" i="1"/>
  <c r="O290" i="1"/>
  <c r="N290" i="1"/>
  <c r="J290" i="1"/>
  <c r="O289" i="1"/>
  <c r="N289" i="1"/>
  <c r="J289" i="1"/>
  <c r="O288" i="1"/>
  <c r="N288" i="1"/>
  <c r="J288" i="1"/>
  <c r="O287" i="1"/>
  <c r="N287" i="1"/>
  <c r="J287" i="1"/>
  <c r="O286" i="1"/>
  <c r="N286" i="1"/>
  <c r="J286" i="1"/>
  <c r="O285" i="1"/>
  <c r="N285" i="1"/>
  <c r="J285" i="1"/>
  <c r="K284" i="1"/>
  <c r="K285" i="1" s="1"/>
  <c r="O283" i="1"/>
  <c r="K283" i="1"/>
  <c r="J283" i="1"/>
  <c r="I283" i="1"/>
  <c r="H283" i="1"/>
  <c r="O282" i="1"/>
  <c r="N282" i="1"/>
  <c r="J282" i="1"/>
  <c r="O281" i="1"/>
  <c r="N281" i="1"/>
  <c r="J281" i="1"/>
  <c r="O280" i="1"/>
  <c r="N280" i="1"/>
  <c r="J280" i="1"/>
  <c r="O279" i="1"/>
  <c r="N279" i="1"/>
  <c r="J279" i="1"/>
  <c r="O278" i="1"/>
  <c r="N278" i="1"/>
  <c r="J278" i="1"/>
  <c r="O277" i="1"/>
  <c r="N277" i="1"/>
  <c r="J277" i="1"/>
  <c r="O276" i="1"/>
  <c r="N276" i="1"/>
  <c r="J276" i="1"/>
  <c r="O275" i="1"/>
  <c r="N275" i="1"/>
  <c r="J275" i="1"/>
  <c r="O274" i="1"/>
  <c r="N274" i="1"/>
  <c r="J274" i="1"/>
  <c r="O270" i="1"/>
  <c r="N270" i="1"/>
  <c r="J270" i="1"/>
  <c r="O269" i="1"/>
  <c r="N269" i="1"/>
  <c r="J269" i="1"/>
  <c r="O268" i="1"/>
  <c r="N268" i="1"/>
  <c r="J268" i="1"/>
  <c r="O267" i="1"/>
  <c r="N267" i="1"/>
  <c r="J267" i="1"/>
  <c r="O266" i="1"/>
  <c r="N266" i="1"/>
  <c r="J266" i="1"/>
  <c r="O265" i="1"/>
  <c r="N265" i="1"/>
  <c r="J265" i="1"/>
  <c r="O264" i="1"/>
  <c r="N264" i="1"/>
  <c r="J264" i="1"/>
  <c r="O263" i="1"/>
  <c r="N263" i="1"/>
  <c r="J263" i="1"/>
  <c r="O262" i="1"/>
  <c r="N262" i="1"/>
  <c r="J262" i="1"/>
  <c r="O261" i="1"/>
  <c r="N261" i="1"/>
  <c r="J261" i="1"/>
  <c r="O260" i="1"/>
  <c r="N260" i="1"/>
  <c r="J260" i="1"/>
  <c r="O259" i="1"/>
  <c r="N259" i="1"/>
  <c r="J259" i="1"/>
  <c r="O258" i="1"/>
  <c r="N258" i="1"/>
  <c r="J258" i="1"/>
  <c r="O257" i="1"/>
  <c r="N257" i="1"/>
  <c r="J257" i="1"/>
  <c r="O256" i="1"/>
  <c r="N256" i="1"/>
  <c r="J256" i="1"/>
  <c r="O255" i="1"/>
  <c r="N255" i="1"/>
  <c r="J255" i="1"/>
  <c r="O254" i="1"/>
  <c r="N254" i="1"/>
  <c r="J254" i="1"/>
  <c r="O253" i="1"/>
  <c r="N253" i="1"/>
  <c r="J253" i="1"/>
  <c r="O252" i="1"/>
  <c r="N252" i="1"/>
  <c r="J252" i="1"/>
  <c r="O251" i="1"/>
  <c r="N251" i="1"/>
  <c r="J251" i="1"/>
  <c r="O250" i="1"/>
  <c r="N250" i="1"/>
  <c r="J250" i="1"/>
  <c r="O249" i="1"/>
  <c r="N249" i="1"/>
  <c r="J249" i="1"/>
  <c r="O248" i="1"/>
  <c r="N248" i="1"/>
  <c r="J248" i="1"/>
  <c r="O247" i="1"/>
  <c r="N247" i="1"/>
  <c r="J247" i="1"/>
  <c r="O246" i="1"/>
  <c r="N246" i="1"/>
  <c r="J246" i="1"/>
  <c r="O245" i="1"/>
  <c r="N245" i="1"/>
  <c r="J245" i="1"/>
  <c r="O244" i="1"/>
  <c r="N244" i="1"/>
  <c r="J244" i="1"/>
  <c r="O243" i="1"/>
  <c r="N243" i="1"/>
  <c r="J243" i="1"/>
  <c r="O242" i="1"/>
  <c r="N242" i="1"/>
  <c r="J242" i="1"/>
  <c r="O241" i="1"/>
  <c r="N241" i="1"/>
  <c r="J241" i="1"/>
  <c r="O240" i="1"/>
  <c r="N240" i="1"/>
  <c r="J240" i="1"/>
  <c r="O239" i="1"/>
  <c r="N239" i="1"/>
  <c r="J239" i="1"/>
  <c r="O238" i="1"/>
  <c r="N238" i="1"/>
  <c r="J238" i="1"/>
  <c r="O237" i="1"/>
  <c r="N237" i="1"/>
  <c r="J237" i="1"/>
  <c r="O236" i="1"/>
  <c r="N236" i="1"/>
  <c r="J236" i="1"/>
  <c r="O235" i="1"/>
  <c r="N235" i="1"/>
  <c r="J235" i="1"/>
  <c r="O234" i="1"/>
  <c r="N234" i="1"/>
  <c r="J234" i="1"/>
  <c r="O233" i="1"/>
  <c r="N233" i="1"/>
  <c r="J233" i="1"/>
  <c r="O232" i="1"/>
  <c r="N232" i="1"/>
  <c r="J232" i="1"/>
  <c r="O231" i="1"/>
  <c r="N231" i="1"/>
  <c r="J231" i="1"/>
  <c r="O230" i="1"/>
  <c r="N230" i="1"/>
  <c r="J230" i="1"/>
  <c r="O229" i="1"/>
  <c r="N229" i="1"/>
  <c r="J229" i="1"/>
  <c r="O228" i="1"/>
  <c r="N228" i="1"/>
  <c r="J228" i="1"/>
  <c r="O227" i="1"/>
  <c r="N227" i="1"/>
  <c r="J227" i="1"/>
  <c r="O226" i="1"/>
  <c r="N226" i="1"/>
  <c r="J226" i="1"/>
  <c r="O225" i="1"/>
  <c r="N225" i="1"/>
  <c r="J225" i="1"/>
  <c r="O224" i="1"/>
  <c r="N224" i="1"/>
  <c r="J224" i="1"/>
  <c r="O223" i="1"/>
  <c r="N223" i="1"/>
  <c r="J223" i="1"/>
  <c r="O222" i="1"/>
  <c r="N222" i="1"/>
  <c r="J222" i="1"/>
  <c r="O221" i="1"/>
  <c r="N221" i="1"/>
  <c r="J221" i="1"/>
  <c r="O220" i="1"/>
  <c r="N220" i="1"/>
  <c r="J220" i="1"/>
  <c r="O219" i="1"/>
  <c r="N219" i="1"/>
  <c r="J219" i="1"/>
  <c r="O218" i="1"/>
  <c r="N218" i="1"/>
  <c r="J218" i="1"/>
  <c r="O217" i="1"/>
  <c r="N217" i="1"/>
  <c r="J217" i="1"/>
  <c r="O216" i="1"/>
  <c r="N216" i="1"/>
  <c r="J216" i="1"/>
  <c r="O215" i="1"/>
  <c r="N215" i="1"/>
  <c r="J215" i="1"/>
  <c r="K214" i="1"/>
  <c r="O213" i="1"/>
  <c r="K213" i="1"/>
  <c r="N213" i="1" s="1"/>
  <c r="J213" i="1"/>
  <c r="I213" i="1"/>
  <c r="H213" i="1"/>
  <c r="O212" i="1"/>
  <c r="N212" i="1"/>
  <c r="J212" i="1"/>
  <c r="O211" i="1"/>
  <c r="N211" i="1"/>
  <c r="J211" i="1"/>
  <c r="O210" i="1"/>
  <c r="N210" i="1"/>
  <c r="J210" i="1"/>
  <c r="O209" i="1"/>
  <c r="N209" i="1"/>
  <c r="J209" i="1"/>
  <c r="O208" i="1"/>
  <c r="N208" i="1"/>
  <c r="J208" i="1"/>
  <c r="O207" i="1"/>
  <c r="N207" i="1"/>
  <c r="J207" i="1"/>
  <c r="O206" i="1"/>
  <c r="N206" i="1"/>
  <c r="J206" i="1"/>
  <c r="O205" i="1"/>
  <c r="N205" i="1"/>
  <c r="J205" i="1"/>
  <c r="O204" i="1"/>
  <c r="N204" i="1"/>
  <c r="J204" i="1"/>
  <c r="O203" i="1"/>
  <c r="N203" i="1"/>
  <c r="J203" i="1"/>
  <c r="O202" i="1"/>
  <c r="N202" i="1"/>
  <c r="J202" i="1"/>
  <c r="O201" i="1"/>
  <c r="N201" i="1"/>
  <c r="J201" i="1"/>
  <c r="O200" i="1"/>
  <c r="N200" i="1"/>
  <c r="J200" i="1"/>
  <c r="O199" i="1"/>
  <c r="N199" i="1"/>
  <c r="J199" i="1"/>
  <c r="O198" i="1"/>
  <c r="N198" i="1"/>
  <c r="J198" i="1"/>
  <c r="O197" i="1"/>
  <c r="N197" i="1"/>
  <c r="J197" i="1"/>
  <c r="O196" i="1"/>
  <c r="N196" i="1"/>
  <c r="J196" i="1"/>
  <c r="O195" i="1"/>
  <c r="N195" i="1"/>
  <c r="J195" i="1"/>
  <c r="O194" i="1"/>
  <c r="N194" i="1"/>
  <c r="J194" i="1"/>
  <c r="O193" i="1"/>
  <c r="N193" i="1"/>
  <c r="J193" i="1"/>
  <c r="O192" i="1"/>
  <c r="N192" i="1"/>
  <c r="J192" i="1"/>
  <c r="O191" i="1"/>
  <c r="N191" i="1"/>
  <c r="J191" i="1"/>
  <c r="O190" i="1"/>
  <c r="N190" i="1"/>
  <c r="J190" i="1"/>
  <c r="O189" i="1"/>
  <c r="N189" i="1"/>
  <c r="J189" i="1"/>
  <c r="O188" i="1"/>
  <c r="N188" i="1"/>
  <c r="J188" i="1"/>
  <c r="O187" i="1"/>
  <c r="N187" i="1"/>
  <c r="J187" i="1"/>
  <c r="O186" i="1"/>
  <c r="N186" i="1"/>
  <c r="J186" i="1"/>
  <c r="O185" i="1"/>
  <c r="N185" i="1"/>
  <c r="J185" i="1"/>
  <c r="O184" i="1"/>
  <c r="N184" i="1"/>
  <c r="J184" i="1"/>
  <c r="O183" i="1"/>
  <c r="N183" i="1"/>
  <c r="J183" i="1"/>
  <c r="O182" i="1"/>
  <c r="N182" i="1"/>
  <c r="J182" i="1"/>
  <c r="O181" i="1"/>
  <c r="N181" i="1"/>
  <c r="J181" i="1"/>
  <c r="K180" i="1"/>
  <c r="K181" i="1" s="1"/>
  <c r="O179" i="1"/>
  <c r="K179" i="1"/>
  <c r="J179" i="1"/>
  <c r="I179" i="1"/>
  <c r="H179" i="1"/>
  <c r="O178" i="1"/>
  <c r="N178" i="1"/>
  <c r="J178" i="1"/>
  <c r="O177" i="1"/>
  <c r="N177" i="1"/>
  <c r="J177" i="1"/>
  <c r="O176" i="1"/>
  <c r="N176" i="1"/>
  <c r="J176" i="1"/>
  <c r="O172" i="1"/>
  <c r="N172" i="1"/>
  <c r="J172" i="1"/>
  <c r="O171" i="1"/>
  <c r="N171" i="1"/>
  <c r="J171" i="1"/>
  <c r="O170" i="1"/>
  <c r="N170" i="1"/>
  <c r="J170" i="1"/>
  <c r="O169" i="1"/>
  <c r="N169" i="1"/>
  <c r="J169" i="1"/>
  <c r="O168" i="1"/>
  <c r="N168" i="1"/>
  <c r="J168" i="1"/>
  <c r="O167" i="1"/>
  <c r="N167" i="1"/>
  <c r="J167" i="1"/>
  <c r="O166" i="1"/>
  <c r="N166" i="1"/>
  <c r="J166" i="1"/>
  <c r="O165" i="1"/>
  <c r="N165" i="1"/>
  <c r="J165" i="1"/>
  <c r="O164" i="1"/>
  <c r="N164" i="1"/>
  <c r="J164" i="1"/>
  <c r="O163" i="1"/>
  <c r="N163" i="1"/>
  <c r="J163" i="1"/>
  <c r="O162" i="1"/>
  <c r="N162" i="1"/>
  <c r="J162" i="1"/>
  <c r="O161" i="1"/>
  <c r="N161" i="1"/>
  <c r="J161" i="1"/>
  <c r="O160" i="1"/>
  <c r="N160" i="1"/>
  <c r="J160" i="1"/>
  <c r="O159" i="1"/>
  <c r="N159" i="1"/>
  <c r="J159" i="1"/>
  <c r="O158" i="1"/>
  <c r="N158" i="1"/>
  <c r="J158" i="1"/>
  <c r="O157" i="1"/>
  <c r="N157" i="1"/>
  <c r="J157" i="1"/>
  <c r="O156" i="1"/>
  <c r="N156" i="1"/>
  <c r="J156" i="1"/>
  <c r="O155" i="1"/>
  <c r="N155" i="1"/>
  <c r="J155" i="1"/>
  <c r="O154" i="1"/>
  <c r="N154" i="1"/>
  <c r="J154" i="1"/>
  <c r="O153" i="1"/>
  <c r="N153" i="1"/>
  <c r="J153" i="1"/>
  <c r="O152" i="1"/>
  <c r="N152" i="1"/>
  <c r="J152" i="1"/>
  <c r="O151" i="1"/>
  <c r="N151" i="1"/>
  <c r="J151" i="1"/>
  <c r="O150" i="1"/>
  <c r="N150" i="1"/>
  <c r="J150" i="1"/>
  <c r="O149" i="1"/>
  <c r="N149" i="1"/>
  <c r="J149" i="1"/>
  <c r="O148" i="1"/>
  <c r="N148" i="1"/>
  <c r="J148" i="1"/>
  <c r="O147" i="1"/>
  <c r="N147" i="1"/>
  <c r="J147" i="1"/>
  <c r="O146" i="1"/>
  <c r="N146" i="1"/>
  <c r="J146" i="1"/>
  <c r="O145" i="1"/>
  <c r="N145" i="1"/>
  <c r="J145" i="1"/>
  <c r="O144" i="1"/>
  <c r="N144" i="1"/>
  <c r="J144" i="1"/>
  <c r="O143" i="1"/>
  <c r="N143" i="1"/>
  <c r="J143" i="1"/>
  <c r="O142" i="1"/>
  <c r="N142" i="1"/>
  <c r="J142" i="1"/>
  <c r="O141" i="1"/>
  <c r="N141" i="1"/>
  <c r="J141" i="1"/>
  <c r="O140" i="1"/>
  <c r="N140" i="1"/>
  <c r="J140" i="1"/>
  <c r="O139" i="1"/>
  <c r="N139" i="1"/>
  <c r="J139" i="1"/>
  <c r="O138" i="1"/>
  <c r="N138" i="1"/>
  <c r="J138" i="1"/>
  <c r="O137" i="1"/>
  <c r="N137" i="1"/>
  <c r="J137" i="1"/>
  <c r="O136" i="1"/>
  <c r="N136" i="1"/>
  <c r="J136" i="1"/>
  <c r="O135" i="1"/>
  <c r="N135" i="1"/>
  <c r="J135" i="1"/>
  <c r="O134" i="1"/>
  <c r="N134" i="1"/>
  <c r="J134" i="1"/>
  <c r="O133" i="1"/>
  <c r="N133" i="1"/>
  <c r="J133" i="1"/>
  <c r="O132" i="1"/>
  <c r="N132" i="1"/>
  <c r="J132" i="1"/>
  <c r="O131" i="1"/>
  <c r="N131" i="1"/>
  <c r="J131" i="1"/>
  <c r="O130" i="1"/>
  <c r="N130" i="1"/>
  <c r="J130" i="1"/>
  <c r="O129" i="1"/>
  <c r="N129" i="1"/>
  <c r="J129" i="1"/>
  <c r="O128" i="1"/>
  <c r="N128" i="1"/>
  <c r="J128" i="1"/>
  <c r="O127" i="1"/>
  <c r="N127" i="1"/>
  <c r="J127" i="1"/>
  <c r="K126" i="1"/>
  <c r="K125" i="1"/>
  <c r="O124" i="1"/>
  <c r="K124" i="1"/>
  <c r="J124" i="1"/>
  <c r="I124" i="1"/>
  <c r="H124" i="1"/>
  <c r="O123" i="1"/>
  <c r="N123" i="1"/>
  <c r="J123" i="1"/>
  <c r="O122" i="1"/>
  <c r="N122" i="1"/>
  <c r="J122" i="1"/>
  <c r="O121" i="1"/>
  <c r="N121" i="1"/>
  <c r="J121" i="1"/>
  <c r="O120" i="1"/>
  <c r="N120" i="1"/>
  <c r="J120" i="1"/>
  <c r="O119" i="1"/>
  <c r="N119" i="1"/>
  <c r="J119" i="1"/>
  <c r="O118" i="1"/>
  <c r="N118" i="1"/>
  <c r="J118" i="1"/>
  <c r="O117" i="1"/>
  <c r="N117" i="1"/>
  <c r="J117" i="1"/>
  <c r="O116" i="1"/>
  <c r="N116" i="1"/>
  <c r="J116" i="1"/>
  <c r="O115" i="1"/>
  <c r="N115" i="1"/>
  <c r="J115" i="1"/>
  <c r="O114" i="1"/>
  <c r="N114" i="1"/>
  <c r="J114" i="1"/>
  <c r="O113" i="1"/>
  <c r="N113" i="1"/>
  <c r="J113" i="1"/>
  <c r="O112" i="1"/>
  <c r="N112" i="1"/>
  <c r="J112" i="1"/>
  <c r="O111" i="1"/>
  <c r="N111" i="1"/>
  <c r="J111" i="1"/>
  <c r="O110" i="1"/>
  <c r="N110" i="1"/>
  <c r="J110" i="1"/>
  <c r="O109" i="1"/>
  <c r="N109" i="1"/>
  <c r="J109" i="1"/>
  <c r="O108" i="1"/>
  <c r="N108" i="1"/>
  <c r="J108" i="1"/>
  <c r="O107" i="1"/>
  <c r="N107" i="1"/>
  <c r="J107" i="1"/>
  <c r="O106" i="1"/>
  <c r="N106" i="1"/>
  <c r="J106" i="1"/>
  <c r="O105" i="1"/>
  <c r="N105" i="1"/>
  <c r="J105" i="1"/>
  <c r="O104" i="1"/>
  <c r="N104" i="1"/>
  <c r="J104" i="1"/>
  <c r="O103" i="1"/>
  <c r="N103" i="1"/>
  <c r="J103" i="1"/>
  <c r="O102" i="1"/>
  <c r="N102" i="1"/>
  <c r="J102" i="1"/>
  <c r="O101" i="1"/>
  <c r="N101" i="1"/>
  <c r="J101" i="1"/>
  <c r="O100" i="1"/>
  <c r="N100" i="1"/>
  <c r="J100" i="1"/>
  <c r="O99" i="1"/>
  <c r="N99" i="1"/>
  <c r="J99" i="1"/>
  <c r="O98" i="1"/>
  <c r="N98" i="1"/>
  <c r="J98" i="1"/>
  <c r="O97" i="1"/>
  <c r="N97" i="1"/>
  <c r="J97" i="1"/>
  <c r="O96" i="1"/>
  <c r="N96" i="1"/>
  <c r="J96" i="1"/>
  <c r="O95" i="1"/>
  <c r="N95" i="1"/>
  <c r="J95" i="1"/>
  <c r="O94" i="1"/>
  <c r="N94" i="1"/>
  <c r="J94" i="1"/>
  <c r="O93" i="1"/>
  <c r="N93" i="1"/>
  <c r="J93" i="1"/>
  <c r="O92" i="1"/>
  <c r="N92" i="1"/>
  <c r="J92" i="1"/>
  <c r="O91" i="1"/>
  <c r="N91" i="1"/>
  <c r="J91" i="1"/>
  <c r="O90" i="1"/>
  <c r="N90" i="1"/>
  <c r="J90" i="1"/>
  <c r="O89" i="1"/>
  <c r="N89" i="1"/>
  <c r="J89" i="1"/>
  <c r="O88" i="1"/>
  <c r="N88" i="1"/>
  <c r="J88" i="1"/>
  <c r="O87" i="1"/>
  <c r="N87" i="1"/>
  <c r="J87" i="1"/>
  <c r="O86" i="1"/>
  <c r="N86" i="1"/>
  <c r="J86" i="1"/>
  <c r="O85" i="1"/>
  <c r="N85" i="1"/>
  <c r="J85" i="1"/>
  <c r="O84" i="1"/>
  <c r="N84" i="1"/>
  <c r="J84" i="1"/>
  <c r="O83" i="1"/>
  <c r="N83" i="1"/>
  <c r="J83" i="1"/>
  <c r="O82" i="1"/>
  <c r="N82" i="1"/>
  <c r="J82" i="1"/>
  <c r="O81" i="1"/>
  <c r="N81" i="1"/>
  <c r="J81" i="1"/>
  <c r="O80" i="1"/>
  <c r="N80" i="1"/>
  <c r="J80" i="1"/>
  <c r="O79" i="1"/>
  <c r="N79" i="1"/>
  <c r="J79" i="1"/>
  <c r="O75" i="1"/>
  <c r="N75" i="1"/>
  <c r="J75" i="1"/>
  <c r="O74" i="1"/>
  <c r="N74" i="1"/>
  <c r="J74" i="1"/>
  <c r="O73" i="1"/>
  <c r="N73" i="1"/>
  <c r="J73" i="1"/>
  <c r="O72" i="1"/>
  <c r="N72" i="1"/>
  <c r="J72" i="1"/>
  <c r="O71" i="1"/>
  <c r="N71" i="1"/>
  <c r="J71" i="1"/>
  <c r="O70" i="1"/>
  <c r="N70" i="1"/>
  <c r="J70" i="1"/>
  <c r="O69" i="1"/>
  <c r="N69" i="1"/>
  <c r="J69" i="1"/>
  <c r="O68" i="1"/>
  <c r="N68" i="1"/>
  <c r="J68" i="1"/>
  <c r="O67" i="1"/>
  <c r="N67" i="1"/>
  <c r="J67" i="1"/>
  <c r="O66" i="1"/>
  <c r="N66" i="1"/>
  <c r="J66" i="1"/>
  <c r="O65" i="1"/>
  <c r="N65" i="1"/>
  <c r="J65" i="1"/>
  <c r="O64" i="1"/>
  <c r="N64" i="1"/>
  <c r="J64" i="1"/>
  <c r="O63" i="1"/>
  <c r="N63" i="1"/>
  <c r="J63" i="1"/>
  <c r="O62" i="1"/>
  <c r="N62" i="1"/>
  <c r="J62" i="1"/>
  <c r="O61" i="1"/>
  <c r="N61" i="1"/>
  <c r="J61" i="1"/>
  <c r="O60" i="1"/>
  <c r="N60" i="1"/>
  <c r="J60" i="1"/>
  <c r="O59" i="1"/>
  <c r="N59" i="1"/>
  <c r="J59" i="1"/>
  <c r="O58" i="1"/>
  <c r="N58" i="1"/>
  <c r="J58" i="1"/>
  <c r="O57" i="1"/>
  <c r="N57" i="1"/>
  <c r="J57" i="1"/>
  <c r="O56" i="1"/>
  <c r="N56" i="1"/>
  <c r="J56" i="1"/>
  <c r="O55" i="1"/>
  <c r="N55" i="1"/>
  <c r="J55" i="1"/>
  <c r="O54" i="1"/>
  <c r="N54" i="1"/>
  <c r="J54" i="1"/>
  <c r="O53" i="1"/>
  <c r="N53" i="1"/>
  <c r="J53" i="1"/>
  <c r="O52" i="1"/>
  <c r="N52" i="1"/>
  <c r="J52" i="1"/>
  <c r="K51" i="1"/>
  <c r="K50" i="1"/>
  <c r="K49" i="1"/>
  <c r="K48" i="1"/>
  <c r="K47" i="1"/>
  <c r="K46" i="1"/>
  <c r="N46" i="1" s="1"/>
  <c r="K2610" i="1" l="1"/>
  <c r="K2611" i="1" s="1"/>
  <c r="K2612" i="1" s="1"/>
  <c r="K2613" i="1" s="1"/>
  <c r="K52" i="1"/>
  <c r="N380" i="1"/>
  <c r="K2616" i="1"/>
  <c r="K2617" i="1" s="1"/>
  <c r="N2882" i="1"/>
  <c r="N1433" i="1"/>
  <c r="N2769" i="1"/>
  <c r="N1434" i="1"/>
  <c r="K519" i="1"/>
  <c r="N1991" i="1"/>
  <c r="N1403" i="1"/>
  <c r="N1551" i="1"/>
  <c r="N413" i="1"/>
  <c r="N2504" i="1"/>
  <c r="N1552" i="1"/>
  <c r="N2217" i="1"/>
  <c r="N2404" i="1"/>
  <c r="K2897" i="1"/>
  <c r="N325" i="1"/>
  <c r="N1171" i="1"/>
  <c r="N1294" i="1"/>
  <c r="K1653" i="1"/>
  <c r="K1661" i="1"/>
  <c r="N1852" i="1"/>
  <c r="N2614" i="1"/>
  <c r="N2626" i="1"/>
  <c r="K2405" i="1"/>
  <c r="N548" i="1"/>
  <c r="N1226" i="1"/>
  <c r="K326" i="1"/>
  <c r="K327" i="1" s="1"/>
  <c r="K2774" i="1"/>
  <c r="N1048" i="1"/>
  <c r="N1295" i="1"/>
  <c r="N2403" i="1"/>
  <c r="N2615" i="1"/>
  <c r="N1170" i="1"/>
  <c r="N1342" i="1"/>
  <c r="N1626" i="1"/>
  <c r="K2907" i="1"/>
  <c r="K2908" i="1" s="1"/>
  <c r="K549" i="1"/>
  <c r="K640" i="1"/>
  <c r="N527" i="1"/>
  <c r="N1851" i="1"/>
  <c r="K2838" i="1"/>
  <c r="K2839" i="1" s="1"/>
  <c r="N545" i="1"/>
  <c r="K1327" i="1"/>
  <c r="K1328" i="1" s="1"/>
  <c r="N1437" i="1"/>
  <c r="N1992" i="1"/>
  <c r="N2221" i="1"/>
  <c r="N284" i="1"/>
  <c r="K558" i="1"/>
  <c r="K559" i="1" s="1"/>
  <c r="N1227" i="1"/>
  <c r="K1553" i="1"/>
  <c r="N707" i="1"/>
  <c r="N1436" i="1"/>
  <c r="N2608" i="1"/>
  <c r="N2482" i="1"/>
  <c r="K1628" i="1"/>
  <c r="N1438" i="1"/>
  <c r="N1144" i="1"/>
  <c r="K1994" i="1"/>
  <c r="K1996" i="1" s="1"/>
  <c r="N2218" i="1"/>
  <c r="K516" i="1"/>
  <c r="K532" i="1"/>
  <c r="N1228" i="1"/>
  <c r="N1404" i="1"/>
  <c r="K1677" i="1"/>
  <c r="K1853" i="1"/>
  <c r="N2484" i="1"/>
  <c r="K415" i="1"/>
  <c r="N381" i="1"/>
  <c r="N1550" i="1"/>
  <c r="N2770" i="1"/>
  <c r="K1405" i="1"/>
  <c r="K2219" i="1"/>
  <c r="N2764" i="1"/>
  <c r="K1229" i="1"/>
  <c r="K1439" i="1"/>
  <c r="N2222" i="1"/>
  <c r="N2483" i="1"/>
  <c r="K2485" i="1"/>
  <c r="K2486" i="1" s="1"/>
  <c r="K215" i="1"/>
  <c r="N283" i="1"/>
  <c r="K451" i="1"/>
  <c r="N1047" i="1"/>
  <c r="K1049" i="1"/>
  <c r="K1296" i="1"/>
  <c r="K1313" i="1"/>
  <c r="K1314" i="1" s="1"/>
  <c r="K1315" i="1" s="1"/>
  <c r="N1999" i="1"/>
  <c r="K2884" i="1"/>
  <c r="K127" i="1"/>
  <c r="K2001" i="1"/>
  <c r="K2002" i="1" s="1"/>
  <c r="N47" i="1"/>
  <c r="K182" i="1"/>
  <c r="N48" i="1"/>
  <c r="N50" i="1"/>
  <c r="N214" i="1"/>
  <c r="K286" i="1"/>
  <c r="N49" i="1"/>
  <c r="N51" i="1"/>
  <c r="N520" i="1"/>
  <c r="K454" i="1"/>
  <c r="K529" i="1"/>
  <c r="K540" i="1"/>
  <c r="N179" i="1"/>
  <c r="N533" i="1"/>
  <c r="N761" i="1"/>
  <c r="K425" i="1"/>
  <c r="N537" i="1"/>
  <c r="K622" i="1"/>
  <c r="N124" i="1"/>
  <c r="N449" i="1"/>
  <c r="N452" i="1"/>
  <c r="K383" i="1"/>
  <c r="N644" i="1"/>
  <c r="N423" i="1"/>
  <c r="N505" i="1"/>
  <c r="N762" i="1"/>
  <c r="K535" i="1"/>
  <c r="K647" i="1"/>
  <c r="N518" i="1"/>
  <c r="K523" i="1"/>
  <c r="K510" i="1"/>
  <c r="N620" i="1"/>
  <c r="K709" i="1"/>
  <c r="K861" i="1"/>
  <c r="N742" i="1"/>
  <c r="K745" i="1"/>
  <c r="K763" i="1"/>
  <c r="N945" i="1"/>
  <c r="N972" i="1"/>
  <c r="N1312" i="1"/>
  <c r="K948" i="1"/>
  <c r="K1173" i="1"/>
  <c r="K1224" i="1"/>
  <c r="N1236" i="1"/>
  <c r="K974" i="1"/>
  <c r="N1372" i="1"/>
  <c r="N1440" i="1"/>
  <c r="K1452" i="1"/>
  <c r="K1430" i="1"/>
  <c r="N1341" i="1"/>
  <c r="N1427" i="1"/>
  <c r="K1146" i="1"/>
  <c r="N1326" i="1"/>
  <c r="K1374" i="1"/>
  <c r="N1222" i="1"/>
  <c r="N1448" i="1"/>
  <c r="K1442" i="1"/>
  <c r="K1238" i="1"/>
  <c r="K1343" i="1"/>
  <c r="K1665" i="1"/>
  <c r="N1662" i="1"/>
  <c r="N1625" i="1"/>
  <c r="K1758" i="1"/>
  <c r="N1944" i="1"/>
  <c r="K1947" i="1"/>
  <c r="K2013" i="1"/>
  <c r="K2075" i="1"/>
  <c r="N1993" i="1"/>
  <c r="N2011" i="1"/>
  <c r="N2120" i="1"/>
  <c r="N2073" i="1"/>
  <c r="K2122" i="1"/>
  <c r="N2498" i="1"/>
  <c r="K2224" i="1"/>
  <c r="K2401" i="1"/>
  <c r="N2503" i="1"/>
  <c r="K2601" i="1"/>
  <c r="K2502" i="1"/>
  <c r="N2398" i="1"/>
  <c r="K2505" i="1"/>
  <c r="N2609" i="1"/>
  <c r="N2599" i="1"/>
  <c r="K2628" i="1"/>
  <c r="N2763" i="1"/>
  <c r="N2771" i="1"/>
  <c r="N2896" i="1"/>
  <c r="K2887" i="1"/>
  <c r="K2765" i="1"/>
  <c r="N2885" i="1"/>
  <c r="N2906" i="1"/>
  <c r="N2836" i="1"/>
  <c r="N2904" i="1"/>
  <c r="N2912" i="1"/>
  <c r="K1654" i="1" l="1"/>
  <c r="K1655" i="1" s="1"/>
  <c r="K1050" i="1"/>
  <c r="K216" i="1"/>
  <c r="K2775" i="1"/>
  <c r="K2776" i="1" s="1"/>
  <c r="K550" i="1"/>
  <c r="K551" i="1" s="1"/>
  <c r="K1329" i="1"/>
  <c r="K1330" i="1" s="1"/>
  <c r="K2487" i="1"/>
  <c r="K2898" i="1"/>
  <c r="K2406" i="1"/>
  <c r="K53" i="1"/>
  <c r="K560" i="1"/>
  <c r="K561" i="1" s="1"/>
  <c r="K1406" i="1"/>
  <c r="K1554" i="1"/>
  <c r="O2906" i="1"/>
  <c r="K641" i="1"/>
  <c r="K1297" i="1"/>
  <c r="K1298" i="1" s="1"/>
  <c r="K1854" i="1"/>
  <c r="K1678" i="1"/>
  <c r="K128" i="1"/>
  <c r="K1230" i="1"/>
  <c r="K1995" i="1"/>
  <c r="K2220" i="1"/>
  <c r="K416" i="1"/>
  <c r="K1629" i="1"/>
  <c r="N2012" i="1"/>
  <c r="K2602" i="1"/>
  <c r="N973" i="1"/>
  <c r="K746" i="1"/>
  <c r="K511" i="1"/>
  <c r="N538" i="1"/>
  <c r="N743" i="1"/>
  <c r="K623" i="1"/>
  <c r="N507" i="1"/>
  <c r="N539" i="1"/>
  <c r="N453" i="1"/>
  <c r="K2888" i="1"/>
  <c r="N2074" i="1"/>
  <c r="K1344" i="1"/>
  <c r="N1223" i="1"/>
  <c r="N509" i="1"/>
  <c r="N508" i="1"/>
  <c r="N621" i="1"/>
  <c r="K328" i="1"/>
  <c r="N2772" i="1"/>
  <c r="K2629" i="1"/>
  <c r="N1428" i="1"/>
  <c r="K1316" i="1"/>
  <c r="K975" i="1"/>
  <c r="K710" i="1"/>
  <c r="N646" i="1"/>
  <c r="N2837" i="1"/>
  <c r="N2883" i="1"/>
  <c r="K2840" i="1"/>
  <c r="K2123" i="1"/>
  <c r="K426" i="1"/>
  <c r="K287" i="1"/>
  <c r="K2014" i="1"/>
  <c r="N1663" i="1"/>
  <c r="K1174" i="1"/>
  <c r="N126" i="1"/>
  <c r="N424" i="1"/>
  <c r="N2399" i="1"/>
  <c r="K2402" i="1"/>
  <c r="K1666" i="1"/>
  <c r="K1147" i="1"/>
  <c r="K1431" i="1"/>
  <c r="K1453" i="1"/>
  <c r="K949" i="1"/>
  <c r="K764" i="1"/>
  <c r="N708" i="1"/>
  <c r="N125" i="1"/>
  <c r="K541" i="1"/>
  <c r="N2905" i="1"/>
  <c r="O2896" i="1" s="1"/>
  <c r="N1450" i="1"/>
  <c r="K2618" i="1"/>
  <c r="N2121" i="1"/>
  <c r="K1759" i="1"/>
  <c r="K1239" i="1"/>
  <c r="N506" i="1"/>
  <c r="K648" i="1"/>
  <c r="K536" i="1"/>
  <c r="K183" i="1"/>
  <c r="K2909" i="1"/>
  <c r="N2886" i="1"/>
  <c r="N1945" i="1"/>
  <c r="K1948" i="1"/>
  <c r="N1757" i="1"/>
  <c r="K1375" i="1"/>
  <c r="N1451" i="1"/>
  <c r="N946" i="1"/>
  <c r="K524" i="1"/>
  <c r="N521" i="1"/>
  <c r="K384" i="1"/>
  <c r="N860" i="1"/>
  <c r="K2076" i="1"/>
  <c r="N1449" i="1"/>
  <c r="N1237" i="1"/>
  <c r="K862" i="1"/>
  <c r="N534" i="1"/>
  <c r="N2627" i="1"/>
  <c r="N2600" i="1"/>
  <c r="N1145" i="1"/>
  <c r="N1373" i="1"/>
  <c r="N1441" i="1"/>
  <c r="N744" i="1"/>
  <c r="N522" i="1"/>
  <c r="N180" i="1"/>
  <c r="K2506" i="1"/>
  <c r="N2499" i="1"/>
  <c r="K2225" i="1"/>
  <c r="K2003" i="1"/>
  <c r="K1443" i="1"/>
  <c r="K1225" i="1"/>
  <c r="K455" i="1"/>
  <c r="O1223" i="1" l="1"/>
  <c r="K1051" i="1"/>
  <c r="K2488" i="1"/>
  <c r="K2489" i="1" s="1"/>
  <c r="K2899" i="1"/>
  <c r="O1437" i="1"/>
  <c r="K217" i="1"/>
  <c r="K1407" i="1"/>
  <c r="K1408" i="1" s="1"/>
  <c r="O180" i="1"/>
  <c r="K54" i="1"/>
  <c r="K55" i="1" s="1"/>
  <c r="O521" i="1"/>
  <c r="K2407" i="1"/>
  <c r="O414" i="1"/>
  <c r="O2499" i="1"/>
  <c r="O506" i="1"/>
  <c r="O1757" i="1"/>
  <c r="K642" i="1"/>
  <c r="K1555" i="1"/>
  <c r="O744" i="1"/>
  <c r="O1428" i="1"/>
  <c r="O534" i="1"/>
  <c r="O2886" i="1"/>
  <c r="O126" i="1"/>
  <c r="O973" i="1"/>
  <c r="O1652" i="1"/>
  <c r="K129" i="1"/>
  <c r="O762" i="1"/>
  <c r="O1326" i="1"/>
  <c r="O508" i="1"/>
  <c r="K1679" i="1"/>
  <c r="O51" i="1"/>
  <c r="O509" i="1"/>
  <c r="O1993" i="1"/>
  <c r="K417" i="1"/>
  <c r="O708" i="1"/>
  <c r="O1404" i="1"/>
  <c r="O2771" i="1"/>
  <c r="K1997" i="1"/>
  <c r="O1449" i="1"/>
  <c r="O2074" i="1"/>
  <c r="O2837" i="1"/>
  <c r="O449" i="1"/>
  <c r="O538" i="1"/>
  <c r="K1630" i="1"/>
  <c r="K1858" i="1"/>
  <c r="O946" i="1"/>
  <c r="O646" i="1"/>
  <c r="K1231" i="1"/>
  <c r="O522" i="1"/>
  <c r="O1451" i="1"/>
  <c r="O515" i="1"/>
  <c r="O2222" i="1"/>
  <c r="O2121" i="1"/>
  <c r="O1450" i="1"/>
  <c r="K1667" i="1"/>
  <c r="K2015" i="1"/>
  <c r="O743" i="1"/>
  <c r="K562" i="1"/>
  <c r="O1434" i="1"/>
  <c r="K2077" i="1"/>
  <c r="K1240" i="1"/>
  <c r="K1444" i="1"/>
  <c r="O1441" i="1"/>
  <c r="O1676" i="1"/>
  <c r="K1175" i="1"/>
  <c r="O1552" i="1"/>
  <c r="O1312" i="1"/>
  <c r="O2773" i="1"/>
  <c r="K2910" i="1"/>
  <c r="K765" i="1"/>
  <c r="K1454" i="1"/>
  <c r="O325" i="1"/>
  <c r="O381" i="1"/>
  <c r="O2404" i="1"/>
  <c r="K2841" i="1"/>
  <c r="O2770" i="1"/>
  <c r="O2764" i="1"/>
  <c r="O214" i="1"/>
  <c r="O50" i="1"/>
  <c r="O1999" i="1"/>
  <c r="K525" i="1"/>
  <c r="O531" i="1"/>
  <c r="O1373" i="1"/>
  <c r="O2504" i="1"/>
  <c r="K863" i="1"/>
  <c r="K184" i="1"/>
  <c r="K649" i="1"/>
  <c r="K1432" i="1"/>
  <c r="O1660" i="1"/>
  <c r="O424" i="1"/>
  <c r="K2124" i="1"/>
  <c r="K711" i="1"/>
  <c r="O2772" i="1"/>
  <c r="O2012" i="1"/>
  <c r="O1342" i="1"/>
  <c r="O2484" i="1"/>
  <c r="K2004" i="1"/>
  <c r="O450" i="1"/>
  <c r="O49" i="1"/>
  <c r="K512" i="1"/>
  <c r="O2609" i="1"/>
  <c r="O1048" i="1"/>
  <c r="O2600" i="1"/>
  <c r="K1376" i="1"/>
  <c r="O1145" i="1"/>
  <c r="O2627" i="1"/>
  <c r="K1949" i="1"/>
  <c r="O2905" i="1"/>
  <c r="K288" i="1"/>
  <c r="K1317" i="1"/>
  <c r="K1299" i="1"/>
  <c r="O453" i="1"/>
  <c r="O2615" i="1"/>
  <c r="O1295" i="1"/>
  <c r="K1760" i="1"/>
  <c r="O518" i="1"/>
  <c r="O2883" i="1"/>
  <c r="O539" i="1"/>
  <c r="O507" i="1"/>
  <c r="O47" i="1"/>
  <c r="O46" i="1"/>
  <c r="K2507" i="1"/>
  <c r="O1237" i="1"/>
  <c r="O557" i="1"/>
  <c r="O1626" i="1"/>
  <c r="K624" i="1"/>
  <c r="K747" i="1"/>
  <c r="O1945" i="1"/>
  <c r="K2619" i="1"/>
  <c r="K950" i="1"/>
  <c r="K456" i="1"/>
  <c r="O1851" i="1"/>
  <c r="O1852" i="1"/>
  <c r="K542" i="1"/>
  <c r="K1148" i="1"/>
  <c r="O1663" i="1"/>
  <c r="K427" i="1"/>
  <c r="K1052" i="1"/>
  <c r="K2630" i="1"/>
  <c r="O1171" i="1"/>
  <c r="K1345" i="1"/>
  <c r="O1992" i="1"/>
  <c r="O2399" i="1"/>
  <c r="K329" i="1"/>
  <c r="K2889" i="1"/>
  <c r="O2218" i="1"/>
  <c r="O2483" i="1"/>
  <c r="O860" i="1"/>
  <c r="K1656" i="1"/>
  <c r="O639" i="1"/>
  <c r="K976" i="1"/>
  <c r="O548" i="1"/>
  <c r="K1331" i="1"/>
  <c r="K2900" i="1"/>
  <c r="O527" i="1"/>
  <c r="O48" i="1"/>
  <c r="O284" i="1"/>
  <c r="O1227" i="1"/>
  <c r="O1228" i="1"/>
  <c r="K385" i="1"/>
  <c r="K2226" i="1"/>
  <c r="O125" i="1"/>
  <c r="K2777" i="1"/>
  <c r="O621" i="1"/>
  <c r="K2603" i="1"/>
  <c r="O1551" i="1"/>
  <c r="O1438" i="1"/>
  <c r="K218" i="1" l="1"/>
  <c r="K219" i="1" s="1"/>
  <c r="K2408" i="1"/>
  <c r="K1556" i="1"/>
  <c r="K643" i="1"/>
  <c r="K418" i="1"/>
  <c r="K1859" i="1"/>
  <c r="K130" i="1"/>
  <c r="K1631" i="1"/>
  <c r="K1680" i="1"/>
  <c r="K1232" i="1"/>
  <c r="K977" i="1"/>
  <c r="K1053" i="1"/>
  <c r="K1761" i="1"/>
  <c r="K1300" i="1"/>
  <c r="K1455" i="1"/>
  <c r="K2005" i="1"/>
  <c r="K2125" i="1"/>
  <c r="K457" i="1"/>
  <c r="K1409" i="1"/>
  <c r="K2078" i="1"/>
  <c r="K951" i="1"/>
  <c r="K625" i="1"/>
  <c r="K1377" i="1"/>
  <c r="K2490" i="1"/>
  <c r="K386" i="1"/>
  <c r="K1346" i="1"/>
  <c r="K1149" i="1"/>
  <c r="K2508" i="1"/>
  <c r="K2842" i="1"/>
  <c r="K1176" i="1"/>
  <c r="K2778" i="1"/>
  <c r="K650" i="1"/>
  <c r="K1668" i="1"/>
  <c r="K2901" i="1"/>
  <c r="K330" i="1"/>
  <c r="K864" i="1"/>
  <c r="K766" i="1"/>
  <c r="K1318" i="1"/>
  <c r="K1950" i="1"/>
  <c r="K2631" i="1"/>
  <c r="K543" i="1"/>
  <c r="K563" i="1"/>
  <c r="K1332" i="1"/>
  <c r="K185" i="1"/>
  <c r="K1241" i="1"/>
  <c r="K2620" i="1"/>
  <c r="K748" i="1"/>
  <c r="K289" i="1"/>
  <c r="K513" i="1"/>
  <c r="K712" i="1"/>
  <c r="K2911" i="1"/>
  <c r="K2604" i="1"/>
  <c r="K2227" i="1"/>
  <c r="K1657" i="1"/>
  <c r="K2890" i="1"/>
  <c r="K428" i="1"/>
  <c r="K56" i="1"/>
  <c r="K2016" i="1"/>
  <c r="K2409" i="1" l="1"/>
  <c r="K1557" i="1"/>
  <c r="K1860" i="1"/>
  <c r="K1632" i="1"/>
  <c r="K131" i="1"/>
  <c r="K1233" i="1"/>
  <c r="K1681" i="1"/>
  <c r="K419" i="1"/>
  <c r="K1319" i="1"/>
  <c r="K2902" i="1"/>
  <c r="K2779" i="1"/>
  <c r="K1150" i="1"/>
  <c r="K1333" i="1"/>
  <c r="K2843" i="1"/>
  <c r="K2491" i="1"/>
  <c r="K1301" i="1"/>
  <c r="K429" i="1"/>
  <c r="K2621" i="1"/>
  <c r="K865" i="1"/>
  <c r="K1378" i="1"/>
  <c r="K952" i="1"/>
  <c r="K2605" i="1"/>
  <c r="K290" i="1"/>
  <c r="K651" i="1"/>
  <c r="K2126" i="1"/>
  <c r="K220" i="1"/>
  <c r="K2891" i="1"/>
  <c r="K544" i="1"/>
  <c r="K331" i="1"/>
  <c r="K2509" i="1"/>
  <c r="K1410" i="1"/>
  <c r="K1762" i="1"/>
  <c r="K978" i="1"/>
  <c r="K713" i="1"/>
  <c r="K1242" i="1"/>
  <c r="K2632" i="1"/>
  <c r="K1951" i="1"/>
  <c r="K767" i="1"/>
  <c r="K1669" i="1"/>
  <c r="K1347" i="1"/>
  <c r="K2079" i="1"/>
  <c r="K2006" i="1"/>
  <c r="K1456" i="1"/>
  <c r="K1177" i="1"/>
  <c r="K626" i="1"/>
  <c r="K57" i="1"/>
  <c r="K1658" i="1"/>
  <c r="K387" i="1"/>
  <c r="K458" i="1"/>
  <c r="K1054" i="1"/>
  <c r="K2017" i="1"/>
  <c r="K2228" i="1"/>
  <c r="K749" i="1"/>
  <c r="K186" i="1"/>
  <c r="K564" i="1"/>
  <c r="K2410" i="1" l="1"/>
  <c r="K1558" i="1"/>
  <c r="K132" i="1"/>
  <c r="K1682" i="1"/>
  <c r="K1633" i="1"/>
  <c r="K1234" i="1"/>
  <c r="K1861" i="1"/>
  <c r="K420" i="1"/>
  <c r="K627" i="1"/>
  <c r="K1457" i="1"/>
  <c r="K1243" i="1"/>
  <c r="K750" i="1"/>
  <c r="K459" i="1"/>
  <c r="K2510" i="1"/>
  <c r="K2007" i="1"/>
  <c r="K1334" i="1"/>
  <c r="K1320" i="1"/>
  <c r="K58" i="1"/>
  <c r="K2127" i="1"/>
  <c r="K1151" i="1"/>
  <c r="K430" i="1"/>
  <c r="K2892" i="1"/>
  <c r="K221" i="1"/>
  <c r="K1379" i="1"/>
  <c r="K2780" i="1"/>
  <c r="K768" i="1"/>
  <c r="K565" i="1"/>
  <c r="K2229" i="1"/>
  <c r="K1055" i="1"/>
  <c r="K2080" i="1"/>
  <c r="K979" i="1"/>
  <c r="K291" i="1"/>
  <c r="K2844" i="1"/>
  <c r="K187" i="1"/>
  <c r="K388" i="1"/>
  <c r="K1763" i="1"/>
  <c r="K1411" i="1"/>
  <c r="K332" i="1"/>
  <c r="K2622" i="1"/>
  <c r="K1302" i="1"/>
  <c r="K1348" i="1"/>
  <c r="K2018" i="1"/>
  <c r="K1178" i="1"/>
  <c r="K1952" i="1"/>
  <c r="K2606" i="1"/>
  <c r="K953" i="1"/>
  <c r="K866" i="1"/>
  <c r="K1670" i="1"/>
  <c r="K2633" i="1"/>
  <c r="K714" i="1"/>
  <c r="K655" i="1"/>
  <c r="K2492" i="1"/>
  <c r="K2903" i="1"/>
  <c r="I2906" i="1"/>
  <c r="I2905" i="1" s="1"/>
  <c r="H2906" i="1"/>
  <c r="K2411" i="1" l="1"/>
  <c r="K1559" i="1"/>
  <c r="K1634" i="1"/>
  <c r="K421" i="1"/>
  <c r="K1862" i="1"/>
  <c r="K1683" i="1"/>
  <c r="K133" i="1"/>
  <c r="K1235" i="1"/>
  <c r="K1349" i="1"/>
  <c r="K1056" i="1"/>
  <c r="K2019" i="1"/>
  <c r="K2493" i="1"/>
  <c r="K1953" i="1"/>
  <c r="K1303" i="1"/>
  <c r="K769" i="1"/>
  <c r="K2128" i="1"/>
  <c r="K1321" i="1"/>
  <c r="K751" i="1"/>
  <c r="K628" i="1"/>
  <c r="K1380" i="1"/>
  <c r="K715" i="1"/>
  <c r="K333" i="1"/>
  <c r="K431" i="1"/>
  <c r="K389" i="1"/>
  <c r="K2893" i="1"/>
  <c r="K2008" i="1"/>
  <c r="K1412" i="1"/>
  <c r="K1335" i="1"/>
  <c r="K1244" i="1"/>
  <c r="K2230" i="1"/>
  <c r="K1152" i="1"/>
  <c r="K2511" i="1"/>
  <c r="J2906" i="1"/>
  <c r="H2905" i="1"/>
  <c r="J2905" i="1" s="1"/>
  <c r="K656" i="1"/>
  <c r="K1179" i="1"/>
  <c r="K2081" i="1"/>
  <c r="K566" i="1"/>
  <c r="K2634" i="1"/>
  <c r="K2607" i="1"/>
  <c r="K954" i="1"/>
  <c r="K188" i="1"/>
  <c r="K2623" i="1"/>
  <c r="H2896" i="1"/>
  <c r="K1671" i="1"/>
  <c r="K292" i="1"/>
  <c r="K59" i="1"/>
  <c r="K460" i="1"/>
  <c r="K1458" i="1"/>
  <c r="K867" i="1"/>
  <c r="K2781" i="1"/>
  <c r="K222" i="1"/>
  <c r="K1764" i="1"/>
  <c r="K2845" i="1"/>
  <c r="K980" i="1"/>
  <c r="K2412" i="1" l="1"/>
  <c r="I2896" i="1"/>
  <c r="J2896" i="1" s="1"/>
  <c r="K1560" i="1"/>
  <c r="K1863" i="1"/>
  <c r="K422" i="1"/>
  <c r="K1684" i="1"/>
  <c r="K134" i="1"/>
  <c r="K1635" i="1"/>
  <c r="K2009" i="1"/>
  <c r="K60" i="1"/>
  <c r="K1672" i="1"/>
  <c r="K657" i="1"/>
  <c r="K1954" i="1"/>
  <c r="K223" i="1"/>
  <c r="K1459" i="1"/>
  <c r="K2231" i="1"/>
  <c r="K293" i="1"/>
  <c r="K2082" i="1"/>
  <c r="K1336" i="1"/>
  <c r="K2894" i="1"/>
  <c r="K2782" i="1"/>
  <c r="K629" i="1"/>
  <c r="K1322" i="1"/>
  <c r="K1057" i="1"/>
  <c r="K2512" i="1"/>
  <c r="K716" i="1"/>
  <c r="K2129" i="1"/>
  <c r="K1304" i="1"/>
  <c r="K2846" i="1"/>
  <c r="K1413" i="1"/>
  <c r="K1765" i="1"/>
  <c r="K461" i="1"/>
  <c r="K2624" i="1"/>
  <c r="K1180" i="1"/>
  <c r="K432" i="1"/>
  <c r="K752" i="1"/>
  <c r="K2494" i="1"/>
  <c r="K2635" i="1"/>
  <c r="K868" i="1"/>
  <c r="K981" i="1"/>
  <c r="K567" i="1"/>
  <c r="K2020" i="1"/>
  <c r="K1245" i="1"/>
  <c r="K334" i="1"/>
  <c r="K189" i="1"/>
  <c r="K955" i="1"/>
  <c r="K1153" i="1"/>
  <c r="K390" i="1"/>
  <c r="K1381" i="1"/>
  <c r="K770" i="1"/>
  <c r="K1350" i="1"/>
  <c r="K2413" i="1" l="1"/>
  <c r="K1561" i="1"/>
  <c r="K1636" i="1"/>
  <c r="K135" i="1"/>
  <c r="K1685" i="1"/>
  <c r="K1864" i="1"/>
  <c r="K1323" i="1"/>
  <c r="K1955" i="1"/>
  <c r="K2010" i="1"/>
  <c r="K2625" i="1"/>
  <c r="K2083" i="1"/>
  <c r="K771" i="1"/>
  <c r="K391" i="1"/>
  <c r="K1246" i="1"/>
  <c r="K753" i="1"/>
  <c r="K1305" i="1"/>
  <c r="K2513" i="1"/>
  <c r="K61" i="1"/>
  <c r="K1354" i="1"/>
  <c r="K1382" i="1"/>
  <c r="K568" i="1"/>
  <c r="K462" i="1"/>
  <c r="K630" i="1"/>
  <c r="K2232" i="1"/>
  <c r="K190" i="1"/>
  <c r="K2021" i="1"/>
  <c r="K2636" i="1"/>
  <c r="K1154" i="1"/>
  <c r="K982" i="1"/>
  <c r="K869" i="1"/>
  <c r="K1414" i="1"/>
  <c r="K658" i="1"/>
  <c r="K1766" i="1"/>
  <c r="K2130" i="1"/>
  <c r="K2783" i="1"/>
  <c r="K1337" i="1"/>
  <c r="K956" i="1"/>
  <c r="K433" i="1"/>
  <c r="K1181" i="1"/>
  <c r="K2847" i="1"/>
  <c r="K717" i="1"/>
  <c r="K294" i="1"/>
  <c r="K1460" i="1"/>
  <c r="K335" i="1"/>
  <c r="K1061" i="1"/>
  <c r="K224" i="1"/>
  <c r="K1673" i="1"/>
  <c r="K2495" i="1"/>
  <c r="K2414" i="1" l="1"/>
  <c r="K1562" i="1"/>
  <c r="K136" i="1"/>
  <c r="K1865" i="1"/>
  <c r="K1686" i="1"/>
  <c r="K1637" i="1"/>
  <c r="K2233" i="1"/>
  <c r="K1247" i="1"/>
  <c r="K2784" i="1"/>
  <c r="K2022" i="1"/>
  <c r="K1306" i="1"/>
  <c r="K2848" i="1"/>
  <c r="K1355" i="1"/>
  <c r="I2883" i="1"/>
  <c r="K295" i="1"/>
  <c r="K1062" i="1"/>
  <c r="K1956" i="1"/>
  <c r="K2496" i="1"/>
  <c r="K659" i="1"/>
  <c r="K1155" i="1"/>
  <c r="I2886" i="1"/>
  <c r="H2886" i="1"/>
  <c r="H2883" i="1"/>
  <c r="K62" i="1"/>
  <c r="K392" i="1"/>
  <c r="K2131" i="1"/>
  <c r="K631" i="1"/>
  <c r="K1182" i="1"/>
  <c r="K870" i="1"/>
  <c r="K2637" i="1"/>
  <c r="K569" i="1"/>
  <c r="K1324" i="1"/>
  <c r="K718" i="1"/>
  <c r="K754" i="1"/>
  <c r="K2084" i="1"/>
  <c r="K957" i="1"/>
  <c r="K1338" i="1"/>
  <c r="K983" i="1"/>
  <c r="K191" i="1"/>
  <c r="K772" i="1"/>
  <c r="K1674" i="1"/>
  <c r="K466" i="1"/>
  <c r="K1383" i="1"/>
  <c r="K336" i="1"/>
  <c r="K225" i="1"/>
  <c r="K1461" i="1"/>
  <c r="K434" i="1"/>
  <c r="K1767" i="1"/>
  <c r="K1415" i="1"/>
  <c r="K2514" i="1"/>
  <c r="K2415" i="1" l="1"/>
  <c r="J2883" i="1"/>
  <c r="K1563" i="1"/>
  <c r="K1866" i="1"/>
  <c r="K1638" i="1"/>
  <c r="K137" i="1"/>
  <c r="K1687" i="1"/>
  <c r="K1416" i="1"/>
  <c r="K1462" i="1"/>
  <c r="K2132" i="1"/>
  <c r="J2886" i="1"/>
  <c r="K296" i="1"/>
  <c r="K1248" i="1"/>
  <c r="K467" i="1"/>
  <c r="K719" i="1"/>
  <c r="K2849" i="1"/>
  <c r="K1339" i="1"/>
  <c r="K393" i="1"/>
  <c r="K1307" i="1"/>
  <c r="K2785" i="1"/>
  <c r="K570" i="1"/>
  <c r="K773" i="1"/>
  <c r="K758" i="1"/>
  <c r="K871" i="1"/>
  <c r="K632" i="1"/>
  <c r="K1768" i="1"/>
  <c r="K2497" i="1"/>
  <c r="K2234" i="1"/>
  <c r="K435" i="1"/>
  <c r="K226" i="1"/>
  <c r="K1384" i="1"/>
  <c r="K961" i="1"/>
  <c r="K1156" i="1"/>
  <c r="K2023" i="1"/>
  <c r="K2515" i="1"/>
  <c r="K660" i="1"/>
  <c r="K337" i="1"/>
  <c r="K192" i="1"/>
  <c r="K2085" i="1"/>
  <c r="K1183" i="1"/>
  <c r="K63" i="1"/>
  <c r="K1063" i="1"/>
  <c r="K984" i="1"/>
  <c r="K2638" i="1"/>
  <c r="K1957" i="1"/>
  <c r="K1356" i="1"/>
  <c r="K2416" i="1" l="1"/>
  <c r="K1564" i="1"/>
  <c r="K138" i="1"/>
  <c r="K1639" i="1"/>
  <c r="K1688" i="1"/>
  <c r="K1867" i="1"/>
  <c r="K985" i="1"/>
  <c r="K64" i="1"/>
  <c r="K2850" i="1"/>
  <c r="K2086" i="1"/>
  <c r="K394" i="1"/>
  <c r="K1249" i="1"/>
  <c r="K1962" i="1"/>
  <c r="K193" i="1"/>
  <c r="K2786" i="1"/>
  <c r="K720" i="1"/>
  <c r="K2133" i="1"/>
  <c r="K1417" i="1"/>
  <c r="K436" i="1"/>
  <c r="K872" i="1"/>
  <c r="K1340" i="1"/>
  <c r="K2639" i="1"/>
  <c r="K1184" i="1"/>
  <c r="K661" i="1"/>
  <c r="K1157" i="1"/>
  <c r="K297" i="1"/>
  <c r="K1769" i="1"/>
  <c r="K1064" i="1"/>
  <c r="K1385" i="1"/>
  <c r="K2235" i="1"/>
  <c r="K759" i="1"/>
  <c r="K571" i="1"/>
  <c r="K1308" i="1"/>
  <c r="K1463" i="1"/>
  <c r="K1357" i="1"/>
  <c r="K2516" i="1"/>
  <c r="K2024" i="1"/>
  <c r="K962" i="1"/>
  <c r="K774" i="1"/>
  <c r="K468" i="1"/>
  <c r="K338" i="1"/>
  <c r="K227" i="1"/>
  <c r="K633" i="1"/>
  <c r="K2417" i="1" l="1"/>
  <c r="K1565" i="1"/>
  <c r="K1868" i="1"/>
  <c r="K1640" i="1"/>
  <c r="K139" i="1"/>
  <c r="K1689" i="1"/>
  <c r="K298" i="1"/>
  <c r="K1418" i="1"/>
  <c r="K2134" i="1"/>
  <c r="K2787" i="1"/>
  <c r="K2087" i="1"/>
  <c r="K1065" i="1"/>
  <c r="K634" i="1"/>
  <c r="K65" i="1"/>
  <c r="K775" i="1"/>
  <c r="K2025" i="1"/>
  <c r="K437" i="1"/>
  <c r="K2851" i="1"/>
  <c r="K339" i="1"/>
  <c r="K986" i="1"/>
  <c r="K760" i="1"/>
  <c r="K1770" i="1"/>
  <c r="K1358" i="1"/>
  <c r="K1309" i="1"/>
  <c r="K395" i="1"/>
  <c r="K2236" i="1"/>
  <c r="K1250" i="1"/>
  <c r="K1185" i="1"/>
  <c r="K873" i="1"/>
  <c r="K721" i="1"/>
  <c r="K194" i="1"/>
  <c r="K228" i="1"/>
  <c r="K469" i="1"/>
  <c r="K963" i="1"/>
  <c r="K2517" i="1"/>
  <c r="K572" i="1"/>
  <c r="K1386" i="1"/>
  <c r="K1158" i="1"/>
  <c r="K1464" i="1"/>
  <c r="K1963" i="1"/>
  <c r="K662" i="1"/>
  <c r="K2640" i="1"/>
  <c r="K2418" i="1" l="1"/>
  <c r="K1566" i="1"/>
  <c r="K1641" i="1"/>
  <c r="K1690" i="1"/>
  <c r="K1869" i="1"/>
  <c r="K140" i="1"/>
  <c r="K1387" i="1"/>
  <c r="K964" i="1"/>
  <c r="K2852" i="1"/>
  <c r="K2788" i="1"/>
  <c r="K1964" i="1"/>
  <c r="K470" i="1"/>
  <c r="K776" i="1"/>
  <c r="K299" i="1"/>
  <c r="K1465" i="1"/>
  <c r="K396" i="1"/>
  <c r="K874" i="1"/>
  <c r="K1186" i="1"/>
  <c r="K1771" i="1"/>
  <c r="K2135" i="1"/>
  <c r="K573" i="1"/>
  <c r="K1066" i="1"/>
  <c r="K987" i="1"/>
  <c r="K195" i="1"/>
  <c r="K2641" i="1"/>
  <c r="K1359" i="1"/>
  <c r="K663" i="1"/>
  <c r="K229" i="1"/>
  <c r="K340" i="1"/>
  <c r="K438" i="1"/>
  <c r="K66" i="1"/>
  <c r="K1310" i="1"/>
  <c r="K2088" i="1"/>
  <c r="K1162" i="1"/>
  <c r="K2518" i="1"/>
  <c r="K2026" i="1"/>
  <c r="K635" i="1"/>
  <c r="K2237" i="1"/>
  <c r="K1419" i="1"/>
  <c r="K722" i="1"/>
  <c r="K1251" i="1"/>
  <c r="K2419" i="1" l="1"/>
  <c r="K1567" i="1"/>
  <c r="K1870" i="1"/>
  <c r="K1691" i="1"/>
  <c r="K141" i="1"/>
  <c r="K1642" i="1"/>
  <c r="K397" i="1"/>
  <c r="K664" i="1"/>
  <c r="K341" i="1"/>
  <c r="K1360" i="1"/>
  <c r="K196" i="1"/>
  <c r="K574" i="1"/>
  <c r="K1187" i="1"/>
  <c r="K2089" i="1"/>
  <c r="K723" i="1"/>
  <c r="K67" i="1"/>
  <c r="K2853" i="1"/>
  <c r="K2238" i="1"/>
  <c r="K636" i="1"/>
  <c r="K988" i="1"/>
  <c r="K1067" i="1"/>
  <c r="K1965" i="1"/>
  <c r="K2642" i="1"/>
  <c r="K1772" i="1"/>
  <c r="K1466" i="1"/>
  <c r="K1388" i="1"/>
  <c r="K1252" i="1"/>
  <c r="K230" i="1"/>
  <c r="K439" i="1"/>
  <c r="K875" i="1"/>
  <c r="K471" i="1"/>
  <c r="K965" i="1"/>
  <c r="K2519" i="1"/>
  <c r="K1163" i="1"/>
  <c r="K1420" i="1"/>
  <c r="K2027" i="1"/>
  <c r="K300" i="1"/>
  <c r="K2789" i="1"/>
  <c r="K2136" i="1"/>
  <c r="K777" i="1"/>
  <c r="K2420" i="1" l="1"/>
  <c r="K1568" i="1"/>
  <c r="K1692" i="1"/>
  <c r="K1643" i="1"/>
  <c r="K142" i="1"/>
  <c r="K1871" i="1"/>
  <c r="K2239" i="1"/>
  <c r="K1966" i="1"/>
  <c r="K724" i="1"/>
  <c r="K575" i="1"/>
  <c r="K966" i="1"/>
  <c r="K1467" i="1"/>
  <c r="K637" i="1"/>
  <c r="K2854" i="1"/>
  <c r="K342" i="1"/>
  <c r="K1421" i="1"/>
  <c r="K1253" i="1"/>
  <c r="K1389" i="1"/>
  <c r="K2028" i="1"/>
  <c r="K440" i="1"/>
  <c r="K68" i="1"/>
  <c r="K2090" i="1"/>
  <c r="K197" i="1"/>
  <c r="K665" i="1"/>
  <c r="K2137" i="1"/>
  <c r="K1164" i="1"/>
  <c r="K472" i="1"/>
  <c r="K1773" i="1"/>
  <c r="K1068" i="1"/>
  <c r="K778" i="1"/>
  <c r="K301" i="1"/>
  <c r="K231" i="1"/>
  <c r="K398" i="1"/>
  <c r="K2790" i="1"/>
  <c r="K2520" i="1"/>
  <c r="K876" i="1"/>
  <c r="K989" i="1"/>
  <c r="K2643" i="1"/>
  <c r="K1188" i="1"/>
  <c r="K1361" i="1"/>
  <c r="K2421" i="1" l="1"/>
  <c r="K1569" i="1"/>
  <c r="K1872" i="1"/>
  <c r="K1644" i="1"/>
  <c r="K1693" i="1"/>
  <c r="K143" i="1"/>
  <c r="K1967" i="1"/>
  <c r="K399" i="1"/>
  <c r="K1069" i="1"/>
  <c r="K69" i="1"/>
  <c r="K343" i="1"/>
  <c r="K1189" i="1"/>
  <c r="K198" i="1"/>
  <c r="K1468" i="1"/>
  <c r="K990" i="1"/>
  <c r="K232" i="1"/>
  <c r="K1165" i="1"/>
  <c r="K1390" i="1"/>
  <c r="K666" i="1"/>
  <c r="K473" i="1"/>
  <c r="K2791" i="1"/>
  <c r="K302" i="1"/>
  <c r="K2644" i="1"/>
  <c r="K877" i="1"/>
  <c r="K2240" i="1"/>
  <c r="K1774" i="1"/>
  <c r="K2091" i="1"/>
  <c r="K2138" i="1"/>
  <c r="K1254" i="1"/>
  <c r="K1422" i="1"/>
  <c r="K2855" i="1"/>
  <c r="K2521" i="1"/>
  <c r="K1362" i="1"/>
  <c r="K576" i="1"/>
  <c r="K967" i="1"/>
  <c r="K725" i="1"/>
  <c r="K779" i="1"/>
  <c r="K441" i="1"/>
  <c r="K2029" i="1"/>
  <c r="K2422" i="1" l="1"/>
  <c r="K1570" i="1"/>
  <c r="K1873" i="1"/>
  <c r="K144" i="1"/>
  <c r="K1645" i="1"/>
  <c r="K1694" i="1"/>
  <c r="K726" i="1"/>
  <c r="K991" i="1"/>
  <c r="K577" i="1"/>
  <c r="K2792" i="1"/>
  <c r="K1166" i="1"/>
  <c r="K2522" i="1"/>
  <c r="K1258" i="1"/>
  <c r="K878" i="1"/>
  <c r="K1391" i="1"/>
  <c r="K2030" i="1"/>
  <c r="K2139" i="1"/>
  <c r="K2645" i="1"/>
  <c r="K344" i="1"/>
  <c r="K400" i="1"/>
  <c r="K1775" i="1"/>
  <c r="K667" i="1"/>
  <c r="K968" i="1"/>
  <c r="K1363" i="1"/>
  <c r="K303" i="1"/>
  <c r="K2856" i="1"/>
  <c r="K233" i="1"/>
  <c r="K199" i="1"/>
  <c r="K442" i="1"/>
  <c r="K1423" i="1"/>
  <c r="K2092" i="1"/>
  <c r="K2241" i="1"/>
  <c r="K474" i="1"/>
  <c r="K1469" i="1"/>
  <c r="K1190" i="1"/>
  <c r="K70" i="1"/>
  <c r="K1968" i="1"/>
  <c r="K780" i="1"/>
  <c r="K1070" i="1"/>
  <c r="K2423" i="1" l="1"/>
  <c r="K1571" i="1"/>
  <c r="K1646" i="1"/>
  <c r="K145" i="1"/>
  <c r="K1695" i="1"/>
  <c r="K1874" i="1"/>
  <c r="K234" i="1"/>
  <c r="K443" i="1"/>
  <c r="K1392" i="1"/>
  <c r="K2523" i="1"/>
  <c r="K578" i="1"/>
  <c r="K1364" i="1"/>
  <c r="K1776" i="1"/>
  <c r="K2646" i="1"/>
  <c r="K1167" i="1"/>
  <c r="K2242" i="1"/>
  <c r="K1071" i="1"/>
  <c r="K71" i="1"/>
  <c r="K2140" i="1"/>
  <c r="K992" i="1"/>
  <c r="K345" i="1"/>
  <c r="K879" i="1"/>
  <c r="K2857" i="1"/>
  <c r="K1424" i="1"/>
  <c r="K969" i="1"/>
  <c r="K2031" i="1"/>
  <c r="K1259" i="1"/>
  <c r="K2793" i="1"/>
  <c r="K2093" i="1"/>
  <c r="K475" i="1"/>
  <c r="K304" i="1"/>
  <c r="K781" i="1"/>
  <c r="K1191" i="1"/>
  <c r="K200" i="1"/>
  <c r="K401" i="1"/>
  <c r="K727" i="1"/>
  <c r="K1969" i="1"/>
  <c r="K1470" i="1"/>
  <c r="K668" i="1"/>
  <c r="K2424" i="1" l="1"/>
  <c r="K1572" i="1"/>
  <c r="K146" i="1"/>
  <c r="K1875" i="1"/>
  <c r="K1696" i="1"/>
  <c r="K1647" i="1"/>
  <c r="K2094" i="1"/>
  <c r="K579" i="1"/>
  <c r="K782" i="1"/>
  <c r="K346" i="1"/>
  <c r="K201" i="1"/>
  <c r="K2032" i="1"/>
  <c r="K72" i="1"/>
  <c r="K669" i="1"/>
  <c r="K728" i="1"/>
  <c r="K2858" i="1"/>
  <c r="K1168" i="1"/>
  <c r="K1365" i="1"/>
  <c r="K2524" i="1"/>
  <c r="K1192" i="1"/>
  <c r="K1471" i="1"/>
  <c r="K305" i="1"/>
  <c r="K880" i="1"/>
  <c r="K1072" i="1"/>
  <c r="K2647" i="1"/>
  <c r="K444" i="1"/>
  <c r="K2794" i="1"/>
  <c r="K970" i="1"/>
  <c r="K993" i="1"/>
  <c r="K476" i="1"/>
  <c r="K1970" i="1"/>
  <c r="K1260" i="1"/>
  <c r="K1425" i="1"/>
  <c r="K2243" i="1"/>
  <c r="K1777" i="1"/>
  <c r="K1393" i="1"/>
  <c r="K235" i="1"/>
  <c r="K402" i="1"/>
  <c r="K2141" i="1"/>
  <c r="K2425" i="1" l="1"/>
  <c r="K1573" i="1"/>
  <c r="K1876" i="1"/>
  <c r="K1697" i="1"/>
  <c r="K147" i="1"/>
  <c r="K236" i="1"/>
  <c r="K1169" i="1"/>
  <c r="K2244" i="1"/>
  <c r="K971" i="1"/>
  <c r="K445" i="1"/>
  <c r="K783" i="1"/>
  <c r="K1073" i="1"/>
  <c r="K1472" i="1"/>
  <c r="K477" i="1"/>
  <c r="K670" i="1"/>
  <c r="K2033" i="1"/>
  <c r="K580" i="1"/>
  <c r="K729" i="1"/>
  <c r="K2142" i="1"/>
  <c r="K1971" i="1"/>
  <c r="K2648" i="1"/>
  <c r="K306" i="1"/>
  <c r="K202" i="1"/>
  <c r="K1394" i="1"/>
  <c r="K2525" i="1"/>
  <c r="K2859" i="1"/>
  <c r="K881" i="1"/>
  <c r="K1426" i="1"/>
  <c r="K994" i="1"/>
  <c r="K1366" i="1"/>
  <c r="K73" i="1"/>
  <c r="K403" i="1"/>
  <c r="K2795" i="1"/>
  <c r="K1193" i="1"/>
  <c r="K1778" i="1"/>
  <c r="K1261" i="1"/>
  <c r="K347" i="1"/>
  <c r="K2095" i="1"/>
  <c r="K2426" i="1" l="1"/>
  <c r="K1574" i="1"/>
  <c r="K148" i="1"/>
  <c r="K1877" i="1"/>
  <c r="K1698" i="1"/>
  <c r="K2096" i="1"/>
  <c r="K1262" i="1"/>
  <c r="K2245" i="1"/>
  <c r="K2796" i="1"/>
  <c r="K1367" i="1"/>
  <c r="K2526" i="1"/>
  <c r="K784" i="1"/>
  <c r="K348" i="1"/>
  <c r="K730" i="1"/>
  <c r="K2034" i="1"/>
  <c r="K1473" i="1"/>
  <c r="K1395" i="1"/>
  <c r="K1972" i="1"/>
  <c r="K307" i="1"/>
  <c r="K404" i="1"/>
  <c r="K882" i="1"/>
  <c r="K671" i="1"/>
  <c r="K995" i="1"/>
  <c r="K581" i="1"/>
  <c r="K446" i="1"/>
  <c r="K74" i="1"/>
  <c r="K237" i="1"/>
  <c r="K2649" i="1"/>
  <c r="K2143" i="1"/>
  <c r="K1074" i="1"/>
  <c r="K1779" i="1"/>
  <c r="K2860" i="1"/>
  <c r="K203" i="1"/>
  <c r="K1194" i="1"/>
  <c r="K478" i="1"/>
  <c r="K2427" i="1" l="1"/>
  <c r="K1575" i="1"/>
  <c r="K1699" i="1"/>
  <c r="K1878" i="1"/>
  <c r="K149" i="1"/>
  <c r="K75" i="1"/>
  <c r="K996" i="1"/>
  <c r="K308" i="1"/>
  <c r="K1474" i="1"/>
  <c r="K2527" i="1"/>
  <c r="K1195" i="1"/>
  <c r="K672" i="1"/>
  <c r="K731" i="1"/>
  <c r="K447" i="1"/>
  <c r="K1780" i="1"/>
  <c r="K2650" i="1"/>
  <c r="K582" i="1"/>
  <c r="K238" i="1"/>
  <c r="K479" i="1"/>
  <c r="K883" i="1"/>
  <c r="K1973" i="1"/>
  <c r="K2035" i="1"/>
  <c r="K2097" i="1"/>
  <c r="K1263" i="1"/>
  <c r="K204" i="1"/>
  <c r="K2797" i="1"/>
  <c r="K1075" i="1"/>
  <c r="K405" i="1"/>
  <c r="K349" i="1"/>
  <c r="K785" i="1"/>
  <c r="K2246" i="1"/>
  <c r="K2861" i="1"/>
  <c r="K1396" i="1"/>
  <c r="K2144" i="1"/>
  <c r="K1368" i="1"/>
  <c r="K2428" i="1" l="1"/>
  <c r="K1576" i="1"/>
  <c r="K1879" i="1"/>
  <c r="K150" i="1"/>
  <c r="K1700" i="1"/>
  <c r="K406" i="1"/>
  <c r="K480" i="1"/>
  <c r="K1475" i="1"/>
  <c r="K1369" i="1"/>
  <c r="K2651" i="1"/>
  <c r="K1974" i="1"/>
  <c r="K239" i="1"/>
  <c r="K583" i="1"/>
  <c r="K1397" i="1"/>
  <c r="K309" i="1"/>
  <c r="K1196" i="1"/>
  <c r="K2862" i="1"/>
  <c r="K2098" i="1"/>
  <c r="K732" i="1"/>
  <c r="K2528" i="1"/>
  <c r="K997" i="1"/>
  <c r="K2247" i="1"/>
  <c r="K1264" i="1"/>
  <c r="K350" i="1"/>
  <c r="K2036" i="1"/>
  <c r="K2145" i="1"/>
  <c r="K2798" i="1"/>
  <c r="K884" i="1"/>
  <c r="K1781" i="1"/>
  <c r="K786" i="1"/>
  <c r="K205" i="1"/>
  <c r="K673" i="1"/>
  <c r="K1076" i="1"/>
  <c r="K79" i="1"/>
  <c r="K2429" i="1" l="1"/>
  <c r="K1577" i="1"/>
  <c r="K151" i="1"/>
  <c r="K1880" i="1"/>
  <c r="K1701" i="1"/>
  <c r="K2799" i="1"/>
  <c r="K1265" i="1"/>
  <c r="K787" i="1"/>
  <c r="K2529" i="1"/>
  <c r="K2863" i="1"/>
  <c r="K1398" i="1"/>
  <c r="K1370" i="1"/>
  <c r="K885" i="1"/>
  <c r="K733" i="1"/>
  <c r="K481" i="1"/>
  <c r="K998" i="1"/>
  <c r="K2037" i="1"/>
  <c r="K240" i="1"/>
  <c r="K310" i="1"/>
  <c r="K2652" i="1"/>
  <c r="K206" i="1"/>
  <c r="K1077" i="1"/>
  <c r="K2248" i="1"/>
  <c r="K1197" i="1"/>
  <c r="K80" i="1"/>
  <c r="K2146" i="1"/>
  <c r="K674" i="1"/>
  <c r="K2099" i="1"/>
  <c r="K584" i="1"/>
  <c r="K1975" i="1"/>
  <c r="K1476" i="1"/>
  <c r="K1782" i="1"/>
  <c r="K351" i="1"/>
  <c r="K407" i="1"/>
  <c r="K2430" i="1" l="1"/>
  <c r="K1578" i="1"/>
  <c r="K1702" i="1"/>
  <c r="K1881" i="1"/>
  <c r="K152" i="1"/>
  <c r="K1783" i="1"/>
  <c r="K585" i="1"/>
  <c r="K1198" i="1"/>
  <c r="K886" i="1"/>
  <c r="K1078" i="1"/>
  <c r="K311" i="1"/>
  <c r="K2530" i="1"/>
  <c r="K1266" i="1"/>
  <c r="K675" i="1"/>
  <c r="K999" i="1"/>
  <c r="K482" i="1"/>
  <c r="K788" i="1"/>
  <c r="K2249" i="1"/>
  <c r="K207" i="1"/>
  <c r="K241" i="1"/>
  <c r="K1477" i="1"/>
  <c r="K408" i="1"/>
  <c r="K1371" i="1"/>
  <c r="K2800" i="1"/>
  <c r="K2147" i="1"/>
  <c r="K2100" i="1"/>
  <c r="K2038" i="1"/>
  <c r="K2653" i="1"/>
  <c r="K1399" i="1"/>
  <c r="K352" i="1"/>
  <c r="K1976" i="1"/>
  <c r="K81" i="1"/>
  <c r="K734" i="1"/>
  <c r="K2864" i="1"/>
  <c r="K2431" i="1" l="1"/>
  <c r="K1579" i="1"/>
  <c r="K153" i="1"/>
  <c r="K1882" i="1"/>
  <c r="K1703" i="1"/>
  <c r="K208" i="1"/>
  <c r="K483" i="1"/>
  <c r="K312" i="1"/>
  <c r="K1199" i="1"/>
  <c r="K353" i="1"/>
  <c r="K2101" i="1"/>
  <c r="K409" i="1"/>
  <c r="K1267" i="1"/>
  <c r="K82" i="1"/>
  <c r="K2250" i="1"/>
  <c r="K1000" i="1"/>
  <c r="K586" i="1"/>
  <c r="K2865" i="1"/>
  <c r="K2148" i="1"/>
  <c r="K1478" i="1"/>
  <c r="K2531" i="1"/>
  <c r="K1079" i="1"/>
  <c r="K2654" i="1"/>
  <c r="K242" i="1"/>
  <c r="K735" i="1"/>
  <c r="K2801" i="1"/>
  <c r="K789" i="1"/>
  <c r="K1784" i="1"/>
  <c r="K1977" i="1"/>
  <c r="K676" i="1"/>
  <c r="K1400" i="1"/>
  <c r="K2039" i="1"/>
  <c r="K887" i="1"/>
  <c r="K2432" i="1" l="1"/>
  <c r="K1580" i="1"/>
  <c r="K1883" i="1"/>
  <c r="K154" i="1"/>
  <c r="K1704" i="1"/>
  <c r="K1978" i="1"/>
  <c r="K1268" i="1"/>
  <c r="K1401" i="1"/>
  <c r="K2251" i="1"/>
  <c r="K790" i="1"/>
  <c r="K2866" i="1"/>
  <c r="K354" i="1"/>
  <c r="K484" i="1"/>
  <c r="K243" i="1"/>
  <c r="K2532" i="1"/>
  <c r="K1785" i="1"/>
  <c r="K2655" i="1"/>
  <c r="K1479" i="1"/>
  <c r="K2802" i="1"/>
  <c r="K410" i="1"/>
  <c r="K209" i="1"/>
  <c r="K888" i="1"/>
  <c r="K677" i="1"/>
  <c r="K1200" i="1"/>
  <c r="K587" i="1"/>
  <c r="K83" i="1"/>
  <c r="K313" i="1"/>
  <c r="K2040" i="1"/>
  <c r="K1001" i="1"/>
  <c r="K1080" i="1"/>
  <c r="K2149" i="1"/>
  <c r="K736" i="1"/>
  <c r="K2102" i="1"/>
  <c r="K2433" i="1" l="1"/>
  <c r="K1581" i="1"/>
  <c r="K155" i="1"/>
  <c r="K1884" i="1"/>
  <c r="K1705" i="1"/>
  <c r="K1201" i="1"/>
  <c r="K2867" i="1"/>
  <c r="K2150" i="1"/>
  <c r="K1002" i="1"/>
  <c r="K889" i="1"/>
  <c r="K2803" i="1"/>
  <c r="K1786" i="1"/>
  <c r="K210" i="1"/>
  <c r="K1480" i="1"/>
  <c r="K2533" i="1"/>
  <c r="K791" i="1"/>
  <c r="K737" i="1"/>
  <c r="K1081" i="1"/>
  <c r="K1269" i="1"/>
  <c r="K84" i="1"/>
  <c r="K485" i="1"/>
  <c r="K2103" i="1"/>
  <c r="K678" i="1"/>
  <c r="K355" i="1"/>
  <c r="K2252" i="1"/>
  <c r="K314" i="1"/>
  <c r="K1402" i="1"/>
  <c r="K411" i="1"/>
  <c r="K2041" i="1"/>
  <c r="K588" i="1"/>
  <c r="K2656" i="1"/>
  <c r="K244" i="1"/>
  <c r="K1979" i="1"/>
  <c r="K2434" i="1" l="1"/>
  <c r="K1582" i="1"/>
  <c r="K1706" i="1"/>
  <c r="K1885" i="1"/>
  <c r="K156" i="1"/>
  <c r="K2871" i="1"/>
  <c r="K245" i="1"/>
  <c r="K356" i="1"/>
  <c r="K2104" i="1"/>
  <c r="K1082" i="1"/>
  <c r="K890" i="1"/>
  <c r="K2042" i="1"/>
  <c r="K679" i="1"/>
  <c r="K738" i="1"/>
  <c r="K1003" i="1"/>
  <c r="K211" i="1"/>
  <c r="K2657" i="1"/>
  <c r="K315" i="1"/>
  <c r="K486" i="1"/>
  <c r="K2534" i="1"/>
  <c r="K1787" i="1"/>
  <c r="K792" i="1"/>
  <c r="K1980" i="1"/>
  <c r="K589" i="1"/>
  <c r="K85" i="1"/>
  <c r="K1481" i="1"/>
  <c r="K412" i="1"/>
  <c r="K2253" i="1"/>
  <c r="K1270" i="1"/>
  <c r="K2804" i="1"/>
  <c r="K2151" i="1"/>
  <c r="K1202" i="1"/>
  <c r="K2435" i="1" l="1"/>
  <c r="K1583" i="1"/>
  <c r="K1886" i="1"/>
  <c r="K157" i="1"/>
  <c r="K1707" i="1"/>
  <c r="K2152" i="1"/>
  <c r="K246" i="1"/>
  <c r="K316" i="1"/>
  <c r="K2043" i="1"/>
  <c r="K2105" i="1"/>
  <c r="K1788" i="1"/>
  <c r="K212" i="1"/>
  <c r="K739" i="1"/>
  <c r="K1981" i="1"/>
  <c r="K2535" i="1"/>
  <c r="K891" i="1"/>
  <c r="K86" i="1"/>
  <c r="K357" i="1"/>
  <c r="K1203" i="1"/>
  <c r="K2805" i="1"/>
  <c r="K2872" i="1"/>
  <c r="K1271" i="1"/>
  <c r="K2658" i="1"/>
  <c r="K680" i="1"/>
  <c r="K1083" i="1"/>
  <c r="K1482" i="1"/>
  <c r="K2254" i="1"/>
  <c r="K590" i="1"/>
  <c r="K793" i="1"/>
  <c r="K1004" i="1"/>
  <c r="K487" i="1"/>
  <c r="K2436" i="1" l="1"/>
  <c r="K1584" i="1"/>
  <c r="K158" i="1"/>
  <c r="K1887" i="1"/>
  <c r="K1708" i="1"/>
  <c r="K681" i="1"/>
  <c r="K2873" i="1"/>
  <c r="K358" i="1"/>
  <c r="K892" i="1"/>
  <c r="K2659" i="1"/>
  <c r="K247" i="1"/>
  <c r="K1483" i="1"/>
  <c r="K740" i="1"/>
  <c r="K2806" i="1"/>
  <c r="K2153" i="1"/>
  <c r="K591" i="1"/>
  <c r="K2106" i="1"/>
  <c r="K1272" i="1"/>
  <c r="K2536" i="1"/>
  <c r="K1982" i="1"/>
  <c r="K488" i="1"/>
  <c r="K1005" i="1"/>
  <c r="K1084" i="1"/>
  <c r="K2044" i="1"/>
  <c r="K794" i="1"/>
  <c r="K1204" i="1"/>
  <c r="K2255" i="1"/>
  <c r="K87" i="1"/>
  <c r="K1789" i="1"/>
  <c r="K317" i="1"/>
  <c r="K2437" i="1" l="1"/>
  <c r="K1585" i="1"/>
  <c r="K1709" i="1"/>
  <c r="K1888" i="1"/>
  <c r="K159" i="1"/>
  <c r="K2256" i="1"/>
  <c r="K1085" i="1"/>
  <c r="K248" i="1"/>
  <c r="K1790" i="1"/>
  <c r="K1006" i="1"/>
  <c r="K1273" i="1"/>
  <c r="K2154" i="1"/>
  <c r="K359" i="1"/>
  <c r="K2807" i="1"/>
  <c r="K2660" i="1"/>
  <c r="K1205" i="1"/>
  <c r="K2045" i="1"/>
  <c r="K1983" i="1"/>
  <c r="K795" i="1"/>
  <c r="K2107" i="1"/>
  <c r="K2874" i="1"/>
  <c r="K592" i="1"/>
  <c r="K1484" i="1"/>
  <c r="K489" i="1"/>
  <c r="K741" i="1"/>
  <c r="K88" i="1"/>
  <c r="K318" i="1"/>
  <c r="K682" i="1"/>
  <c r="K2537" i="1"/>
  <c r="K893" i="1"/>
  <c r="K2438" i="1" l="1"/>
  <c r="K1586" i="1"/>
  <c r="K1889" i="1"/>
  <c r="K160" i="1"/>
  <c r="K1710" i="1"/>
  <c r="K894" i="1"/>
  <c r="K319" i="1"/>
  <c r="K1007" i="1"/>
  <c r="K2875" i="1"/>
  <c r="K796" i="1"/>
  <c r="K2155" i="1"/>
  <c r="K1086" i="1"/>
  <c r="K2046" i="1"/>
  <c r="K1984" i="1"/>
  <c r="K1791" i="1"/>
  <c r="K490" i="1"/>
  <c r="K2538" i="1"/>
  <c r="K89" i="1"/>
  <c r="K1485" i="1"/>
  <c r="K2108" i="1"/>
  <c r="K2808" i="1"/>
  <c r="K1274" i="1"/>
  <c r="K1206" i="1"/>
  <c r="K249" i="1"/>
  <c r="K2257" i="1"/>
  <c r="K683" i="1"/>
  <c r="K2661" i="1"/>
  <c r="K593" i="1"/>
  <c r="K360" i="1"/>
  <c r="K2439" i="1" l="1"/>
  <c r="K1587" i="1"/>
  <c r="K161" i="1"/>
  <c r="K1890" i="1"/>
  <c r="K1711" i="1"/>
  <c r="K1275" i="1"/>
  <c r="K2047" i="1"/>
  <c r="K2156" i="1"/>
  <c r="K2258" i="1"/>
  <c r="K2665" i="1"/>
  <c r="K1486" i="1"/>
  <c r="K491" i="1"/>
  <c r="K1008" i="1"/>
  <c r="K1207" i="1"/>
  <c r="K320" i="1"/>
  <c r="K1792" i="1"/>
  <c r="K797" i="1"/>
  <c r="K2809" i="1"/>
  <c r="K90" i="1"/>
  <c r="K684" i="1"/>
  <c r="K895" i="1"/>
  <c r="K594" i="1"/>
  <c r="K2876" i="1"/>
  <c r="K361" i="1"/>
  <c r="K250" i="1"/>
  <c r="K2109" i="1"/>
  <c r="K2539" i="1"/>
  <c r="K1985" i="1"/>
  <c r="K1087" i="1"/>
  <c r="K2440" i="1" l="1"/>
  <c r="K1588" i="1"/>
  <c r="K1712" i="1"/>
  <c r="K1891" i="1"/>
  <c r="K162" i="1"/>
  <c r="K685" i="1"/>
  <c r="K798" i="1"/>
  <c r="K1487" i="1"/>
  <c r="K595" i="1"/>
  <c r="K2540" i="1"/>
  <c r="K2157" i="1"/>
  <c r="K1009" i="1"/>
  <c r="K2666" i="1"/>
  <c r="K2048" i="1"/>
  <c r="K362" i="1"/>
  <c r="K91" i="1"/>
  <c r="K1088" i="1"/>
  <c r="K2110" i="1"/>
  <c r="K321" i="1"/>
  <c r="K1986" i="1"/>
  <c r="K251" i="1"/>
  <c r="K2810" i="1"/>
  <c r="K2877" i="1"/>
  <c r="K896" i="1"/>
  <c r="K1793" i="1"/>
  <c r="K1208" i="1"/>
  <c r="K492" i="1"/>
  <c r="K2259" i="1"/>
  <c r="K1276" i="1"/>
  <c r="K2441" i="1" l="1"/>
  <c r="K1589" i="1"/>
  <c r="K163" i="1"/>
  <c r="K1892" i="1"/>
  <c r="K1713" i="1"/>
  <c r="K2111" i="1"/>
  <c r="K2667" i="1"/>
  <c r="K2161" i="1"/>
  <c r="K596" i="1"/>
  <c r="K897" i="1"/>
  <c r="K252" i="1"/>
  <c r="K363" i="1"/>
  <c r="K493" i="1"/>
  <c r="K2878" i="1"/>
  <c r="K1987" i="1"/>
  <c r="K1089" i="1"/>
  <c r="K2049" i="1"/>
  <c r="K799" i="1"/>
  <c r="K1277" i="1"/>
  <c r="K1010" i="1"/>
  <c r="K1209" i="1"/>
  <c r="K686" i="1"/>
  <c r="K1794" i="1"/>
  <c r="K2541" i="1"/>
  <c r="K322" i="1"/>
  <c r="K92" i="1"/>
  <c r="K2260" i="1"/>
  <c r="K2811" i="1"/>
  <c r="K1488" i="1"/>
  <c r="K2442" i="1" l="1"/>
  <c r="K1590" i="1"/>
  <c r="K1714" i="1"/>
  <c r="K1893" i="1"/>
  <c r="K164" i="1"/>
  <c r="K1090" i="1"/>
  <c r="K253" i="1"/>
  <c r="K494" i="1"/>
  <c r="K2812" i="1"/>
  <c r="K323" i="1"/>
  <c r="K1795" i="1"/>
  <c r="K2162" i="1"/>
  <c r="K800" i="1"/>
  <c r="K2264" i="1"/>
  <c r="K2542" i="1"/>
  <c r="K1988" i="1"/>
  <c r="K898" i="1"/>
  <c r="K2668" i="1"/>
  <c r="K1489" i="1"/>
  <c r="K687" i="1"/>
  <c r="K1011" i="1"/>
  <c r="K597" i="1"/>
  <c r="K2112" i="1"/>
  <c r="K1210" i="1"/>
  <c r="K1278" i="1"/>
  <c r="K2050" i="1"/>
  <c r="K364" i="1"/>
  <c r="K93" i="1"/>
  <c r="K2879" i="1"/>
  <c r="K2443" i="1" l="1"/>
  <c r="K1591" i="1"/>
  <c r="K165" i="1"/>
  <c r="K1894" i="1"/>
  <c r="K1715" i="1"/>
  <c r="K495" i="1"/>
  <c r="K2669" i="1"/>
  <c r="K1989" i="1"/>
  <c r="K1796" i="1"/>
  <c r="K2051" i="1"/>
  <c r="K2113" i="1"/>
  <c r="K94" i="1"/>
  <c r="K598" i="1"/>
  <c r="K254" i="1"/>
  <c r="K801" i="1"/>
  <c r="K688" i="1"/>
  <c r="K1279" i="1"/>
  <c r="K899" i="1"/>
  <c r="K2543" i="1"/>
  <c r="K1211" i="1"/>
  <c r="K2265" i="1"/>
  <c r="K2813" i="1"/>
  <c r="K2880" i="1"/>
  <c r="K1490" i="1"/>
  <c r="K1012" i="1"/>
  <c r="K365" i="1"/>
  <c r="K2163" i="1"/>
  <c r="K1091" i="1"/>
  <c r="K2444" i="1" l="1"/>
  <c r="K1592" i="1"/>
  <c r="K1716" i="1"/>
  <c r="K1895" i="1"/>
  <c r="K166" i="1"/>
  <c r="K1491" i="1"/>
  <c r="K95" i="1"/>
  <c r="K1797" i="1"/>
  <c r="K1280" i="1"/>
  <c r="K802" i="1"/>
  <c r="K2881" i="1"/>
  <c r="K496" i="1"/>
  <c r="K366" i="1"/>
  <c r="K1212" i="1"/>
  <c r="K255" i="1"/>
  <c r="K1990" i="1"/>
  <c r="K1013" i="1"/>
  <c r="K2814" i="1"/>
  <c r="K2114" i="1"/>
  <c r="K2544" i="1"/>
  <c r="K2670" i="1"/>
  <c r="K2266" i="1"/>
  <c r="K1092" i="1"/>
  <c r="K2164" i="1"/>
  <c r="K689" i="1"/>
  <c r="K900" i="1"/>
  <c r="K599" i="1"/>
  <c r="K2052" i="1"/>
  <c r="K2445" i="1" l="1"/>
  <c r="K1593" i="1"/>
  <c r="K167" i="1"/>
  <c r="K1896" i="1"/>
  <c r="K1717" i="1"/>
  <c r="K1798" i="1"/>
  <c r="K2545" i="1"/>
  <c r="K2053" i="1"/>
  <c r="K1093" i="1"/>
  <c r="K2815" i="1"/>
  <c r="K2267" i="1"/>
  <c r="K690" i="1"/>
  <c r="K600" i="1"/>
  <c r="K803" i="1"/>
  <c r="K367" i="1"/>
  <c r="K256" i="1"/>
  <c r="K497" i="1"/>
  <c r="K96" i="1"/>
  <c r="K2165" i="1"/>
  <c r="K1213" i="1"/>
  <c r="K1492" i="1"/>
  <c r="K2671" i="1"/>
  <c r="K1281" i="1"/>
  <c r="K901" i="1"/>
  <c r="K2115" i="1"/>
  <c r="K1014" i="1"/>
  <c r="K2446" i="1" l="1"/>
  <c r="K1594" i="1"/>
  <c r="K1718" i="1"/>
  <c r="K1897" i="1"/>
  <c r="K168" i="1"/>
  <c r="K1015" i="1"/>
  <c r="K902" i="1"/>
  <c r="K1282" i="1"/>
  <c r="K1214" i="1"/>
  <c r="K498" i="1"/>
  <c r="K2672" i="1"/>
  <c r="K2816" i="1"/>
  <c r="K257" i="1"/>
  <c r="K2166" i="1"/>
  <c r="K2546" i="1"/>
  <c r="K97" i="1"/>
  <c r="K601" i="1"/>
  <c r="K1094" i="1"/>
  <c r="K1493" i="1"/>
  <c r="K2116" i="1"/>
  <c r="K368" i="1"/>
  <c r="K2268" i="1"/>
  <c r="K804" i="1"/>
  <c r="K691" i="1"/>
  <c r="K2054" i="1"/>
  <c r="I2837" i="1"/>
  <c r="H2837" i="1"/>
  <c r="K1799" i="1"/>
  <c r="J2837" i="1" l="1"/>
  <c r="K2447" i="1"/>
  <c r="K1595" i="1"/>
  <c r="K169" i="1"/>
  <c r="K1898" i="1"/>
  <c r="K1719" i="1"/>
  <c r="K372" i="1"/>
  <c r="K98" i="1"/>
  <c r="K2673" i="1"/>
  <c r="K692" i="1"/>
  <c r="K2117" i="1"/>
  <c r="K1283" i="1"/>
  <c r="K1800" i="1"/>
  <c r="K805" i="1"/>
  <c r="K1095" i="1"/>
  <c r="K903" i="1"/>
  <c r="K2167" i="1"/>
  <c r="K258" i="1"/>
  <c r="K499" i="1"/>
  <c r="K602" i="1"/>
  <c r="K1016" i="1"/>
  <c r="K2547" i="1"/>
  <c r="K2055" i="1"/>
  <c r="K1494" i="1"/>
  <c r="K2269" i="1"/>
  <c r="K2817" i="1"/>
  <c r="K1215" i="1"/>
  <c r="K2448" i="1" l="1"/>
  <c r="K1596" i="1"/>
  <c r="K1720" i="1"/>
  <c r="K1899" i="1"/>
  <c r="K170" i="1"/>
  <c r="K2818" i="1"/>
  <c r="K2168" i="1"/>
  <c r="K1495" i="1"/>
  <c r="K806" i="1"/>
  <c r="K500" i="1"/>
  <c r="K259" i="1"/>
  <c r="K1096" i="1"/>
  <c r="K2056" i="1"/>
  <c r="K1017" i="1"/>
  <c r="K1284" i="1"/>
  <c r="K2270" i="1"/>
  <c r="K1801" i="1"/>
  <c r="K603" i="1"/>
  <c r="K99" i="1"/>
  <c r="K904" i="1"/>
  <c r="K693" i="1"/>
  <c r="K373" i="1"/>
  <c r="K2118" i="1"/>
  <c r="K2674" i="1"/>
  <c r="K1216" i="1"/>
  <c r="K2548" i="1"/>
  <c r="K2449" i="1" l="1"/>
  <c r="K1597" i="1"/>
  <c r="K171" i="1"/>
  <c r="K1900" i="1"/>
  <c r="K1721" i="1"/>
  <c r="K905" i="1"/>
  <c r="K1018" i="1"/>
  <c r="K807" i="1"/>
  <c r="K501" i="1"/>
  <c r="K2549" i="1"/>
  <c r="K1097" i="1"/>
  <c r="K2819" i="1"/>
  <c r="K2675" i="1"/>
  <c r="K100" i="1"/>
  <c r="K2169" i="1"/>
  <c r="K1285" i="1"/>
  <c r="K694" i="1"/>
  <c r="K604" i="1"/>
  <c r="K1217" i="1"/>
  <c r="K2119" i="1"/>
  <c r="K2271" i="1"/>
  <c r="K2060" i="1"/>
  <c r="K374" i="1"/>
  <c r="K1802" i="1"/>
  <c r="K260" i="1"/>
  <c r="K1496" i="1"/>
  <c r="K2450" i="1" l="1"/>
  <c r="K1598" i="1"/>
  <c r="K1722" i="1"/>
  <c r="K1901" i="1"/>
  <c r="K172" i="1"/>
  <c r="K1497" i="1"/>
  <c r="K1803" i="1"/>
  <c r="K1098" i="1"/>
  <c r="K2272" i="1"/>
  <c r="K1218" i="1"/>
  <c r="K605" i="1"/>
  <c r="K695" i="1"/>
  <c r="K502" i="1"/>
  <c r="K2170" i="1"/>
  <c r="K2820" i="1"/>
  <c r="K2550" i="1"/>
  <c r="K1019" i="1"/>
  <c r="K906" i="1"/>
  <c r="K2061" i="1"/>
  <c r="K1286" i="1"/>
  <c r="K261" i="1"/>
  <c r="K375" i="1"/>
  <c r="K101" i="1"/>
  <c r="K2676" i="1"/>
  <c r="K808" i="1"/>
  <c r="K2451" i="1" l="1"/>
  <c r="K1599" i="1"/>
  <c r="K176" i="1"/>
  <c r="K1902" i="1"/>
  <c r="K1723" i="1"/>
  <c r="K907" i="1"/>
  <c r="K2273" i="1"/>
  <c r="K262" i="1"/>
  <c r="K503" i="1"/>
  <c r="K606" i="1"/>
  <c r="K809" i="1"/>
  <c r="K2062" i="1"/>
  <c r="K1020" i="1"/>
  <c r="K2821" i="1"/>
  <c r="K2677" i="1"/>
  <c r="K1287" i="1"/>
  <c r="K102" i="1"/>
  <c r="K2551" i="1"/>
  <c r="K1219" i="1"/>
  <c r="K1804" i="1"/>
  <c r="K1498" i="1"/>
  <c r="K376" i="1"/>
  <c r="K2171" i="1"/>
  <c r="K696" i="1"/>
  <c r="K1099" i="1"/>
  <c r="K2452" i="1" l="1"/>
  <c r="K1600" i="1"/>
  <c r="K1724" i="1"/>
  <c r="K1903" i="1"/>
  <c r="K177" i="1"/>
  <c r="K607" i="1"/>
  <c r="K908" i="1"/>
  <c r="K2172" i="1"/>
  <c r="K1100" i="1"/>
  <c r="K1220" i="1"/>
  <c r="K1288" i="1"/>
  <c r="K2822" i="1"/>
  <c r="K810" i="1"/>
  <c r="K504" i="1"/>
  <c r="K377" i="1"/>
  <c r="K1499" i="1"/>
  <c r="K697" i="1"/>
  <c r="K2552" i="1"/>
  <c r="K1021" i="1"/>
  <c r="K2678" i="1"/>
  <c r="K1805" i="1"/>
  <c r="K2063" i="1"/>
  <c r="K2274" i="1"/>
  <c r="K103" i="1"/>
  <c r="K263" i="1"/>
  <c r="K2453" i="1" l="1"/>
  <c r="K1601" i="1"/>
  <c r="K178" i="1"/>
  <c r="K1904" i="1"/>
  <c r="K1725" i="1"/>
  <c r="K2679" i="1"/>
  <c r="K1022" i="1"/>
  <c r="K1221" i="1"/>
  <c r="K1101" i="1"/>
  <c r="K264" i="1"/>
  <c r="K698" i="1"/>
  <c r="K608" i="1"/>
  <c r="K811" i="1"/>
  <c r="K1500" i="1"/>
  <c r="K2064" i="1"/>
  <c r="K2553" i="1"/>
  <c r="K2823" i="1"/>
  <c r="K2275" i="1"/>
  <c r="K1806" i="1"/>
  <c r="K909" i="1"/>
  <c r="K1289" i="1"/>
  <c r="K104" i="1"/>
  <c r="K2173" i="1"/>
  <c r="K378" i="1"/>
  <c r="K2454" i="1" l="1"/>
  <c r="K1602" i="1"/>
  <c r="K1726" i="1"/>
  <c r="K1905" i="1"/>
  <c r="K1023" i="1"/>
  <c r="K379" i="1"/>
  <c r="K910" i="1"/>
  <c r="K2276" i="1"/>
  <c r="K1501" i="1"/>
  <c r="K265" i="1"/>
  <c r="K1102" i="1"/>
  <c r="K2680" i="1"/>
  <c r="K105" i="1"/>
  <c r="K1290" i="1"/>
  <c r="K2554" i="1"/>
  <c r="K699" i="1"/>
  <c r="K812" i="1"/>
  <c r="K2065" i="1"/>
  <c r="K609" i="1"/>
  <c r="K2824" i="1"/>
  <c r="K2174" i="1"/>
  <c r="K1807" i="1"/>
  <c r="K2455" i="1" l="1"/>
  <c r="K1603" i="1"/>
  <c r="K1906" i="1"/>
  <c r="K1727" i="1"/>
  <c r="K2175" i="1"/>
  <c r="K2066" i="1"/>
  <c r="K2681" i="1"/>
  <c r="K1502" i="1"/>
  <c r="K2825" i="1"/>
  <c r="K2555" i="1"/>
  <c r="K2277" i="1"/>
  <c r="K610" i="1"/>
  <c r="K813" i="1"/>
  <c r="K1291" i="1"/>
  <c r="K106" i="1"/>
  <c r="K1103" i="1"/>
  <c r="K1808" i="1"/>
  <c r="K266" i="1"/>
  <c r="K700" i="1"/>
  <c r="K1024" i="1"/>
  <c r="K911" i="1"/>
  <c r="K2456" i="1" l="1"/>
  <c r="K1604" i="1"/>
  <c r="K1728" i="1"/>
  <c r="K1907" i="1"/>
  <c r="K1104" i="1"/>
  <c r="K2682" i="1"/>
  <c r="K267" i="1"/>
  <c r="K2278" i="1"/>
  <c r="K2826" i="1"/>
  <c r="K107" i="1"/>
  <c r="K1025" i="1"/>
  <c r="K2067" i="1"/>
  <c r="K814" i="1"/>
  <c r="K1292" i="1"/>
  <c r="K1809" i="1"/>
  <c r="K2556" i="1"/>
  <c r="K1503" i="1"/>
  <c r="K2176" i="1"/>
  <c r="K701" i="1"/>
  <c r="K912" i="1"/>
  <c r="K611" i="1"/>
  <c r="K2457" i="1" l="1"/>
  <c r="K1605" i="1"/>
  <c r="K1908" i="1"/>
  <c r="K1729" i="1"/>
  <c r="K2279" i="1"/>
  <c r="K815" i="1"/>
  <c r="K108" i="1"/>
  <c r="K2177" i="1"/>
  <c r="K2068" i="1"/>
  <c r="K268" i="1"/>
  <c r="K1105" i="1"/>
  <c r="K2557" i="1"/>
  <c r="K612" i="1"/>
  <c r="K702" i="1"/>
  <c r="K1293" i="1"/>
  <c r="K2683" i="1"/>
  <c r="K913" i="1"/>
  <c r="K1810" i="1"/>
  <c r="K1504" i="1"/>
  <c r="K1026" i="1"/>
  <c r="K2827" i="1"/>
  <c r="K2458" i="1" l="1"/>
  <c r="K1606" i="1"/>
  <c r="K1730" i="1"/>
  <c r="K1909" i="1"/>
  <c r="K109" i="1"/>
  <c r="K2828" i="1"/>
  <c r="K1811" i="1"/>
  <c r="K914" i="1"/>
  <c r="K703" i="1"/>
  <c r="K1027" i="1"/>
  <c r="K2684" i="1"/>
  <c r="K613" i="1"/>
  <c r="K2069" i="1"/>
  <c r="K816" i="1"/>
  <c r="K1106" i="1"/>
  <c r="K1505" i="1"/>
  <c r="K2558" i="1"/>
  <c r="K269" i="1"/>
  <c r="K2178" i="1"/>
  <c r="K2280" i="1"/>
  <c r="K2459" i="1" l="1"/>
  <c r="K1607" i="1"/>
  <c r="K1910" i="1"/>
  <c r="K1731" i="1"/>
  <c r="K2070" i="1"/>
  <c r="K1812" i="1"/>
  <c r="K1107" i="1"/>
  <c r="K614" i="1"/>
  <c r="K1028" i="1"/>
  <c r="K2829" i="1"/>
  <c r="K1506" i="1"/>
  <c r="K704" i="1"/>
  <c r="K270" i="1"/>
  <c r="K817" i="1"/>
  <c r="K2685" i="1"/>
  <c r="K2559" i="1"/>
  <c r="K915" i="1"/>
  <c r="K110" i="1"/>
  <c r="K2281" i="1"/>
  <c r="K2179" i="1"/>
  <c r="K2460" i="1" l="1"/>
  <c r="K1608" i="1"/>
  <c r="K1732" i="1"/>
  <c r="K1911" i="1"/>
  <c r="K2560" i="1"/>
  <c r="K1507" i="1"/>
  <c r="K1029" i="1"/>
  <c r="K615" i="1"/>
  <c r="K2282" i="1"/>
  <c r="K818" i="1"/>
  <c r="K111" i="1"/>
  <c r="K1813" i="1"/>
  <c r="K2686" i="1"/>
  <c r="K274" i="1"/>
  <c r="K2180" i="1"/>
  <c r="K916" i="1"/>
  <c r="K705" i="1"/>
  <c r="K2830" i="1"/>
  <c r="K2071" i="1"/>
  <c r="K1108" i="1"/>
  <c r="K2461" i="1" l="1"/>
  <c r="K1609" i="1"/>
  <c r="K1912" i="1"/>
  <c r="K1733" i="1"/>
  <c r="K2831" i="1"/>
  <c r="K2283" i="1"/>
  <c r="K1030" i="1"/>
  <c r="K706" i="1"/>
  <c r="K112" i="1"/>
  <c r="K616" i="1"/>
  <c r="K2181" i="1"/>
  <c r="K2687" i="1"/>
  <c r="K1508" i="1"/>
  <c r="K1109" i="1"/>
  <c r="K275" i="1"/>
  <c r="K819" i="1"/>
  <c r="K2072" i="1"/>
  <c r="K917" i="1"/>
  <c r="K1814" i="1"/>
  <c r="K2561" i="1"/>
  <c r="K2462" i="1" l="1"/>
  <c r="K1610" i="1"/>
  <c r="K1734" i="1"/>
  <c r="K1913" i="1"/>
  <c r="K2182" i="1"/>
  <c r="K1031" i="1"/>
  <c r="K918" i="1"/>
  <c r="K1110" i="1"/>
  <c r="K276" i="1"/>
  <c r="K2565" i="1"/>
  <c r="K2284" i="1"/>
  <c r="K1509" i="1"/>
  <c r="K617" i="1"/>
  <c r="K1815" i="1"/>
  <c r="K113" i="1"/>
  <c r="K2832" i="1"/>
  <c r="K2688" i="1"/>
  <c r="K820" i="1"/>
  <c r="K2463" i="1" l="1"/>
  <c r="K1611" i="1"/>
  <c r="K1914" i="1"/>
  <c r="K1735" i="1"/>
  <c r="K919" i="1"/>
  <c r="K2833" i="1"/>
  <c r="K618" i="1"/>
  <c r="K114" i="1"/>
  <c r="K1510" i="1"/>
  <c r="K1032" i="1"/>
  <c r="K2566" i="1"/>
  <c r="K277" i="1"/>
  <c r="K2689" i="1"/>
  <c r="K2285" i="1"/>
  <c r="K821" i="1"/>
  <c r="K1816" i="1"/>
  <c r="K1111" i="1"/>
  <c r="K2183" i="1"/>
  <c r="K2467" i="1" l="1"/>
  <c r="K1612" i="1"/>
  <c r="K1736" i="1"/>
  <c r="K1915" i="1"/>
  <c r="K822" i="1"/>
  <c r="K278" i="1"/>
  <c r="K2834" i="1"/>
  <c r="K1033" i="1"/>
  <c r="K1511" i="1"/>
  <c r="K2286" i="1"/>
  <c r="K115" i="1"/>
  <c r="K1112" i="1"/>
  <c r="K920" i="1"/>
  <c r="K2184" i="1"/>
  <c r="K2690" i="1"/>
  <c r="K619" i="1"/>
  <c r="K1817" i="1"/>
  <c r="K2567" i="1"/>
  <c r="K2468" i="1" l="1"/>
  <c r="K1613" i="1"/>
  <c r="K1916" i="1"/>
  <c r="K1737" i="1"/>
  <c r="K2185" i="1"/>
  <c r="K1113" i="1"/>
  <c r="K2287" i="1"/>
  <c r="K2835" i="1"/>
  <c r="K921" i="1"/>
  <c r="K2568" i="1"/>
  <c r="K2691" i="1"/>
  <c r="K116" i="1"/>
  <c r="K279" i="1"/>
  <c r="K1512" i="1"/>
  <c r="K823" i="1"/>
  <c r="K1818" i="1"/>
  <c r="K1034" i="1"/>
  <c r="K2469" i="1" l="1"/>
  <c r="K1614" i="1"/>
  <c r="K1738" i="1"/>
  <c r="K1917" i="1"/>
  <c r="K1114" i="1"/>
  <c r="K1035" i="1"/>
  <c r="K1513" i="1"/>
  <c r="K2186" i="1"/>
  <c r="K1819" i="1"/>
  <c r="K280" i="1"/>
  <c r="K2569" i="1"/>
  <c r="K922" i="1"/>
  <c r="K2692" i="1"/>
  <c r="K824" i="1"/>
  <c r="K117" i="1"/>
  <c r="K2288" i="1"/>
  <c r="K2470" i="1" l="1"/>
  <c r="K1615" i="1"/>
  <c r="K1918" i="1"/>
  <c r="K1739" i="1"/>
  <c r="H2773" i="1"/>
  <c r="I2773" i="1"/>
  <c r="I2772" i="1" s="1"/>
  <c r="I2771" i="1" s="1"/>
  <c r="I2770" i="1" s="1"/>
  <c r="I2764" i="1"/>
  <c r="H2764" i="1"/>
  <c r="K1820" i="1"/>
  <c r="K1036" i="1"/>
  <c r="K2187" i="1"/>
  <c r="K2570" i="1"/>
  <c r="K2289" i="1"/>
  <c r="K923" i="1"/>
  <c r="K281" i="1"/>
  <c r="K825" i="1"/>
  <c r="K118" i="1"/>
  <c r="K2693" i="1"/>
  <c r="K1514" i="1"/>
  <c r="K1115" i="1"/>
  <c r="J2764" i="1" l="1"/>
  <c r="K2471" i="1"/>
  <c r="K1616" i="1"/>
  <c r="K1740" i="1"/>
  <c r="K1919" i="1"/>
  <c r="K1515" i="1"/>
  <c r="J2773" i="1"/>
  <c r="H2772" i="1"/>
  <c r="K826" i="1"/>
  <c r="K2290" i="1"/>
  <c r="K119" i="1"/>
  <c r="K282" i="1"/>
  <c r="K1821" i="1"/>
  <c r="K2571" i="1"/>
  <c r="K2694" i="1"/>
  <c r="K1037" i="1"/>
  <c r="K2188" i="1"/>
  <c r="K1116" i="1"/>
  <c r="K924" i="1"/>
  <c r="K2472" i="1" l="1"/>
  <c r="K1617" i="1"/>
  <c r="K1920" i="1"/>
  <c r="K1741" i="1"/>
  <c r="K120" i="1"/>
  <c r="J2772" i="1"/>
  <c r="H2771" i="1"/>
  <c r="K827" i="1"/>
  <c r="K2695" i="1"/>
  <c r="K1117" i="1"/>
  <c r="K1516" i="1"/>
  <c r="K2572" i="1"/>
  <c r="K2189" i="1"/>
  <c r="K1038" i="1"/>
  <c r="K2291" i="1"/>
  <c r="K925" i="1"/>
  <c r="K1822" i="1"/>
  <c r="K2473" i="1" l="1"/>
  <c r="K1618" i="1"/>
  <c r="K1742" i="1"/>
  <c r="K1921" i="1"/>
  <c r="K2190" i="1"/>
  <c r="K1118" i="1"/>
  <c r="K2573" i="1"/>
  <c r="K2696" i="1"/>
  <c r="K926" i="1"/>
  <c r="J2771" i="1"/>
  <c r="H2770" i="1"/>
  <c r="J2770" i="1" s="1"/>
  <c r="K1039" i="1"/>
  <c r="K1517" i="1"/>
  <c r="K828" i="1"/>
  <c r="K121" i="1"/>
  <c r="K1823" i="1"/>
  <c r="K2292" i="1"/>
  <c r="K2474" i="1" l="1"/>
  <c r="K1619" i="1"/>
  <c r="K1922" i="1"/>
  <c r="K1743" i="1"/>
  <c r="K829" i="1"/>
  <c r="K927" i="1"/>
  <c r="K1119" i="1"/>
  <c r="K122" i="1"/>
  <c r="K2293" i="1"/>
  <c r="K1040" i="1"/>
  <c r="K2697" i="1"/>
  <c r="K2191" i="1"/>
  <c r="K1518" i="1"/>
  <c r="K1824" i="1"/>
  <c r="K2574" i="1"/>
  <c r="K2475" i="1" l="1"/>
  <c r="K1620" i="1"/>
  <c r="K1744" i="1"/>
  <c r="K1923" i="1"/>
  <c r="K2294" i="1"/>
  <c r="K1120" i="1"/>
  <c r="K1519" i="1"/>
  <c r="K928" i="1"/>
  <c r="K1825" i="1"/>
  <c r="K2192" i="1"/>
  <c r="K2698" i="1"/>
  <c r="K2575" i="1"/>
  <c r="K123" i="1"/>
  <c r="K830" i="1"/>
  <c r="K1041" i="1"/>
  <c r="K2476" i="1" l="1"/>
  <c r="K1621" i="1"/>
  <c r="K1924" i="1"/>
  <c r="K1745" i="1"/>
  <c r="K1826" i="1"/>
  <c r="K2576" i="1"/>
  <c r="K1042" i="1"/>
  <c r="K929" i="1"/>
  <c r="K2193" i="1"/>
  <c r="K2699" i="1"/>
  <c r="K1520" i="1"/>
  <c r="K1121" i="1"/>
  <c r="K2295" i="1"/>
  <c r="K831" i="1"/>
  <c r="K2477" i="1" l="1"/>
  <c r="K1622" i="1"/>
  <c r="K1746" i="1"/>
  <c r="K1925" i="1"/>
  <c r="K1122" i="1"/>
  <c r="K2577" i="1"/>
  <c r="K832" i="1"/>
  <c r="K930" i="1"/>
  <c r="K1827" i="1"/>
  <c r="K2296" i="1"/>
  <c r="K1043" i="1"/>
  <c r="K2700" i="1"/>
  <c r="K1521" i="1"/>
  <c r="K2194" i="1"/>
  <c r="K2478" i="1" l="1"/>
  <c r="K1623" i="1"/>
  <c r="K1926" i="1"/>
  <c r="K1747" i="1"/>
  <c r="K2195" i="1"/>
  <c r="K1828" i="1"/>
  <c r="K1123" i="1"/>
  <c r="K931" i="1"/>
  <c r="K1044" i="1"/>
  <c r="K833" i="1"/>
  <c r="K2578" i="1"/>
  <c r="K2297" i="1"/>
  <c r="K2701" i="1"/>
  <c r="K1522" i="1"/>
  <c r="K2479" i="1" l="1"/>
  <c r="K1624" i="1"/>
  <c r="K1748" i="1"/>
  <c r="K1927" i="1"/>
  <c r="K2579" i="1"/>
  <c r="K2298" i="1"/>
  <c r="K1523" i="1"/>
  <c r="K2702" i="1"/>
  <c r="K932" i="1"/>
  <c r="K1829" i="1"/>
  <c r="K834" i="1"/>
  <c r="K1045" i="1"/>
  <c r="K1124" i="1"/>
  <c r="K2196" i="1"/>
  <c r="K2480" i="1" l="1"/>
  <c r="K1928" i="1"/>
  <c r="K1749" i="1"/>
  <c r="K1125" i="1"/>
  <c r="K2703" i="1"/>
  <c r="K2580" i="1"/>
  <c r="K1046" i="1"/>
  <c r="K1830" i="1"/>
  <c r="K1524" i="1"/>
  <c r="K2197" i="1"/>
  <c r="K835" i="1"/>
  <c r="K933" i="1"/>
  <c r="K2299" i="1"/>
  <c r="K2481" i="1" l="1"/>
  <c r="K1750" i="1"/>
  <c r="K1929" i="1"/>
  <c r="K2704" i="1"/>
  <c r="K2300" i="1"/>
  <c r="K1831" i="1"/>
  <c r="K934" i="1"/>
  <c r="K2581" i="1"/>
  <c r="K1126" i="1"/>
  <c r="K2198" i="1"/>
  <c r="K836" i="1"/>
  <c r="K1525" i="1"/>
  <c r="K1930" i="1" l="1"/>
  <c r="K1751" i="1"/>
  <c r="K935" i="1"/>
  <c r="K1526" i="1"/>
  <c r="K1832" i="1"/>
  <c r="K2301" i="1"/>
  <c r="K837" i="1"/>
  <c r="K2582" i="1"/>
  <c r="K1127" i="1"/>
  <c r="K2705" i="1"/>
  <c r="K2199" i="1"/>
  <c r="K1752" i="1" l="1"/>
  <c r="K1931" i="1"/>
  <c r="K1833" i="1"/>
  <c r="K838" i="1"/>
  <c r="K1128" i="1"/>
  <c r="K2583" i="1"/>
  <c r="K1527" i="1"/>
  <c r="K2200" i="1"/>
  <c r="K2706" i="1"/>
  <c r="K2302" i="1"/>
  <c r="K936" i="1"/>
  <c r="K1932" i="1" l="1"/>
  <c r="K1129" i="1"/>
  <c r="K2201" i="1"/>
  <c r="K2707" i="1"/>
  <c r="K839" i="1"/>
  <c r="K2584" i="1"/>
  <c r="K2303" i="1"/>
  <c r="K937" i="1"/>
  <c r="K1528" i="1"/>
  <c r="K1834" i="1"/>
  <c r="K1933" i="1" l="1"/>
  <c r="K2304" i="1"/>
  <c r="K2708" i="1"/>
  <c r="K2585" i="1"/>
  <c r="K2202" i="1"/>
  <c r="K1529" i="1"/>
  <c r="K840" i="1"/>
  <c r="K1835" i="1"/>
  <c r="K938" i="1"/>
  <c r="K1130" i="1"/>
  <c r="K1934" i="1" l="1"/>
  <c r="K2203" i="1"/>
  <c r="K2709" i="1"/>
  <c r="K1131" i="1"/>
  <c r="K2305" i="1"/>
  <c r="K1530" i="1"/>
  <c r="K1836" i="1"/>
  <c r="K2586" i="1"/>
  <c r="K939" i="1"/>
  <c r="K841" i="1"/>
  <c r="K1935" i="1" l="1"/>
  <c r="K2710" i="1"/>
  <c r="K1531" i="1"/>
  <c r="K2204" i="1"/>
  <c r="K940" i="1"/>
  <c r="K2587" i="1"/>
  <c r="K2306" i="1"/>
  <c r="K1837" i="1"/>
  <c r="K842" i="1"/>
  <c r="K1132" i="1"/>
  <c r="K1936" i="1" l="1"/>
  <c r="K2205" i="1"/>
  <c r="K1133" i="1"/>
  <c r="K2307" i="1"/>
  <c r="K843" i="1"/>
  <c r="K2588" i="1"/>
  <c r="K1532" i="1"/>
  <c r="K2711" i="1"/>
  <c r="K1838" i="1"/>
  <c r="K941" i="1"/>
  <c r="K1937" i="1" l="1"/>
  <c r="K2308" i="1"/>
  <c r="K1839" i="1"/>
  <c r="K1533" i="1"/>
  <c r="K1134" i="1"/>
  <c r="K2589" i="1"/>
  <c r="K2712" i="1"/>
  <c r="K2206" i="1"/>
  <c r="K942" i="1"/>
  <c r="K844" i="1"/>
  <c r="K1938" i="1" l="1"/>
  <c r="K2590" i="1"/>
  <c r="K1534" i="1"/>
  <c r="K2207" i="1"/>
  <c r="K1840" i="1"/>
  <c r="K1135" i="1"/>
  <c r="K943" i="1"/>
  <c r="K2309" i="1"/>
  <c r="K845" i="1"/>
  <c r="K2713" i="1"/>
  <c r="K1939" i="1" l="1"/>
  <c r="K944" i="1"/>
  <c r="K2208" i="1"/>
  <c r="K846" i="1"/>
  <c r="K1535" i="1"/>
  <c r="K2714" i="1"/>
  <c r="K1136" i="1"/>
  <c r="K2310" i="1"/>
  <c r="K2591" i="1"/>
  <c r="K1841" i="1"/>
  <c r="K1940" i="1" l="1"/>
  <c r="K1137" i="1"/>
  <c r="K2715" i="1"/>
  <c r="K2209" i="1"/>
  <c r="K847" i="1"/>
  <c r="K2592" i="1"/>
  <c r="K1842" i="1"/>
  <c r="K2311" i="1"/>
  <c r="K1536" i="1"/>
  <c r="K1941" i="1" l="1"/>
  <c r="K2210" i="1"/>
  <c r="K1537" i="1"/>
  <c r="K2716" i="1"/>
  <c r="K2593" i="1"/>
  <c r="K1843" i="1"/>
  <c r="K848" i="1"/>
  <c r="K1138" i="1"/>
  <c r="K2312" i="1"/>
  <c r="K1942" i="1" l="1"/>
  <c r="K849" i="1"/>
  <c r="K2717" i="1"/>
  <c r="K2313" i="1"/>
  <c r="K1844" i="1"/>
  <c r="K1538" i="1"/>
  <c r="K2211" i="1"/>
  <c r="K1139" i="1"/>
  <c r="K2594" i="1"/>
  <c r="K1943" i="1" l="1"/>
  <c r="K2314" i="1"/>
  <c r="K1140" i="1"/>
  <c r="K2718" i="1"/>
  <c r="K2595" i="1"/>
  <c r="K2212" i="1"/>
  <c r="K1539" i="1"/>
  <c r="K1845" i="1"/>
  <c r="K850" i="1"/>
  <c r="K851" i="1" l="1"/>
  <c r="K2213" i="1"/>
  <c r="K2719" i="1"/>
  <c r="K1141" i="1"/>
  <c r="K2596" i="1"/>
  <c r="K1540" i="1"/>
  <c r="K2315" i="1"/>
  <c r="K1846" i="1"/>
  <c r="K1541" i="1" l="1"/>
  <c r="K2720" i="1"/>
  <c r="K2214" i="1"/>
  <c r="K2597" i="1"/>
  <c r="K1847" i="1"/>
  <c r="K852" i="1"/>
  <c r="K2316" i="1"/>
  <c r="K1142" i="1"/>
  <c r="K2215" i="1" l="1"/>
  <c r="K1143" i="1"/>
  <c r="K1848" i="1"/>
  <c r="K2721" i="1"/>
  <c r="K1542" i="1"/>
  <c r="K853" i="1"/>
  <c r="K2317" i="1"/>
  <c r="K2598" i="1"/>
  <c r="K854" i="1" l="1"/>
  <c r="K1543" i="1"/>
  <c r="K2216" i="1"/>
  <c r="K2722" i="1"/>
  <c r="K2318" i="1"/>
  <c r="K1849" i="1"/>
  <c r="K1544" i="1" l="1"/>
  <c r="K2723" i="1"/>
  <c r="K2319" i="1"/>
  <c r="K855" i="1"/>
  <c r="K2724" i="1" l="1"/>
  <c r="K2320" i="1"/>
  <c r="K1545" i="1"/>
  <c r="K1546" i="1" l="1"/>
  <c r="K2321" i="1"/>
  <c r="K2725" i="1"/>
  <c r="K2322" i="1" l="1"/>
  <c r="K2726" i="1"/>
  <c r="K2727" i="1" l="1"/>
  <c r="K2323" i="1"/>
  <c r="K2324" i="1" l="1"/>
  <c r="K2728" i="1"/>
  <c r="K2729" i="1" l="1"/>
  <c r="K2325" i="1"/>
  <c r="K2326" i="1" l="1"/>
  <c r="K2730" i="1"/>
  <c r="K2731" i="1" l="1"/>
  <c r="K2327" i="1"/>
  <c r="K2328" i="1" l="1"/>
  <c r="K2732" i="1"/>
  <c r="K2733" i="1" l="1"/>
  <c r="K2329" i="1"/>
  <c r="K2330" i="1" l="1"/>
  <c r="K2734" i="1"/>
  <c r="K2735" i="1" l="1"/>
  <c r="K2331" i="1"/>
  <c r="K2332" i="1" l="1"/>
  <c r="K2736" i="1"/>
  <c r="K2737" i="1" l="1"/>
  <c r="K2333" i="1"/>
  <c r="K2334" i="1" l="1"/>
  <c r="K2738" i="1"/>
  <c r="K2335" i="1" l="1"/>
  <c r="K2739" i="1"/>
  <c r="K2740" i="1" l="1"/>
  <c r="K2336" i="1"/>
  <c r="K2337" i="1" l="1"/>
  <c r="K2741" i="1"/>
  <c r="K2742" i="1" l="1"/>
  <c r="K2338" i="1"/>
  <c r="K2743" i="1" l="1"/>
  <c r="K2339" i="1"/>
  <c r="K2340" i="1" l="1"/>
  <c r="K2744" i="1"/>
  <c r="K2745" i="1" l="1"/>
  <c r="K2341" i="1"/>
  <c r="K2746" i="1" l="1"/>
  <c r="K2342" i="1"/>
  <c r="K2343" i="1" l="1"/>
  <c r="K2747" i="1"/>
  <c r="K2748" i="1" l="1"/>
  <c r="K2344" i="1"/>
  <c r="K2345" i="1" l="1"/>
  <c r="K2749" i="1"/>
  <c r="K2750" i="1" l="1"/>
  <c r="K2346" i="1"/>
  <c r="K2347" i="1" l="1"/>
  <c r="K2751" i="1"/>
  <c r="K2752" i="1" l="1"/>
  <c r="K2348" i="1"/>
  <c r="K2349" i="1" l="1"/>
  <c r="K2753" i="1"/>
  <c r="K2754" i="1" l="1"/>
  <c r="K2350" i="1"/>
  <c r="K2351" i="1" l="1"/>
  <c r="K2755" i="1"/>
  <c r="K2756" i="1" l="1"/>
  <c r="K2352" i="1"/>
  <c r="K2353" i="1" l="1"/>
  <c r="K2757" i="1"/>
  <c r="K2354" i="1" l="1"/>
  <c r="K2758" i="1"/>
  <c r="K2759" i="1" l="1"/>
  <c r="K2355" i="1"/>
  <c r="K2760" i="1" l="1"/>
  <c r="K2356" i="1"/>
  <c r="K2357" i="1" l="1"/>
  <c r="K2761" i="1"/>
  <c r="K2762" i="1" l="1"/>
  <c r="K2358" i="1"/>
  <c r="K2359" i="1" l="1"/>
  <c r="H2504" i="1" l="1"/>
  <c r="H2399" i="1"/>
  <c r="H2499" i="1"/>
  <c r="H2615" i="1"/>
  <c r="H2404" i="1"/>
  <c r="I2504" i="1"/>
  <c r="I2484" i="1"/>
  <c r="I2404" i="1"/>
  <c r="I2399" i="1"/>
  <c r="I2499" i="1"/>
  <c r="H2484" i="1"/>
  <c r="H2627" i="1"/>
  <c r="I2615" i="1"/>
  <c r="I2609" i="1"/>
  <c r="I2627" i="1"/>
  <c r="I2600" i="1"/>
  <c r="H2600" i="1"/>
  <c r="H2609" i="1"/>
  <c r="K2360" i="1"/>
  <c r="J2609" i="1" l="1"/>
  <c r="J2404" i="1"/>
  <c r="J2627" i="1"/>
  <c r="J2600" i="1"/>
  <c r="J2499" i="1"/>
  <c r="J2399" i="1"/>
  <c r="J2504" i="1"/>
  <c r="I2483" i="1"/>
  <c r="K2361" i="1"/>
  <c r="J2484" i="1"/>
  <c r="H2483" i="1"/>
  <c r="J2615" i="1"/>
  <c r="J2483" i="1" l="1"/>
  <c r="K2362" i="1"/>
  <c r="K2366" i="1" l="1"/>
  <c r="K2367" i="1" l="1"/>
  <c r="K2368" i="1" l="1"/>
  <c r="K2369" i="1" l="1"/>
  <c r="K2370" i="1" l="1"/>
  <c r="K2371" i="1" l="1"/>
  <c r="K2372" i="1" l="1"/>
  <c r="K2373" i="1" l="1"/>
  <c r="K2374" i="1" l="1"/>
  <c r="K2375" i="1" l="1"/>
  <c r="K2376" i="1" l="1"/>
  <c r="K2377" i="1" l="1"/>
  <c r="K2378" i="1" l="1"/>
  <c r="K2379" i="1" l="1"/>
  <c r="K2380" i="1" l="1"/>
  <c r="K2381" i="1" l="1"/>
  <c r="K2382" i="1" l="1"/>
  <c r="K2383" i="1" l="1"/>
  <c r="K2384" i="1" l="1"/>
  <c r="K2385" i="1" l="1"/>
  <c r="K2386" i="1" l="1"/>
  <c r="K2387" i="1" l="1"/>
  <c r="K2388" i="1" l="1"/>
  <c r="K2389" i="1" l="1"/>
  <c r="K2390" i="1" l="1"/>
  <c r="K2391" i="1" l="1"/>
  <c r="K2392" i="1" l="1"/>
  <c r="K2393" i="1" l="1"/>
  <c r="K2394" i="1" l="1"/>
  <c r="K2395" i="1" l="1"/>
  <c r="K2396" i="1" l="1"/>
  <c r="K2397" i="1" l="1"/>
  <c r="H381" i="1" l="1"/>
  <c r="I621" i="1"/>
  <c r="I1145" i="1"/>
  <c r="I548" i="1"/>
  <c r="I1552" i="1"/>
  <c r="H534" i="1"/>
  <c r="H424" i="1"/>
  <c r="H1342" i="1"/>
  <c r="H1428" i="1"/>
  <c r="I1312" i="1"/>
  <c r="I1048" i="1"/>
  <c r="H2222" i="1"/>
  <c r="I639" i="1"/>
  <c r="I414" i="1"/>
  <c r="H2074" i="1"/>
  <c r="H450" i="1"/>
  <c r="H2012" i="1"/>
  <c r="H860" i="1"/>
  <c r="I2218" i="1"/>
  <c r="I708" i="1"/>
  <c r="I1660" i="1"/>
  <c r="H708" i="1"/>
  <c r="H453" i="1"/>
  <c r="H1438" i="1"/>
  <c r="I1757" i="1"/>
  <c r="H1145" i="1"/>
  <c r="H522" i="1"/>
  <c r="H762" i="1"/>
  <c r="I762" i="1"/>
  <c r="H1993" i="1"/>
  <c r="I518" i="1"/>
  <c r="H518" i="1"/>
  <c r="H515" i="1"/>
  <c r="I1438" i="1"/>
  <c r="I2121" i="1"/>
  <c r="I381" i="1"/>
  <c r="H1626" i="1"/>
  <c r="I1999" i="1"/>
  <c r="I1451" i="1"/>
  <c r="I1450" i="1" s="1"/>
  <c r="I860" i="1"/>
  <c r="H2121" i="1"/>
  <c r="H621" i="1"/>
  <c r="H1552" i="1"/>
  <c r="H325" i="1"/>
  <c r="I1993" i="1"/>
  <c r="I1945" i="1"/>
  <c r="I531" i="1"/>
  <c r="H1441" i="1"/>
  <c r="I180" i="1"/>
  <c r="H946" i="1"/>
  <c r="I646" i="1"/>
  <c r="H1223" i="1"/>
  <c r="H527" i="1"/>
  <c r="I2222" i="1"/>
  <c r="H1171" i="1"/>
  <c r="I1626" i="1"/>
  <c r="H1660" i="1"/>
  <c r="J1660" i="1" s="1"/>
  <c r="H1434" i="1"/>
  <c r="I522" i="1"/>
  <c r="H214" i="1"/>
  <c r="I1852" i="1"/>
  <c r="H1945" i="1"/>
  <c r="I126" i="1"/>
  <c r="I214" i="1"/>
  <c r="I2074" i="1"/>
  <c r="I51" i="1"/>
  <c r="I50" i="1" s="1"/>
  <c r="H646" i="1"/>
  <c r="I1676" i="1"/>
  <c r="I1171" i="1"/>
  <c r="I534" i="1"/>
  <c r="I1373" i="1"/>
  <c r="I450" i="1"/>
  <c r="H639" i="1"/>
  <c r="H1852" i="1"/>
  <c r="H1404" i="1"/>
  <c r="H1451" i="1"/>
  <c r="H2218" i="1"/>
  <c r="H1663" i="1"/>
  <c r="H539" i="1"/>
  <c r="I515" i="1"/>
  <c r="H744" i="1"/>
  <c r="H180" i="1"/>
  <c r="H1652" i="1"/>
  <c r="H1237" i="1"/>
  <c r="I1652" i="1"/>
  <c r="I453" i="1"/>
  <c r="I946" i="1"/>
  <c r="I1342" i="1"/>
  <c r="H557" i="1"/>
  <c r="I1228" i="1"/>
  <c r="I1223" i="1"/>
  <c r="H1326" i="1"/>
  <c r="H531" i="1"/>
  <c r="H548" i="1"/>
  <c r="H1999" i="1"/>
  <c r="I1326" i="1"/>
  <c r="I1663" i="1"/>
  <c r="I1441" i="1"/>
  <c r="H1676" i="1"/>
  <c r="H1312" i="1"/>
  <c r="I1237" i="1"/>
  <c r="H126" i="1"/>
  <c r="H1373" i="1"/>
  <c r="I557" i="1"/>
  <c r="I1404" i="1"/>
  <c r="I1295" i="1"/>
  <c r="I2012" i="1"/>
  <c r="I973" i="1"/>
  <c r="H414" i="1"/>
  <c r="I1434" i="1"/>
  <c r="H1048" i="1"/>
  <c r="H284" i="1"/>
  <c r="I284" i="1"/>
  <c r="H1757" i="1"/>
  <c r="J1757" i="1" s="1"/>
  <c r="H51" i="1"/>
  <c r="I539" i="1"/>
  <c r="I509" i="1"/>
  <c r="H1228" i="1"/>
  <c r="I1428" i="1"/>
  <c r="H973" i="1"/>
  <c r="I424" i="1"/>
  <c r="I744" i="1"/>
  <c r="I527" i="1"/>
  <c r="I325" i="1"/>
  <c r="H1295" i="1"/>
  <c r="H509" i="1"/>
  <c r="J548" i="1" l="1"/>
  <c r="J1312" i="1"/>
  <c r="J639" i="1"/>
  <c r="J1676" i="1"/>
  <c r="J1048" i="1"/>
  <c r="I1851" i="1"/>
  <c r="J1295" i="1"/>
  <c r="J1945" i="1"/>
  <c r="J2218" i="1"/>
  <c r="I508" i="1"/>
  <c r="J762" i="1"/>
  <c r="J1999" i="1"/>
  <c r="J414" i="1"/>
  <c r="J621" i="1"/>
  <c r="I538" i="1"/>
  <c r="J531" i="1"/>
  <c r="J1373" i="1"/>
  <c r="J180" i="1"/>
  <c r="J1145" i="1"/>
  <c r="J2121" i="1"/>
  <c r="J1326" i="1"/>
  <c r="J646" i="1"/>
  <c r="I1227" i="1"/>
  <c r="J1404" i="1"/>
  <c r="J1626" i="1"/>
  <c r="J381" i="1"/>
  <c r="J1237" i="1"/>
  <c r="I449" i="1"/>
  <c r="J214" i="1"/>
  <c r="J1441" i="1"/>
  <c r="J1438" i="1"/>
  <c r="H1437" i="1"/>
  <c r="J2222" i="1"/>
  <c r="J973" i="1"/>
  <c r="J1652" i="1"/>
  <c r="I521" i="1"/>
  <c r="J453" i="1"/>
  <c r="H1227" i="1"/>
  <c r="J1228" i="1"/>
  <c r="J1434" i="1"/>
  <c r="I1437" i="1"/>
  <c r="J708" i="1"/>
  <c r="J744" i="1"/>
  <c r="H743" i="1"/>
  <c r="I1992" i="1"/>
  <c r="J515" i="1"/>
  <c r="J1428" i="1"/>
  <c r="J325" i="1"/>
  <c r="J518" i="1"/>
  <c r="J1342" i="1"/>
  <c r="J539" i="1"/>
  <c r="H538" i="1"/>
  <c r="J1171" i="1"/>
  <c r="H1551" i="1"/>
  <c r="J1552" i="1"/>
  <c r="J424" i="1"/>
  <c r="J1663" i="1"/>
  <c r="J1993" i="1"/>
  <c r="H1992" i="1"/>
  <c r="J860" i="1"/>
  <c r="J534" i="1"/>
  <c r="J51" i="1"/>
  <c r="H50" i="1"/>
  <c r="J126" i="1"/>
  <c r="H125" i="1"/>
  <c r="J557" i="1"/>
  <c r="J527" i="1"/>
  <c r="J2012" i="1"/>
  <c r="I1551" i="1"/>
  <c r="J284" i="1"/>
  <c r="J1451" i="1"/>
  <c r="H1450" i="1"/>
  <c r="J1223" i="1"/>
  <c r="J450" i="1"/>
  <c r="H449" i="1"/>
  <c r="I125" i="1"/>
  <c r="I49" i="1" s="1"/>
  <c r="I48" i="1" s="1"/>
  <c r="J522" i="1"/>
  <c r="H521" i="1"/>
  <c r="J2074" i="1"/>
  <c r="J509" i="1"/>
  <c r="H508" i="1"/>
  <c r="I743" i="1"/>
  <c r="J1852" i="1"/>
  <c r="H1851" i="1"/>
  <c r="J946" i="1"/>
  <c r="J1851" i="1" l="1"/>
  <c r="J1992" i="1"/>
  <c r="J538" i="1"/>
  <c r="I1449" i="1"/>
  <c r="J521" i="1"/>
  <c r="J1437" i="1"/>
  <c r="J449" i="1"/>
  <c r="J125" i="1"/>
  <c r="J1227" i="1"/>
  <c r="I507" i="1"/>
  <c r="J1450" i="1"/>
  <c r="H1449" i="1"/>
  <c r="J508" i="1"/>
  <c r="H507" i="1"/>
  <c r="J743" i="1"/>
  <c r="J1551" i="1"/>
  <c r="J50" i="1"/>
  <c r="H49" i="1"/>
  <c r="I506" i="1" l="1"/>
  <c r="I47" i="1" s="1"/>
  <c r="I46" i="1" s="1"/>
  <c r="J1449" i="1"/>
  <c r="J49" i="1"/>
  <c r="H48" i="1"/>
  <c r="J507" i="1"/>
  <c r="H506" i="1"/>
  <c r="J506" i="1" l="1"/>
  <c r="J48" i="1"/>
  <c r="H47" i="1"/>
  <c r="J47" i="1" l="1"/>
  <c r="H46" i="1"/>
  <c r="J46" i="1" s="1"/>
</calcChain>
</file>

<file path=xl/sharedStrings.xml><?xml version="1.0" encoding="utf-8"?>
<sst xmlns="http://schemas.openxmlformats.org/spreadsheetml/2006/main" count="23548" uniqueCount="1091">
  <si>
    <t>MINISTERIO DE DEFENSA NACIONAL</t>
  </si>
  <si>
    <t>POLICÍA NACIONAL</t>
  </si>
  <si>
    <t>DIRECCIÓN GENERAL</t>
  </si>
  <si>
    <t xml:space="preserve">RESOLUCIÓN NÚMERO     (                                                   )    DEL               </t>
  </si>
  <si>
    <t>"Por la cual se señalan las partidas anuales de presupuesto de Adquisición de Bienes y Servicios, Gastos por Tributos, Multas, Sanciones e Intereses de Mora, por Aportes de la Nación y Fondos Especiales de la Policía Nacional, con el fin de atender las necesidades basicas y prioritarias de las Direcciones, Oficinas Asesoras, Regiones de Policía, Policías Metropolitanas, Departamentos de Policía y Agregadurías de Policía para la vigencia fiscal 2024"</t>
  </si>
  <si>
    <t>EL DIRECTOR GENERAL DE LA POLICÍA NACIONAL DE COLOMBIA,</t>
  </si>
  <si>
    <t>en uso de sus facultades legales y</t>
  </si>
  <si>
    <t>C O N S I D E R A N D O</t>
  </si>
  <si>
    <t>Que mediante la Ley 2342 del 15 de diciembre de 2023, se decretó el Presupuesto de Rentas y Recursos de Capital y la Ley de Apropiaciones para la Vigencia Fiscal comprendida entre el 1 de enero al 31 de diciembre de 2024.</t>
  </si>
  <si>
    <t xml:space="preserve">Que en mérito de lo expuesto:  </t>
  </si>
  <si>
    <t>R E S U E L V E :</t>
  </si>
  <si>
    <t>CTA</t>
  </si>
  <si>
    <t>S CTA</t>
  </si>
  <si>
    <t>OBJ</t>
  </si>
  <si>
    <t>ORD</t>
  </si>
  <si>
    <t>S ORD</t>
  </si>
  <si>
    <t>DEPENDENCIA</t>
  </si>
  <si>
    <t>NOMBRE DEPENDENCIA</t>
  </si>
  <si>
    <t>APORTES 10 CSF</t>
  </si>
  <si>
    <t>APORTES 16 SSF</t>
  </si>
  <si>
    <t>Total Presupuesto</t>
  </si>
  <si>
    <t>RUBRO</t>
  </si>
  <si>
    <t>RUBRO_DEP</t>
  </si>
  <si>
    <t>NIVEL_TIPO</t>
  </si>
  <si>
    <t>UNIDAD</t>
  </si>
  <si>
    <t>SEGMENTO ESTRATÉGICO</t>
  </si>
  <si>
    <t>A</t>
  </si>
  <si>
    <t>02</t>
  </si>
  <si>
    <t>01</t>
  </si>
  <si>
    <t>003</t>
  </si>
  <si>
    <t>008</t>
  </si>
  <si>
    <t>000B</t>
  </si>
  <si>
    <t>0003</t>
  </si>
  <si>
    <t>000DH</t>
  </si>
  <si>
    <t>000E</t>
  </si>
  <si>
    <t>000ES</t>
  </si>
  <si>
    <t>000H</t>
  </si>
  <si>
    <t>000J</t>
  </si>
  <si>
    <t>000k</t>
  </si>
  <si>
    <t>000U</t>
  </si>
  <si>
    <t>D12</t>
  </si>
  <si>
    <t>D15</t>
  </si>
  <si>
    <t>D15I</t>
  </si>
  <si>
    <t>D18</t>
  </si>
  <si>
    <t>D1C2</t>
  </si>
  <si>
    <t>D20</t>
  </si>
  <si>
    <t>D27</t>
  </si>
  <si>
    <t>D29</t>
  </si>
  <si>
    <t>D31</t>
  </si>
  <si>
    <t>D33</t>
  </si>
  <si>
    <t>D33I</t>
  </si>
  <si>
    <t>D4</t>
  </si>
  <si>
    <t>D5</t>
  </si>
  <si>
    <t>D7I</t>
  </si>
  <si>
    <t>L1</t>
  </si>
  <si>
    <t>L3</t>
  </si>
  <si>
    <t>L4</t>
  </si>
  <si>
    <t>L5</t>
  </si>
  <si>
    <t>L6</t>
  </si>
  <si>
    <t>L8</t>
  </si>
  <si>
    <t>M10</t>
  </si>
  <si>
    <t>M10D</t>
  </si>
  <si>
    <t>M11</t>
  </si>
  <si>
    <t>M11D</t>
  </si>
  <si>
    <t>M11D9</t>
  </si>
  <si>
    <t>M12</t>
  </si>
  <si>
    <t>M12D2</t>
  </si>
  <si>
    <t>M12R</t>
  </si>
  <si>
    <t>M13</t>
  </si>
  <si>
    <t>M13D2</t>
  </si>
  <si>
    <t>M13R</t>
  </si>
  <si>
    <t>M14D</t>
  </si>
  <si>
    <t>M15D</t>
  </si>
  <si>
    <t>M15M</t>
  </si>
  <si>
    <t>M16M</t>
  </si>
  <si>
    <t>M17</t>
  </si>
  <si>
    <t>M17D</t>
  </si>
  <si>
    <t>M17D9</t>
  </si>
  <si>
    <t>M1MESOA</t>
  </si>
  <si>
    <t>M1RS1</t>
  </si>
  <si>
    <t>M2</t>
  </si>
  <si>
    <t>M2DP17</t>
  </si>
  <si>
    <t>M2DP9</t>
  </si>
  <si>
    <t>M3I</t>
  </si>
  <si>
    <t>M3P</t>
  </si>
  <si>
    <t>M4</t>
  </si>
  <si>
    <t>M4D1</t>
  </si>
  <si>
    <t>M5</t>
  </si>
  <si>
    <t>M5D</t>
  </si>
  <si>
    <t>M6DP</t>
  </si>
  <si>
    <t>M7</t>
  </si>
  <si>
    <t>M7D1</t>
  </si>
  <si>
    <t>M7D10</t>
  </si>
  <si>
    <t>M8</t>
  </si>
  <si>
    <t>M8D1</t>
  </si>
  <si>
    <t>M8G</t>
  </si>
  <si>
    <t>M9</t>
  </si>
  <si>
    <t>M9D1</t>
  </si>
  <si>
    <t>M9DV</t>
  </si>
  <si>
    <t>M9R</t>
  </si>
  <si>
    <t>004</t>
  </si>
  <si>
    <t>000A</t>
  </si>
  <si>
    <t>000PO</t>
  </si>
  <si>
    <t>D1</t>
  </si>
  <si>
    <t>D13D</t>
  </si>
  <si>
    <t>D15D</t>
  </si>
  <si>
    <t>D16</t>
  </si>
  <si>
    <t>D19D</t>
  </si>
  <si>
    <t>D20D</t>
  </si>
  <si>
    <t>D31D</t>
  </si>
  <si>
    <t>D7D</t>
  </si>
  <si>
    <t>M12D9</t>
  </si>
  <si>
    <t>M2D</t>
  </si>
  <si>
    <t>M2DP</t>
  </si>
  <si>
    <t>M3DP</t>
  </si>
  <si>
    <t>M4D8</t>
  </si>
  <si>
    <t>M5D1</t>
  </si>
  <si>
    <t>M5D8</t>
  </si>
  <si>
    <t>M6D7</t>
  </si>
  <si>
    <t>M7D8</t>
  </si>
  <si>
    <t>M9D8</t>
  </si>
  <si>
    <t>000P</t>
  </si>
  <si>
    <t>000SR</t>
  </si>
  <si>
    <t>000UNI</t>
  </si>
  <si>
    <t>M16D</t>
  </si>
  <si>
    <t>M6D</t>
  </si>
  <si>
    <t>005</t>
  </si>
  <si>
    <t>000A-DIPON</t>
  </si>
  <si>
    <t>000CP</t>
  </si>
  <si>
    <t>0001</t>
  </si>
  <si>
    <t>0002</t>
  </si>
  <si>
    <t>0004</t>
  </si>
  <si>
    <t>0017</t>
  </si>
  <si>
    <t>0021</t>
  </si>
  <si>
    <t>0022</t>
  </si>
  <si>
    <t>000F</t>
  </si>
  <si>
    <t>000G</t>
  </si>
  <si>
    <t>000RI</t>
  </si>
  <si>
    <t>L2</t>
  </si>
  <si>
    <t>L7</t>
  </si>
  <si>
    <t>L7A</t>
  </si>
  <si>
    <t>M6</t>
  </si>
  <si>
    <t>M8L</t>
  </si>
  <si>
    <t>006</t>
  </si>
  <si>
    <t>000COP</t>
  </si>
  <si>
    <t>M1</t>
  </si>
  <si>
    <t>007</t>
  </si>
  <si>
    <t>D15-MEVAP</t>
  </si>
  <si>
    <t>D26</t>
  </si>
  <si>
    <t>009</t>
  </si>
  <si>
    <t>010</t>
  </si>
  <si>
    <t>001</t>
  </si>
  <si>
    <t>002</t>
  </si>
  <si>
    <t>0006</t>
  </si>
  <si>
    <t>0020</t>
  </si>
  <si>
    <t>0023</t>
  </si>
  <si>
    <t>000</t>
  </si>
  <si>
    <t>D7</t>
  </si>
  <si>
    <t>M14</t>
  </si>
  <si>
    <t>0005</t>
  </si>
  <si>
    <t>0007</t>
  </si>
  <si>
    <t>0012</t>
  </si>
  <si>
    <t>0018</t>
  </si>
  <si>
    <t>D13</t>
  </si>
  <si>
    <t>M7E</t>
  </si>
  <si>
    <t>0013</t>
  </si>
  <si>
    <t>000CIT</t>
  </si>
  <si>
    <t>0009</t>
  </si>
  <si>
    <t>0014</t>
  </si>
  <si>
    <t>0019</t>
  </si>
  <si>
    <t>D19</t>
  </si>
  <si>
    <t>M4E</t>
  </si>
  <si>
    <t>D26C</t>
  </si>
  <si>
    <t>M14D1</t>
  </si>
  <si>
    <t>M17D17</t>
  </si>
  <si>
    <t>M17D18</t>
  </si>
  <si>
    <t>M3</t>
  </si>
  <si>
    <t>M3DP17</t>
  </si>
  <si>
    <t>M3DP7</t>
  </si>
  <si>
    <t>D13EMA</t>
  </si>
  <si>
    <t>D15A</t>
  </si>
  <si>
    <t>D19N</t>
  </si>
  <si>
    <t>M14M15</t>
  </si>
  <si>
    <t>M15M15</t>
  </si>
  <si>
    <t>M2DP15</t>
  </si>
  <si>
    <t>M2N</t>
  </si>
  <si>
    <t>M3N</t>
  </si>
  <si>
    <t>M4D</t>
  </si>
  <si>
    <t>M5E</t>
  </si>
  <si>
    <t>M6DP15</t>
  </si>
  <si>
    <t>M6E</t>
  </si>
  <si>
    <t>M7-ES</t>
  </si>
  <si>
    <t>M8E</t>
  </si>
  <si>
    <t>M9G24</t>
  </si>
  <si>
    <t>D33D</t>
  </si>
  <si>
    <t>M10D7</t>
  </si>
  <si>
    <t>M13D9</t>
  </si>
  <si>
    <t>M14D8</t>
  </si>
  <si>
    <t>M15E6</t>
  </si>
  <si>
    <t>M2DP7</t>
  </si>
  <si>
    <t>M8C</t>
  </si>
  <si>
    <t>M2I</t>
  </si>
  <si>
    <t>M5D10</t>
  </si>
  <si>
    <t>D13C</t>
  </si>
  <si>
    <t>D15C</t>
  </si>
  <si>
    <t>D19C</t>
  </si>
  <si>
    <t>D27C</t>
  </si>
  <si>
    <t>D31C</t>
  </si>
  <si>
    <t>D7C</t>
  </si>
  <si>
    <t>M12D8</t>
  </si>
  <si>
    <t>M13D8</t>
  </si>
  <si>
    <t>M14D7</t>
  </si>
  <si>
    <t>M15M6</t>
  </si>
  <si>
    <t>M16D6</t>
  </si>
  <si>
    <t>M16MT7</t>
  </si>
  <si>
    <t>M17D6</t>
  </si>
  <si>
    <t>M2DP6</t>
  </si>
  <si>
    <t>M3DP6</t>
  </si>
  <si>
    <t>M4D7</t>
  </si>
  <si>
    <t>M6C</t>
  </si>
  <si>
    <t>M6D6</t>
  </si>
  <si>
    <t>M7C</t>
  </si>
  <si>
    <t>M7D7</t>
  </si>
  <si>
    <t>M8D7</t>
  </si>
  <si>
    <t>M9D7</t>
  </si>
  <si>
    <t>D29O</t>
  </si>
  <si>
    <t>D12D</t>
  </si>
  <si>
    <t>D16D</t>
  </si>
  <si>
    <t>D26D</t>
  </si>
  <si>
    <t>D27D</t>
  </si>
  <si>
    <t>M11D7</t>
  </si>
  <si>
    <t>M17M7</t>
  </si>
  <si>
    <t>D12C</t>
  </si>
  <si>
    <t>D16C</t>
  </si>
  <si>
    <t>D20O</t>
  </si>
  <si>
    <t>D29C</t>
  </si>
  <si>
    <t>D33C</t>
  </si>
  <si>
    <t>D33O</t>
  </si>
  <si>
    <t>M10E19</t>
  </si>
  <si>
    <t>M10ES</t>
  </si>
  <si>
    <t>M11C</t>
  </si>
  <si>
    <t>M11D14</t>
  </si>
  <si>
    <t>M11D6</t>
  </si>
  <si>
    <t>M12N</t>
  </si>
  <si>
    <t>M13D16</t>
  </si>
  <si>
    <t>M13-UNDMO</t>
  </si>
  <si>
    <t>M15D6</t>
  </si>
  <si>
    <t>M16M15</t>
  </si>
  <si>
    <t>M17D14</t>
  </si>
  <si>
    <t>M17M15</t>
  </si>
  <si>
    <t>M1N</t>
  </si>
  <si>
    <t>M2DP14</t>
  </si>
  <si>
    <t>M3DP14</t>
  </si>
  <si>
    <t>M4A</t>
  </si>
  <si>
    <t>M5D7</t>
  </si>
  <si>
    <t>M5O</t>
  </si>
  <si>
    <t>M6D14</t>
  </si>
  <si>
    <t>M6DP6</t>
  </si>
  <si>
    <t>M7D15</t>
  </si>
  <si>
    <t>M8D15</t>
  </si>
  <si>
    <t>M9D15</t>
  </si>
  <si>
    <t/>
  </si>
  <si>
    <t>000CE</t>
  </si>
  <si>
    <t>000CI</t>
  </si>
  <si>
    <t>M10D6</t>
  </si>
  <si>
    <t>M14M6</t>
  </si>
  <si>
    <t>M5C</t>
  </si>
  <si>
    <t>PC01</t>
  </si>
  <si>
    <t>04</t>
  </si>
  <si>
    <t>GR</t>
  </si>
  <si>
    <t>08</t>
  </si>
  <si>
    <t>03</t>
  </si>
  <si>
    <t>Objeto</t>
  </si>
  <si>
    <t>Detalle</t>
  </si>
  <si>
    <t>Cuenta</t>
  </si>
  <si>
    <t>Subcuenta</t>
  </si>
  <si>
    <t>Ordinal</t>
  </si>
  <si>
    <t>Subordinal</t>
  </si>
  <si>
    <t>CONTRIBUCION DE VALORIZACION MUNICIPAL</t>
  </si>
  <si>
    <t>DIRECCIÓN ADMINISTRATIVA Y FINANCIERA</t>
  </si>
  <si>
    <t>DIRECCIÓN DE ANTINARCÓTICOS</t>
  </si>
  <si>
    <t>POLICÍA METROPOLITANA DE SAN JUAN DE PASTO</t>
  </si>
  <si>
    <t>DEPARTAMENTO DE POLICÍA NARIÑO</t>
  </si>
  <si>
    <t>DEPARTAMENTO DE POLICÍA VAUPÉS</t>
  </si>
  <si>
    <t>08-01-02</t>
  </si>
  <si>
    <t>08-01-02-006</t>
  </si>
  <si>
    <t>08-04</t>
  </si>
  <si>
    <t>08-04-04</t>
  </si>
  <si>
    <t>DIRECCIÓN DE BIENESTAR SOCIAL</t>
  </si>
  <si>
    <t>02-02-02-009-006</t>
  </si>
  <si>
    <t>SERVICIOS DE BIENESTAR SOCIAL</t>
  </si>
  <si>
    <t>IMPUESTOS</t>
  </si>
  <si>
    <t>SERVICIOS DE ESPARCIMIENTO, CULTURALES Y DEPORTIVOS</t>
  </si>
  <si>
    <t>AGREGADURIA DE ARGENTINA</t>
  </si>
  <si>
    <t>AGREGADURIA DE ECUADOR</t>
  </si>
  <si>
    <t>AGREGADURIA DE PARAGUAY</t>
  </si>
  <si>
    <t>FUNCIONAMIENTO</t>
  </si>
  <si>
    <t>ADQUISICIÓN DE BIENES  Y SERVICIOS</t>
  </si>
  <si>
    <t>ADQUISICIÓN DE ACTIVOS NO FINANCIEROS</t>
  </si>
  <si>
    <t>ACTIVOS FIJOS</t>
  </si>
  <si>
    <t>ACTIVOS FIJOS NO CLASIFICADOS COMO MAQUINARIA Y EQUIPO</t>
  </si>
  <si>
    <t>MUEBLES, INSTRUMENTOS MUSICALES, ARTÍCULOS DE DEPORTE Y ANTIGÜEDADES</t>
  </si>
  <si>
    <t>DIRECCIÓN DE INCORPORACION</t>
  </si>
  <si>
    <t>AGREGADURIA DE CHILE</t>
  </si>
  <si>
    <t>AREA DE DERECHOS HUMANOS</t>
  </si>
  <si>
    <t>JEFATURA DEL SERVCIO DE POLICIA</t>
  </si>
  <si>
    <t>ESCUADRÓN MÓVIL ANTIDISTURBIOS</t>
  </si>
  <si>
    <t>DIRECCIÓN DE TALENTO HUMANO</t>
  </si>
  <si>
    <t>COMUNICACIONES ESTRATÉGICAS</t>
  </si>
  <si>
    <t>INSPECCIÓN GENERAL</t>
  </si>
  <si>
    <t>UNIDAD NACIONAL DE INTERVENCIÓN POLICIAL Y DE ANTITERRORISMO</t>
  </si>
  <si>
    <t>DEPARTAMENTO DE POLICÍA CAQUETA</t>
  </si>
  <si>
    <t>DEPARTAMENTO DE POLICÍA CESAR</t>
  </si>
  <si>
    <t>POLICÍA FISCAL Y ADUANERA</t>
  </si>
  <si>
    <t>DEPARTAMENTO DE POLICÍA GUAINIA</t>
  </si>
  <si>
    <t>REGIÓN DE POLICÍA No. 1</t>
  </si>
  <si>
    <t>DEPARTAMENTO DE POLICÍA GUAVIARE</t>
  </si>
  <si>
    <t>DEPARTAMENTO DE POLICÍA QUINDIO</t>
  </si>
  <si>
    <t>DEPARTAMENTO DE POLICÍA SAN ANDRES Y PROVIDENCIA</t>
  </si>
  <si>
    <t>DEPARTAMENTO DE POLICÍA SUCRE</t>
  </si>
  <si>
    <t>DEPARTAMENTO DE POLICÍA URABA</t>
  </si>
  <si>
    <t>DEPARTAMENTO DE POLICÍA URABA - POLICÍA FISCAL Y ADUANERA</t>
  </si>
  <si>
    <t>DEPARTAMENTO DE POLICÍA VICHADA</t>
  </si>
  <si>
    <t>DEPARTAMENTO DE POLICÍA AMAZONAS</t>
  </si>
  <si>
    <t>DEPARTAMENTO DE POLICÍA ARAUCA - POLICÍA FISCAL Y ADUANERA</t>
  </si>
  <si>
    <t>DIRECCIÓN DE INTELIGENCIA POLICÍAL</t>
  </si>
  <si>
    <t>DIRECCIÓN ANTISECUESTRO Y EXTORSION</t>
  </si>
  <si>
    <t>DIRECCIÓN DE TRANSITO Y TRANSPORTES</t>
  </si>
  <si>
    <t>DIRECCIÓN DE CARABINEROS</t>
  </si>
  <si>
    <t>POLICÍA METROPOLITANA DE IBAGUÉ</t>
  </si>
  <si>
    <t>DEPARTAMENTO DE POLICÍA TOLIMA</t>
  </si>
  <si>
    <t>POLICÍA METROPOLITANA DE SANTA MARTA</t>
  </si>
  <si>
    <t>DEPARTAMENTO DE POLICÍA MAGDALENA</t>
  </si>
  <si>
    <t>DEPARTAMENTO DE POLICÍA MAGDALENA - POLICÍA FISCAL Y ADUANERA</t>
  </si>
  <si>
    <t>POLICÍA METROPOLITANA DE POPAYAN</t>
  </si>
  <si>
    <t>DEPARTAMENTO DE POLICÍA CAUCA</t>
  </si>
  <si>
    <t>REGIÓN DE POLICÍA No. 4</t>
  </si>
  <si>
    <t>POLICÍA METROPOLITANA DE NEIVA</t>
  </si>
  <si>
    <t>DEPARTAMENTO DE POLICÍA HUILA</t>
  </si>
  <si>
    <t>REGIÓN DE POLICÍA No. 2</t>
  </si>
  <si>
    <t>DEPARTAMENTO DE POLICÍA CORDOBA</t>
  </si>
  <si>
    <t>DEPARTAMENTO DE POLICÍA CALDAS</t>
  </si>
  <si>
    <t>POLICÍA METROPOLITANA DE MANIZALES</t>
  </si>
  <si>
    <t>POLICÍA METROPOLITANA DE TUNJA</t>
  </si>
  <si>
    <t>DEPARTAMENTO DE POLICÍA NARIÑO POLICÍA FISCAL Y ADUANERA</t>
  </si>
  <si>
    <t>POLICÍA METROPOLITANA DE BOGOTÁ - POLICÍA METROPOLITANA DE SOACHA</t>
  </si>
  <si>
    <t>POLICÍA METROPOLITANA DE BOGOTÁ - REGIÓN METROPOLITANA DE POLICÍA LA SABANA</t>
  </si>
  <si>
    <t>POLICÍA METROPOLITANA DE CALI</t>
  </si>
  <si>
    <t>DEPARTAMENTO DE POLICÍA VALLE - DISTRITO ESPECIAL BUENAVENTURA</t>
  </si>
  <si>
    <t>DEPARTAMENTO DE POLICÍA VALLE - POLICÍA FISCAL Y ADUANERA</t>
  </si>
  <si>
    <t>POLICÍA METROPOLITANA DEL VALLE DE ABURRA - POLICÍA FISCAL Y ADUANERA</t>
  </si>
  <si>
    <t>REGIÓN DE POLICÍA No. 6</t>
  </si>
  <si>
    <t>POLICÍA METROPOLITANA DE CARTAGENA</t>
  </si>
  <si>
    <t>DEPARTAMENTO DE POLICÍA BOLÍVAR</t>
  </si>
  <si>
    <t>POLICÍA METROPOLITANA DE BARRANQUILLA</t>
  </si>
  <si>
    <t>REGIÓN DE POLICÍA No. 8</t>
  </si>
  <si>
    <t>DEPARTAMENTO DE POLICÍA MAGDALENA MEDIO</t>
  </si>
  <si>
    <t>POLICÍA METROPOLITANA DE CUCUTA</t>
  </si>
  <si>
    <t>DEPARTAMENTO DE POLICÍA NORTE DE SANTANDER</t>
  </si>
  <si>
    <t>DEPARTAMENTO DE POLICÍA NORTE DE SANTANDER -  POLICÍA FISCAL Y ADUANERA</t>
  </si>
  <si>
    <t>POLICÍA METROPOLITANA DE PEREIRA</t>
  </si>
  <si>
    <t>DEPARTAMENTO DE POLICÍA RISARALDA</t>
  </si>
  <si>
    <t>POLICÍA METROPOLITANA DE PEREIRA - POLICÍA FISCAL Y ADUANERA</t>
  </si>
  <si>
    <t>POLICÍA METROPOLITANA DE VILLAVICENCIO</t>
  </si>
  <si>
    <t>DEPARTAMENTO DE POLICÍA META</t>
  </si>
  <si>
    <t>REGIÓN DE POLICÍA No. 7</t>
  </si>
  <si>
    <t>MAQUINARIA Y EQUIPO</t>
  </si>
  <si>
    <t>MAQUINARIA PARA USO GENERAL</t>
  </si>
  <si>
    <t>UNIDAD DE OPERACIONES ESPECIALES EN EMERGENCIAS Y DESASTRES</t>
  </si>
  <si>
    <t>DEPARTAMENTO DE POLICÍA CUNDINAMARCA</t>
  </si>
  <si>
    <t>DEPARTAMENTO DE POLICÍA CASANARE - DIRECCIÓN DE INCORPORACION</t>
  </si>
  <si>
    <t>DEPARTAMENTO DE POLICÍA CESAR - DIRECCIÓN DE INCORPORACION</t>
  </si>
  <si>
    <t>DEPARTAMENTO DE POLICÍA CHOCO</t>
  </si>
  <si>
    <t>DEPARTAMENTO DE POLICÍA GUAJIRA - DIRECCIÓN DE INCORPORACION</t>
  </si>
  <si>
    <t>DEPARTAMENTO DE POLICÍA GUAVIARE - DIRECCIÓN DE INCORPORACION</t>
  </si>
  <si>
    <t>DEPARTAMENTO DE POLICÍA SUCRE - DIRECCIÓN DE INCORPORACION</t>
  </si>
  <si>
    <t>DEPARTAMENTO DE POLICÍA ARAUCA - DIRECCIÓN DE INCORPORACION</t>
  </si>
  <si>
    <t xml:space="preserve">DEPARTAMENTO DE POLICÍA CAUCA DIRECCIÓN DE INCORPORACION </t>
  </si>
  <si>
    <t>POLICÍA METROPOLITANA SANTIAGO DE CALI - DIRECCIÓN DE INCORPORACION</t>
  </si>
  <si>
    <t>DEPARTAMENTO DE POLICÍA VALLE</t>
  </si>
  <si>
    <t>DEPARTAMENTO DE POLICÍA ANTIOQUIA</t>
  </si>
  <si>
    <t>DEPARTAMENTO DE POLICÍA BOLÍVAR - DIRECCIÓN DE INCORPORACIÓN</t>
  </si>
  <si>
    <t xml:space="preserve">DEPARTAMENTO DE POLICÍA ATLÁNTICO </t>
  </si>
  <si>
    <t xml:space="preserve">DEPARTAMENTO DE POLICÍA ATLÁNTICO - DIRECCIÓN DE INCORPORACION </t>
  </si>
  <si>
    <t>DEPARTAMENTO DE POLICÍA SANTANDER -  DIRECCIÓN DE INCORPORACIÓN</t>
  </si>
  <si>
    <t>DEPARTAMENTO DE POLICÍA NORTE DE SANTANDER -  DIRECCIÓN DE INCORPORACIÓN</t>
  </si>
  <si>
    <t xml:space="preserve">DEPARTAMENTO DE POLICÍA META- DIRECCIÓN DE INCORPORACION </t>
  </si>
  <si>
    <t>MAQUINARIA PARA USOS ESPECIALES</t>
  </si>
  <si>
    <t xml:space="preserve">OFICINA DE PLANEACION </t>
  </si>
  <si>
    <t>SUBDIRECCIÓN GENERAL</t>
  </si>
  <si>
    <t>UNIDAD PARA LA EDIFICACIÓN DE LA PAZ</t>
  </si>
  <si>
    <t>DEPARTAMENTO DE POLICÍA BOYACA</t>
  </si>
  <si>
    <t>DEPARTAMENTO DE POLICÍA SANTANDER</t>
  </si>
  <si>
    <t>MAQUINARIA DE OFICINA, CONTABILIDAD E INFORMÁTICA</t>
  </si>
  <si>
    <t>DIRECCIÓN LOGISTICA Y FINANCIERA - DIRECCIÓN PONAL</t>
  </si>
  <si>
    <t>CENTRO DE ESTANDARES DE LA POLICÍA</t>
  </si>
  <si>
    <t>AGREGADURIA DE BOLIVIA</t>
  </si>
  <si>
    <t>AGREGADURIA DE GRAN BRETANA</t>
  </si>
  <si>
    <t>AGREGADURIA DE BRASIL</t>
  </si>
  <si>
    <t>AGREGADURIA ONU</t>
  </si>
  <si>
    <t>OFICINA DE TECNOLOGÍA, INFORMACIÓN Y TELECOMUNICACIONES</t>
  </si>
  <si>
    <t>SECRETARIA GENERAL</t>
  </si>
  <si>
    <t>OFICINA DE RELACIONES  Y COOPERACIÓN INTERNACIONAL POLICIAL</t>
  </si>
  <si>
    <t>DIRECCIÓN DE INVESTIGACION CRIMINAL</t>
  </si>
  <si>
    <t>DIRECCIÓN DE PROTECCION</t>
  </si>
  <si>
    <t>POLICÍA METROPOLITANA DE BUCARAMANGA</t>
  </si>
  <si>
    <t>REGIÓN DE POLICÍA No. 3</t>
  </si>
  <si>
    <t>MAQUINARIA Y APARATOS ELÉCTRICOS</t>
  </si>
  <si>
    <t>COMANDOS EN OPERACIONES ESPECIALES Y ANTITERRORISMO</t>
  </si>
  <si>
    <t>POLICÍA METROPOLITANA DE BOGOTA</t>
  </si>
  <si>
    <t>EQUIPO Y APARATOS DE RADIO, TELEVISIÓN Y COMUNICACIONES</t>
  </si>
  <si>
    <t>POLICÍA METROPOLITANA DE VALLEDUPAR</t>
  </si>
  <si>
    <t>DEPARTAMENTO DE POLICÍA PUTUMAYO</t>
  </si>
  <si>
    <t>APARATOS MÉDICOS, INSTRUMENTOS ÓPTICOS Y DE PRECISIÓN, RELOJES</t>
  </si>
  <si>
    <t>EQUIPO DE TRANSPORTE</t>
  </si>
  <si>
    <t>EQUIPO MILITAR Y POLICÍA</t>
  </si>
  <si>
    <t>OTROS ACTIVOS FIJOS</t>
  </si>
  <si>
    <t>RECURSOS BIOLÓGICOS CULTIVADOS</t>
  </si>
  <si>
    <t>PRODUCTOS DE LA PROPIEDAD INTELECTUAL</t>
  </si>
  <si>
    <t>AGREGADURIA DE PANAMA</t>
  </si>
  <si>
    <t>AGREGADURIA DE COSTA RICA</t>
  </si>
  <si>
    <t>ADQUISICIONES DIFERENTES DE ACTIVOS</t>
  </si>
  <si>
    <t>MATERIALES Y SUMINISTROS</t>
  </si>
  <si>
    <t>AGRICULTURA, SILVICULTURA Y PRODUCTOS DE LA PESCA</t>
  </si>
  <si>
    <t>PRODUCTOS DE LA AGRICULTURA Y LA HORTICULTURA</t>
  </si>
  <si>
    <t>ANIMALES VIVOS Y PRODUCTOS ANIMALES (EXCEPTO LA CARNE)</t>
  </si>
  <si>
    <t>PRODUCTOS DE LA SILVICULTURA Y DE LA EXPLOTACIÓN FORESTAL</t>
  </si>
  <si>
    <t>MINERALES; ELECTRICIDAD, GAS Y AGUA</t>
  </si>
  <si>
    <t>PETRÓLEO CRUDO Y GAS NATURAL</t>
  </si>
  <si>
    <t>PIEDRA, ARENA Y ARCILLA</t>
  </si>
  <si>
    <t>ELECTRICIDAD, GAS DE CIUDAD, VAPOR Y AGUA CALIENTE</t>
  </si>
  <si>
    <t>AGUA NATURAL</t>
  </si>
  <si>
    <t>PRODUCTOS ALIMENTICIOS, BEBIDAS Y TABACO; TEXTILES, PRENDAS DE VESTIR Y PRODUCTOS DE CUERO</t>
  </si>
  <si>
    <t>CARNE, PESCADO, FRUTAS, HORTALIZAS, ACEITES Y GRASAS</t>
  </si>
  <si>
    <t>DEPARTAMENTO DE POLICÍA ARAUCA</t>
  </si>
  <si>
    <t>PRODUCTOS LÁCTEOS Y OVOPRODUCTOS</t>
  </si>
  <si>
    <t>POLICÍA METROPOLITANA DE SAN JERONIMO DE MONTERIA</t>
  </si>
  <si>
    <t>PRODUCTOS DE MOLINERÍA, ALMIDONES Y PRODUCTOS DERIVADOS DEL ALMIDÓN; OTROS PRODUCTOS ALIMENTICIOS</t>
  </si>
  <si>
    <t>AGREGADURIA DE MEXICO</t>
  </si>
  <si>
    <t>AGREGADURIA DE PERU</t>
  </si>
  <si>
    <t>AGREGADURIA DE FRANCIA</t>
  </si>
  <si>
    <t>AGREGADURIA OEA</t>
  </si>
  <si>
    <t>DEPARTAMENTO DE POLICÍA CASANARE</t>
  </si>
  <si>
    <t>REGIÓN DE POLICÍA No. 5</t>
  </si>
  <si>
    <t>BEBIDAS</t>
  </si>
  <si>
    <t>AGREGADURIA DE AUSTRIA</t>
  </si>
  <si>
    <t>HILADOS E HILOS; TEJIDOS DE FIBRAS TEXTILES INCLUSO AFELPADOS</t>
  </si>
  <si>
    <t>ARTÍCULOS TEXTILES (EXCEPTO PRENDAS DE VESTIR)</t>
  </si>
  <si>
    <t>DOTACIÓN (PRENDAS DE VESTIR Y CALZADO)</t>
  </si>
  <si>
    <t>CONTROL INTERNO</t>
  </si>
  <si>
    <t>OTROS BIENES TRANSPORTABLES (EXCEPTO PRODUCTOS METÁLICOS, MAQUINARIA Y EQUIPO)</t>
  </si>
  <si>
    <t>PRODUCTOS DE MADERA, CORCHO, CESTERÍA Y ESPARTERÍA</t>
  </si>
  <si>
    <t>PASTA O PULPA, PAPEL Y PRODUCTOS DE PAPEL; IMPRESOS Y ARTÍCULOS RELACIONADOS</t>
  </si>
  <si>
    <t>AGREGADURIA DE ESTADOS UNIDOS</t>
  </si>
  <si>
    <t>AGREGADURIA DE ITALIA</t>
  </si>
  <si>
    <t>AGREGADURIA DE ESPANA</t>
  </si>
  <si>
    <t>DEPARTAMENTO DE POLICÍA GUAJIRA</t>
  </si>
  <si>
    <t>DEPARTAMENTO DE POLICÍA BOLÍVAR - POLICÍA FISCAL Y ADUANERA</t>
  </si>
  <si>
    <t>PRODUCTOS DE HORNOS DE COQUE; PRODUCTOS DE REFINACIÓN DE PETRÓLEO Y COMBUSTIBLE NUCLEAR</t>
  </si>
  <si>
    <t>DEPARTAMENTO DE POLICÍA PUTUMAYO - POLICÍA DE CARRETERAS</t>
  </si>
  <si>
    <t>DEPARTAMENTO DE POLICÍA CORDOBA -DISTRITO ESPECIAL MONTELIBANO</t>
  </si>
  <si>
    <t>DEPARTAMENTO DE POLICÍA NARIÑO - DISTRITO ESPECIAL TUMACO</t>
  </si>
  <si>
    <t>DEPARTAMENTO DE POLICÍA NARIÑO - DISTRITO ESPECIAL TUQUERRES</t>
  </si>
  <si>
    <t>POLICÍA METROPOLITANA DEL VALLE DE ABURRA</t>
  </si>
  <si>
    <t>DEPARTAMENTO DE POLICÍA ANTIOQUIA - DISTRITO ESPECIAL CAUCASIA</t>
  </si>
  <si>
    <t>QUÍMICOS BÁSICOS</t>
  </si>
  <si>
    <t>OTROS PRODUCTOS QUÍMICOS; FIBRAS ARTIFICIALES (O FIBRAS INDUSTRIALES HECHAS POR EL HOMBRE)</t>
  </si>
  <si>
    <t>DEPARTAMENTO DE POLICÍA ANTIOQUIA - DIRECCIÓN DE INCORPORACION</t>
  </si>
  <si>
    <t>PRODUCTOS DE CAUCHO Y PLÁSTICO</t>
  </si>
  <si>
    <t>DEPARTAMENTO DE POLICÍA CASANARE - ESCUADRÓN MÓVIL ANTIDISTURBIOS</t>
  </si>
  <si>
    <t>DEPARTAMENTO DE POLICÍA CESAR - ESCUADRÓN MÓVIL ANTIDISTURBIOS</t>
  </si>
  <si>
    <t>DEPARTAMENTO DE POLICÍA GUAJIRA - ESCUADRÓN MÓVIL ANTIDISTURBIOS</t>
  </si>
  <si>
    <t>POLICÍA METROPOLITANA DE MONTERÍA - ESCUADRÓN MÓVIL ANTIDISTURBIOS</t>
  </si>
  <si>
    <t>POLICÍA METROPOLITANA DE MANIZALES - ESCUADRÓN MÓVIL ANTIDISTURBIOS</t>
  </si>
  <si>
    <t>DEPARTAMENTO DE POLICÍA VALLE - ESCUADRÓN MÓVIL ANTIDISTURBIOS</t>
  </si>
  <si>
    <t>POLICÍA METROPOLITANA DE CALI - ESCUADRÓN MÓVIL ANTIDISTURBIOS</t>
  </si>
  <si>
    <t>POLICÍA METROPOLITANA DEL VALLE DE ABURRA - ESCUADRÓN MÓVIL ANTIDISTURBIOS</t>
  </si>
  <si>
    <t>POLICÍA METROPOLITANA DE CARTAGENA - ESCUADRÓN MÓVIL ANTIDISTURBIOS</t>
  </si>
  <si>
    <t>POLICÍA METROPOLITANA DE BARRANQUILLA - ESCUADRÓN MÓVIL ANTIDISTURBIOS</t>
  </si>
  <si>
    <t>DEPARTAMENTO DE POLICÍA MAGDALENA MEDIO - ESCUADRÓN MÓVIL ANTIDISTURBIOS</t>
  </si>
  <si>
    <t>POLICÍA METROPOLITANA DE BUCARAMANGA - ESCUADRÓN MÓVIL ANTIDISTURBIOS</t>
  </si>
  <si>
    <t>POLICÍA METROPOLITANA DE CUCUTA - ESCUADRÓN MÓVIL ANTIDISTURBIOS</t>
  </si>
  <si>
    <t>POLICÍA METROPOLITANA DE PEREIRA - ESCUADRÓN MÓVIL ANTIDISTURBIOS</t>
  </si>
  <si>
    <t>POLICÍA METROPOLITANA DE VILLAVICENCIO -  ESCUADRÓN MÓVIL ANTIDISTURBIOS</t>
  </si>
  <si>
    <t>VIDRIO Y PRODUCTOS DE VIDRIO Y OTROS PRODUCTOS NO METÁLICOS N.C.P.</t>
  </si>
  <si>
    <t>OTROS BIENES TRANSPORTABLES N.C.P.</t>
  </si>
  <si>
    <t>DESPERDICIOS; DESECHOS Y RESIDUOS</t>
  </si>
  <si>
    <t>PRODUCTOS METÁLICOS Y PAQUETES DE SOFTWARE</t>
  </si>
  <si>
    <t>METALES BÁSICOS</t>
  </si>
  <si>
    <t>PRODUCTOS METÁLICOS ELABORADOS (EXCEPTO MAQUINARIA Y EQUIPO)</t>
  </si>
  <si>
    <t>PARTES PIEZAS Y ACCESORIOS DE EQUIPO MILITAR Y POLICIA</t>
  </si>
  <si>
    <t>ELEMENTOS MILITARES DE UN SOLO USO</t>
  </si>
  <si>
    <t>MUNICIONES</t>
  </si>
  <si>
    <t>OTROS ELEMENTOS MILITARES DE UN SOLO USO</t>
  </si>
  <si>
    <t>ADQUISICIÓN DE SERVICIOS</t>
  </si>
  <si>
    <t>SERVICIOS DE LA CONSTRUCCIÓN</t>
  </si>
  <si>
    <t>SERVICIOS DE CONSTRUCCIÓN</t>
  </si>
  <si>
    <t>DEPARTAMENTO DE POLICÍA URABA - DIRECCIÓN DE INCORPORACION</t>
  </si>
  <si>
    <t>DEPARTAMENTO DE POLICÍA TOLIMA- DIRECCIÓN DE INCORPORACIÓN</t>
  </si>
  <si>
    <t>DEPARTAMENTO DE POLICÍA HUILA- DIRECCIÓN DE INCORPORACIÓN</t>
  </si>
  <si>
    <t>DEPARTAMENTO DE POLICÍA CORDOBA DIRECCIÓN DE INCORPORACION</t>
  </si>
  <si>
    <t>ESCUELA DE CARABINEROS ALEJANDRO GUTIERREZ DIRECCIÓN DE INCORPORACION</t>
  </si>
  <si>
    <t>DEPARTAMENTO DE POLICÍA VALLE - DIRECCIÓN DE INCORPORACION</t>
  </si>
  <si>
    <t>POLICÍA METROPOLITANA DE PEREIRA - DIRECCIÓN DE INCORPORACION</t>
  </si>
  <si>
    <t>SERVICIOS DE ALOJAMIENTO; SERVICIOS DE SUMINISTRO DE COMIDAS Y BEBIDAS; SERVICIOS DE TRANSPORTE; Y SERVICIOS DE DISTRIBUCIÓN DE ELECTRICIDAD, GAS Y AGUA</t>
  </si>
  <si>
    <t>ALOJAMIENTO; SERVICIOS DE SUMINISTROS DE COMIDAS Y BEBIDAS</t>
  </si>
  <si>
    <t>SERVICIOS DE TRANSPORTE DE PASAJEROS</t>
  </si>
  <si>
    <t>SERVICIOS DE TRANSPORTE DE CARGA</t>
  </si>
  <si>
    <t>SERVICIOS DE ALQUILER DE VEHÍCULOS DE TRANSPORTE CON OPERARIO</t>
  </si>
  <si>
    <t>SERVICIOS DE APOYO AL TRANSPORTE</t>
  </si>
  <si>
    <t>POLICÍA METROPOLITANA DE CALI -POLICÍA FISCAL Y ADUANERA</t>
  </si>
  <si>
    <t>SERVICIOS POSTALES Y DE MENSAJERÍA</t>
  </si>
  <si>
    <t>DEPARTAMENTO DE POLICÍA ATLÁNTICO - POLICÍA FISCAL Y ADUANERA</t>
  </si>
  <si>
    <t>SERVICIOS DE DISTRIBUCIÓN DE ELECTRICIDAD, GAS Y AGUA (POR CUENTA PROPIA)</t>
  </si>
  <si>
    <t>DEPARTAMENTO DE POLICÍA CASANARE - POLICÍA DE CARRETERAS</t>
  </si>
  <si>
    <t>DEPARTAMENTO DE POLICÍA CESAR - POLICÍA DE CARRETERAS</t>
  </si>
  <si>
    <t>DEPARTAMENTO DE POLICÍA GUAJIRA - POLICÍA DE CARRETERAS</t>
  </si>
  <si>
    <t>DEPARTAMENTO DE POLICÍA QUINDIO - POLICÍA DE CARRETERAS</t>
  </si>
  <si>
    <t>DEPARTAMENTO DE POLICÍA SUCRE - POLICÍA DE CARRETERAS</t>
  </si>
  <si>
    <t>DEPARTAMENTO DE POLICÍA ARAUCA - POLICÍA CARRETERAS</t>
  </si>
  <si>
    <t>DEPARTAMENTO DE POLICÍA CAUCA POLICÍA DE CARRETERAS</t>
  </si>
  <si>
    <t>DEPARTAMENTO DE POLICÍA HUILA - POLICÍA DE CARRETERAS</t>
  </si>
  <si>
    <t>DEPARTAMENTO DE POLICÍA CORDOBA POLICÍA DE CARRETERAS</t>
  </si>
  <si>
    <t>POLICÍA METROPOLITANA DE MANIZALES POLICÍA DE CARRETERAS</t>
  </si>
  <si>
    <t>DEPARTAMENTO DE POLICÍA BOYACÁ POLICÍA DE CARRETERAS</t>
  </si>
  <si>
    <t>POLICÍA METROPOLITANA DE TUNJA - DIRECCIÓN DE INCORPORACIÓN</t>
  </si>
  <si>
    <t>DEPARTAMENTO DE POLICÍA NARIÑO POLICÍA DE CARRETERAS</t>
  </si>
  <si>
    <t>DEPARTAMENTO DE POLICÍA VALLE - POLICÍA DE CARRETERAS</t>
  </si>
  <si>
    <t>DEPARTAMENTO DE POLICÍA ANTIOQUIA - POLICÍA DE CARRETERAS</t>
  </si>
  <si>
    <t>DEPARTAMENTO DE POLICÍA BOLÍVAR - POLICÍA DE CARRETERAS</t>
  </si>
  <si>
    <t>POLICÍA METROPOLITANA DE BUCARAMANGA - POLICÍA DE CARRETERAS</t>
  </si>
  <si>
    <t>DEPARTAMENTO DE POLICÍA SANTANDER -  POLICÍA DE CARRETERAS</t>
  </si>
  <si>
    <t>POLICÍA METROPOLITANA DE CÚCUTA - POLICÍA DE CARRETERAS</t>
  </si>
  <si>
    <t>DEPARTAMENTO DE POLICÍA NORTE DE SANTANDER -  POLICÍA DE CARRETERAS</t>
  </si>
  <si>
    <t>DEPARTAMENTO DE POLICÍA RISARALDA- POLICÍA DE CARRETERAS</t>
  </si>
  <si>
    <t>DEPARTAMENTO DE POLICÍA META- POLICÍA DE CARRETERAS</t>
  </si>
  <si>
    <t>SERVICIOS FINANCIEROS Y SERVICIOS CONEXOS, SERVICIOS INMOBILIARIOS Y SERVICIOS DE LEASING</t>
  </si>
  <si>
    <t>SERVICIOS FINANCIEROS Y SERVICIOS CONEXOS</t>
  </si>
  <si>
    <t>SERVICIOS INMOBILIARIOS</t>
  </si>
  <si>
    <t>DEPARTAMENTO DE POLICÍA SAN ANDRES Y PROVIDENCIA - DIRECCIÓN ANTINARCÓTICOS</t>
  </si>
  <si>
    <t>SERVICIOS PRESTADOS A LAS EMPRESAS Y SERVICIOS DE PRODUCCIÓN</t>
  </si>
  <si>
    <t>SERVICIOS DE INVESTIGACIÓN Y DESARROLLO</t>
  </si>
  <si>
    <t>SERVICIOS JURÍDICOS Y CONTABLES</t>
  </si>
  <si>
    <t>OTROS SERVICIOS PROFESIONALES, CIENTÍFICOS Y TÉCNICOS</t>
  </si>
  <si>
    <t>DEPARTAMENTO DE POLICÍA CAQUETA - DIRECCIÓN DE INCORPORACION</t>
  </si>
  <si>
    <t>DEPARTAMENTO DE POLICÍA CHOCO - DIRECCIÓN DE INCORPORACION</t>
  </si>
  <si>
    <t>DEPARTAMENTO DE POLICÍA PUTUMAYO - DIRECCIÓN DE INCORPORACION</t>
  </si>
  <si>
    <t>DEPARTAMENTO DE POLICÍA QUINDIO - DIRECCIÓN DE INCORPORACION</t>
  </si>
  <si>
    <t xml:space="preserve">DEPARTAMENTO DE POLICÍA MAGDALENA - DIRECCIÓN DE INCORPORACION </t>
  </si>
  <si>
    <t>POLICÍA METROPOLITANA DE PASTO DIRECCIÓN DE INCORPORACION</t>
  </si>
  <si>
    <t>SERVICIOS DE TELECOMUNICACIONES, TRANSMISIÓN Y SUMINISTRO DE INFORMACIÓN</t>
  </si>
  <si>
    <t>SERVICIOS DE SOPORTE</t>
  </si>
  <si>
    <t>SERVICIOS DE APOYO A LA AGRICULTURA, LA CAZA, LA SILVICULTURA, LA PESCA, LA MINERÍA Y LOS SERVICIOS PÚBLICOS</t>
  </si>
  <si>
    <t>SERVICIOS DE MANTENIMIENTO, REPARACIÓN E INSTALACIÓN (EXCEPTO SERVICIOS DE CONSTRUCCIÓN)</t>
  </si>
  <si>
    <t>DEPARTAMENTO DE POLICÍA CAQUETA - POLICÍA DE CARRETERAS</t>
  </si>
  <si>
    <t>DEPARTAMENTO DE POLICÍA CHOCO - POLICÍA DE CARRETERAS</t>
  </si>
  <si>
    <t>DEPARTAMENTO DE POLICÍA GUAVIARE - DIRECCIÓN ANTINARCÓTICOS</t>
  </si>
  <si>
    <t>DEPARTAMENTO DE POLICÍA SAN ANDRES Y PROVIDENCIA - POLICÍA DE CARRETERAS</t>
  </si>
  <si>
    <t>DEPARTAMENTO DE POLICÍA URABA - POLICÍA DE CARRETERAS</t>
  </si>
  <si>
    <t>DEPARTAMENTO DE POLICÍA URABA - DIRECCIÓN ANTINARCÓTICOS</t>
  </si>
  <si>
    <t>ESCUELA NACIONAL DE OPERACIONES DE LA POLICÍA NACIONAL - DIRECCIÓN DE ANTINARCÓTICOS</t>
  </si>
  <si>
    <t>POLICÍA METROPOLITANA DE IBAGUÉ - ESCUADRÓN MÓVIL ANTIDISTURBIOS</t>
  </si>
  <si>
    <t>POLICÍA METROPOLITANA DE SANTA MARTA - POLICÍA DE CARRETERAS</t>
  </si>
  <si>
    <t>DEPARTAMENTO DE POLICÍA MAGDALENA - DIRECCIÓN ANTINARCÓTICOS</t>
  </si>
  <si>
    <t xml:space="preserve">DEPARTAMENTO DE POLICÍA MAGDALENA - POLICÍA DE CARRETERAS </t>
  </si>
  <si>
    <t>POLICÍA METROPOLITANA DE POPAYÁN - ESCUADRÓN MÓVIL ANTIDISTURBIOS</t>
  </si>
  <si>
    <t>DEPARTAMENTO DE POLICÍA HUILA - DIRECCIÓN ANTINARCÓTICO</t>
  </si>
  <si>
    <t>POLICÍA METROPOLITANA DE NEIVA - ESCUADRÓN MÓVIL ANTIDISTURBIOS</t>
  </si>
  <si>
    <t>DEPARTAMENTO DE POLICÍA CALDAS POLICÍA DE CARRETERAS</t>
  </si>
  <si>
    <t>POLICÍA METROPOLITANA DE TUNJA - ESCUADRÓN MÓVIL ANTIDISTURBIOS</t>
  </si>
  <si>
    <t>DEPARTAMENTO DE POLICÍA NARIÑO DIRECCIÓN DE ANTINARCÓTICOS</t>
  </si>
  <si>
    <t>POLICÍA METROPOLITANA DE PASTO - ESCUADRÓN MÓVIL ANTIDISTURBIOS</t>
  </si>
  <si>
    <t>POLICÍA METROPOLITANA DE BOGOTA - ESCUADRÓN MÓVIL ANTIDISTURBIOS</t>
  </si>
  <si>
    <t>DEPARTAMENTO DE POLICÍA VALLE - DIRECCIÓN DE ANTINARCÓTICOS</t>
  </si>
  <si>
    <t>DEPARTAMENTO DE POLICÍA ANTIOQUIA - DIRECCIÓN DE ANTINARCÓTICOS</t>
  </si>
  <si>
    <t>POLICÍA METROPOLITANA DE CARTAGENA - DIRECCIÓN DE ANTINARCÓTICOS</t>
  </si>
  <si>
    <t>DEPARTAMENTO DE POLICÍA ATLÁNTICO - POLICÍA DE CARRETERAS</t>
  </si>
  <si>
    <t>POLICÍA METROPOLITANA DE BARRANQUILLA - DIRECCIÓN ANTINARCÓTICOS</t>
  </si>
  <si>
    <t>DEPARTAMENTO DE POLICÍA SANTANDER -   DIRECCIÓN DE ANTINARCÓTICOS</t>
  </si>
  <si>
    <t>DEPARTAMENTO DE POLICÍA MAGDALENA MEDIO - POLICÍA DE CARRETERAS</t>
  </si>
  <si>
    <t>DEPARTAMENTO DE POLICÍA NORTE DE SANTANDER  DIRECCIÓN DE ANTINARCÓTICOS</t>
  </si>
  <si>
    <t>DEPARTAMENTO DE POLICÍA RISARALDA- DIRECCIÓN DE ANTINARCÓTICOS</t>
  </si>
  <si>
    <t>DEPARTAMENTO DE POLICÍA META- DIRECCIÓN ANTINARCÓTICOS</t>
  </si>
  <si>
    <t>SERVICIOS DE FABRICACIÓN DE INSUMOS FÍSICOS QUE SON PROPIEDAD DE OTROS</t>
  </si>
  <si>
    <t>OTROS SERVICIOS DE FABRICACIÓN; SERVICIOS DE EDICIÓN, IMPRESIÓN Y REPRODUCCIÓN; SERVICIOS DE RECUPERACIÓN DE MATERIALES</t>
  </si>
  <si>
    <t>SERVICIOS PARA LA COMUNIDAD, SOCIALES Y PERSONALES</t>
  </si>
  <si>
    <t>SERVICIOS DE EDUCACIÓN</t>
  </si>
  <si>
    <t>SERVICIOS PARA EL CUIDADO DE LA SALUD HUMANA Y SERVICIOS SOCIALES</t>
  </si>
  <si>
    <t>SERVICIOS DE ALCANTARILLADO, RECOLECCIÓN, TRATAMIENTO Y DISPOSICIÓN DE DESECHOS Y OTROS SERVICIOS DE SANEAMIENTO AMBIENTAL</t>
  </si>
  <si>
    <t>SERVICIOS DE ASOCIACIONES</t>
  </si>
  <si>
    <t>02-01</t>
  </si>
  <si>
    <t>02-01-01</t>
  </si>
  <si>
    <t>02-01-01-003</t>
  </si>
  <si>
    <t>02-01-01-003-008</t>
  </si>
  <si>
    <t>02-01-01-004</t>
  </si>
  <si>
    <t>02-01-01-004-003</t>
  </si>
  <si>
    <t>02-01-01-004-004</t>
  </si>
  <si>
    <t>02-01-01-004-005</t>
  </si>
  <si>
    <t>02-01-01-004-006</t>
  </si>
  <si>
    <t>02-01-01-004-007</t>
  </si>
  <si>
    <t>02-01-01-004-008</t>
  </si>
  <si>
    <t>02-01-01-004-009</t>
  </si>
  <si>
    <t>02-01-01-004-010</t>
  </si>
  <si>
    <t>02-01-01-006</t>
  </si>
  <si>
    <t>02-01-01-006-001</t>
  </si>
  <si>
    <t>02-01-01-006-002</t>
  </si>
  <si>
    <t>02-02</t>
  </si>
  <si>
    <t>02-02-01</t>
  </si>
  <si>
    <t>02-02-01-000</t>
  </si>
  <si>
    <t>02-02-01-000-001</t>
  </si>
  <si>
    <t>02-02-01-000-002</t>
  </si>
  <si>
    <t>02-02-01-000-003</t>
  </si>
  <si>
    <t>02-02-01-001</t>
  </si>
  <si>
    <t>02-02-01-001-002</t>
  </si>
  <si>
    <t>02-02-01-001-005</t>
  </si>
  <si>
    <t>02-02-01-001-007</t>
  </si>
  <si>
    <t>02-02-01-001-008</t>
  </si>
  <si>
    <t>02-02-01-002</t>
  </si>
  <si>
    <t>02-02-01-002-001</t>
  </si>
  <si>
    <t>02-02-01-002-002</t>
  </si>
  <si>
    <t>02-02-01-002-003</t>
  </si>
  <si>
    <t>02-02-01-002-004</t>
  </si>
  <si>
    <t>02-02-01-002-006</t>
  </si>
  <si>
    <t>02-02-01-002-007</t>
  </si>
  <si>
    <t>02-02-01-002-008</t>
  </si>
  <si>
    <t>02-02-01-003</t>
  </si>
  <si>
    <t>02-02-01-003-001</t>
  </si>
  <si>
    <t>02-02-01-003-002</t>
  </si>
  <si>
    <t>02-02-01-003-003</t>
  </si>
  <si>
    <t>02-02-01-003-004</t>
  </si>
  <si>
    <t>02-02-01-003-005</t>
  </si>
  <si>
    <t>02-02-01-003-006</t>
  </si>
  <si>
    <t>02-02-01-003-007</t>
  </si>
  <si>
    <t>02-02-01-003-008</t>
  </si>
  <si>
    <t>02-02-01-003-009</t>
  </si>
  <si>
    <t>02-02-01-004</t>
  </si>
  <si>
    <t>02-02-01-004-001</t>
  </si>
  <si>
    <t>02-02-01-004-002</t>
  </si>
  <si>
    <t>02-02-01-004-003</t>
  </si>
  <si>
    <t>02-02-01-004-004</t>
  </si>
  <si>
    <t>02-02-01-004-005</t>
  </si>
  <si>
    <t>02-02-01-004-006</t>
  </si>
  <si>
    <t>02-02-01-004-007</t>
  </si>
  <si>
    <t>02-02-01-004-008</t>
  </si>
  <si>
    <t>02-02-01-004-009</t>
  </si>
  <si>
    <t>02-02-01-004-010</t>
  </si>
  <si>
    <t>02-02-01-010</t>
  </si>
  <si>
    <t>02-02-01-010-001</t>
  </si>
  <si>
    <t>02-02-01-010-005</t>
  </si>
  <si>
    <t>02-02-02</t>
  </si>
  <si>
    <t>02-02-02-005</t>
  </si>
  <si>
    <t>02-02-02-005-004</t>
  </si>
  <si>
    <t>02-02-02-006</t>
  </si>
  <si>
    <t>02-02-02-006-003</t>
  </si>
  <si>
    <t>02-02-02-006-004</t>
  </si>
  <si>
    <t>02-02-02-006-005</t>
  </si>
  <si>
    <t>02-02-02-006-006</t>
  </si>
  <si>
    <t>02-02-02-006-007</t>
  </si>
  <si>
    <t>02-02-02-006-008</t>
  </si>
  <si>
    <t>02-02-02-006-009</t>
  </si>
  <si>
    <t>02-02-02-007</t>
  </si>
  <si>
    <t>02-02-02-007-001</t>
  </si>
  <si>
    <t>02-02-02-007-002</t>
  </si>
  <si>
    <t>02-02-02-008</t>
  </si>
  <si>
    <t>02-02-02-008-001</t>
  </si>
  <si>
    <t>02-02-02-008-002</t>
  </si>
  <si>
    <t>02-02-02-008-003</t>
  </si>
  <si>
    <t>02-02-02-008-004</t>
  </si>
  <si>
    <t>02-02-02-008-005</t>
  </si>
  <si>
    <t>02-02-02-008-006</t>
  </si>
  <si>
    <t>02-02-02-008-007</t>
  </si>
  <si>
    <t>02-02-02-008-008</t>
  </si>
  <si>
    <t>02-02-02-008-009</t>
  </si>
  <si>
    <t>02-02-02-009</t>
  </si>
  <si>
    <t>02-02-02-009-002</t>
  </si>
  <si>
    <t>02-02-02-009-003</t>
  </si>
  <si>
    <t>02-02-02-009-004</t>
  </si>
  <si>
    <t>02-02-02-009-005</t>
  </si>
  <si>
    <t>BIENES Y SERVICIOS</t>
  </si>
  <si>
    <t>ACTIVOS FIJOS OTROS</t>
  </si>
  <si>
    <t>MUEBLES Y ENSERES</t>
  </si>
  <si>
    <t>EQUIPO DE OFICINA</t>
  </si>
  <si>
    <t>MAQUINARIA Y EQUIPO ELÉCTRICO</t>
  </si>
  <si>
    <t>EQUIPO DE TELECOMUNICACIONES</t>
  </si>
  <si>
    <t>EQUIPOS DE PRECISIÓN</t>
  </si>
  <si>
    <t>PROPIEDAD INTELECTUAL</t>
  </si>
  <si>
    <t>RECURSOS ANIMALES</t>
  </si>
  <si>
    <t>PRODUCTOS DE MADERA</t>
  </si>
  <si>
    <t>SERVICIOS PÚBLICOS</t>
  </si>
  <si>
    <t>MINERALES</t>
  </si>
  <si>
    <t>DOTACIÓN</t>
  </si>
  <si>
    <t>ALIMENTACIÓN</t>
  </si>
  <si>
    <t>DOTACION - TEXTILES</t>
  </si>
  <si>
    <t>COMBUSTIBLES Y LUBRICANTES</t>
  </si>
  <si>
    <t>PRODUCTOS TERMINADOS</t>
  </si>
  <si>
    <t>PAPELERÍA</t>
  </si>
  <si>
    <t>PRODUCTOS QUÍMICOS</t>
  </si>
  <si>
    <t>PRODUCTOS DE VIDRIO Y OTROS NO METÁLICOS</t>
  </si>
  <si>
    <t>ELEMENTOS DE CONSTRUCCIÓN</t>
  </si>
  <si>
    <t>PRODUCTOS METÁLICOS</t>
  </si>
  <si>
    <t>EQUIPO DE OFICINA Y COMPUTO</t>
  </si>
  <si>
    <t>EQUIPO ELÉCTRICO</t>
  </si>
  <si>
    <t>EQUIPO MÉDICO Y DE PRECISIÓN</t>
  </si>
  <si>
    <t>EQUIPOS DE TRANSPORTE</t>
  </si>
  <si>
    <t>ALOJAMIENTO</t>
  </si>
  <si>
    <t>SERVICIOS DE TRANSPORTE</t>
  </si>
  <si>
    <t>SERVICIOS CONEXOS SEGUROS</t>
  </si>
  <si>
    <t>SERVICIOS DE MANTENIMIENTO</t>
  </si>
  <si>
    <t>SERVICIOS PROFESIONALES</t>
  </si>
  <si>
    <t>SERVICIOS PÚBLICOS - TELECOMUNICACIONES</t>
  </si>
  <si>
    <t>SERVICIOS OTROS</t>
  </si>
  <si>
    <t>SERVICIOS DE IMPRESIÓN Y PUBLICACIONES</t>
  </si>
  <si>
    <t>SERVICIOS DE SALUD</t>
  </si>
  <si>
    <t>TASAS Y DERECHOS ADMINISTRATIVOS</t>
  </si>
  <si>
    <t>CONTRIBUCIONES</t>
  </si>
  <si>
    <t>08-03</t>
  </si>
  <si>
    <t>IMPUESTO SOBRE VEHÍCULOS AUTOMOTORES</t>
  </si>
  <si>
    <t>IMPUESTO DE REGISTRO</t>
  </si>
  <si>
    <t>08-01-02-005</t>
  </si>
  <si>
    <t>IMPUESTO DE ALUMBRADO PÚBLICO</t>
  </si>
  <si>
    <t>08-01-02-004</t>
  </si>
  <si>
    <t>IMPUESTO PREDIAL Y SOBRETASA AMBIENTAL</t>
  </si>
  <si>
    <t>08-01-02-001</t>
  </si>
  <si>
    <t>GASTOS RESERVADOS</t>
  </si>
  <si>
    <t>GASTOS POR TRIBUTOS, MULTAS, SANCIONES E INTERESES DE MORA</t>
  </si>
  <si>
    <t>IMPUESTOS TERRITORIALES</t>
  </si>
  <si>
    <t>02-02-04</t>
  </si>
  <si>
    <t>08-01</t>
  </si>
  <si>
    <t>VIÁTICOS DE LOS FUNCIONARIOS EN COMISIÓN</t>
  </si>
  <si>
    <t>COMISIONES AL EXTERIOR</t>
  </si>
  <si>
    <t>COMISIONES AL INTERIOR</t>
  </si>
  <si>
    <t>DEPARTAMENTO DE POLICÍA TOLIMA - POLICÍA DE CARRETERA</t>
  </si>
  <si>
    <t>POLICÍA METROPOLITANA DE MONTERÍA POLICÍA DE CARRETERAS</t>
  </si>
  <si>
    <t>POLICÍA METROPOLITANA DE BARRANQUILLA - POLICÍA DE CARRETERAS</t>
  </si>
  <si>
    <t>POLICIA DE CARRETERAS</t>
  </si>
  <si>
    <t>VIÁTICOS</t>
  </si>
  <si>
    <t>02-02-02-010</t>
  </si>
  <si>
    <t>OTROS SERVICIOS</t>
  </si>
  <si>
    <t>02-02-02-009-007</t>
  </si>
  <si>
    <t>DIRAF</t>
  </si>
  <si>
    <t>DIRAN</t>
  </si>
  <si>
    <t>MEPAS</t>
  </si>
  <si>
    <t>MEVIL</t>
  </si>
  <si>
    <t>DIBIE</t>
  </si>
  <si>
    <t>DECAQ</t>
  </si>
  <si>
    <t>DECES</t>
  </si>
  <si>
    <t>DEGUN</t>
  </si>
  <si>
    <t>DECUN</t>
  </si>
  <si>
    <t>DEGUV</t>
  </si>
  <si>
    <t>DEQUI</t>
  </si>
  <si>
    <t>DESAP</t>
  </si>
  <si>
    <t>DESUC</t>
  </si>
  <si>
    <t>DEURA</t>
  </si>
  <si>
    <t>DEVIC</t>
  </si>
  <si>
    <t>DEAMA</t>
  </si>
  <si>
    <t>DEARA</t>
  </si>
  <si>
    <t>DIPOL</t>
  </si>
  <si>
    <t>DIASE</t>
  </si>
  <si>
    <t>DITRA</t>
  </si>
  <si>
    <t>DICAR</t>
  </si>
  <si>
    <t>METIB</t>
  </si>
  <si>
    <t>MESAN</t>
  </si>
  <si>
    <t>MEPOY</t>
  </si>
  <si>
    <t>MENEV</t>
  </si>
  <si>
    <t>MEMOT</t>
  </si>
  <si>
    <t>MEMAZ</t>
  </si>
  <si>
    <t>METUN</t>
  </si>
  <si>
    <t>MEBOG</t>
  </si>
  <si>
    <t>MECAL</t>
  </si>
  <si>
    <t>MEVAL</t>
  </si>
  <si>
    <t>MECAR</t>
  </si>
  <si>
    <t>MEBAR</t>
  </si>
  <si>
    <t>MEBUC</t>
  </si>
  <si>
    <t>MECUC</t>
  </si>
  <si>
    <t>MEPER</t>
  </si>
  <si>
    <t>DECAS</t>
  </si>
  <si>
    <t>DECHO</t>
  </si>
  <si>
    <t>DEGUA</t>
  </si>
  <si>
    <t>DIJIN</t>
  </si>
  <si>
    <t>DIPRO</t>
  </si>
  <si>
    <t>DEPUY</t>
  </si>
  <si>
    <t>Total general</t>
  </si>
  <si>
    <t xml:space="preserve"> APORTES 10 CSF</t>
  </si>
  <si>
    <t xml:space="preserve"> APORTES 16 SSF</t>
  </si>
  <si>
    <t xml:space="preserve"> Total Presupuesto</t>
  </si>
  <si>
    <t>(Varios elementos)</t>
  </si>
  <si>
    <t>RUBRO2</t>
  </si>
  <si>
    <t>Total DEAMA</t>
  </si>
  <si>
    <t>Total DEARA</t>
  </si>
  <si>
    <t>Total DECAQ</t>
  </si>
  <si>
    <t>Total DECAS</t>
  </si>
  <si>
    <t>Total DECES</t>
  </si>
  <si>
    <t>Total DECHO</t>
  </si>
  <si>
    <t>Total DECUN</t>
  </si>
  <si>
    <t>Total DEGUA</t>
  </si>
  <si>
    <t>Total DEGUN</t>
  </si>
  <si>
    <t>Total DEGUV</t>
  </si>
  <si>
    <t>Total DEPUY</t>
  </si>
  <si>
    <t>Total DEQUI</t>
  </si>
  <si>
    <t>Total DESAP</t>
  </si>
  <si>
    <t>Total DESUC</t>
  </si>
  <si>
    <t>Total DEURA</t>
  </si>
  <si>
    <t>Total DEVIC</t>
  </si>
  <si>
    <t>Total DIASE</t>
  </si>
  <si>
    <t>Total DIBIE</t>
  </si>
  <si>
    <t>Total DICAR</t>
  </si>
  <si>
    <t>Total DIJIN</t>
  </si>
  <si>
    <t>Total DIPOL</t>
  </si>
  <si>
    <t>Total DIPRO</t>
  </si>
  <si>
    <t>Total DIRAF</t>
  </si>
  <si>
    <t>Total DIRAN</t>
  </si>
  <si>
    <t>Total DITRA</t>
  </si>
  <si>
    <t>Total GR</t>
  </si>
  <si>
    <t>Total MEBAR</t>
  </si>
  <si>
    <t>Total MEBOG</t>
  </si>
  <si>
    <t>Total MEBUC</t>
  </si>
  <si>
    <t>Total MECAL</t>
  </si>
  <si>
    <t>Total MECAR</t>
  </si>
  <si>
    <t>Total MECUC</t>
  </si>
  <si>
    <t>Total MEMAZ</t>
  </si>
  <si>
    <t>Total MEMOT</t>
  </si>
  <si>
    <t>Total MENEV</t>
  </si>
  <si>
    <t>Total MEPAS</t>
  </si>
  <si>
    <t>Total MEPER</t>
  </si>
  <si>
    <t>Total MEPOY</t>
  </si>
  <si>
    <t>Total MESAN</t>
  </si>
  <si>
    <t>Total METIB</t>
  </si>
  <si>
    <t>Total METUN</t>
  </si>
  <si>
    <t>Total MEVAL</t>
  </si>
  <si>
    <t>Total MEVIL</t>
  </si>
  <si>
    <t>DEPARTAMENTO DE POLICÍA CESAR - VALLEDUPAR</t>
  </si>
  <si>
    <t>SIGLA_DEP</t>
  </si>
  <si>
    <t>DINCO</t>
  </si>
  <si>
    <t>AGREG-CHI</t>
  </si>
  <si>
    <t>CODEH</t>
  </si>
  <si>
    <t>JESEP</t>
  </si>
  <si>
    <t>UNDMO</t>
  </si>
  <si>
    <t>DITAH</t>
  </si>
  <si>
    <t>COEST</t>
  </si>
  <si>
    <t>INGER</t>
  </si>
  <si>
    <t>UNIPOL</t>
  </si>
  <si>
    <t>SECCIONAL POLFA</t>
  </si>
  <si>
    <t>REGION1</t>
  </si>
  <si>
    <t>DETOL</t>
  </si>
  <si>
    <t>DEMAG</t>
  </si>
  <si>
    <t>DECAU</t>
  </si>
  <si>
    <t>REGION4</t>
  </si>
  <si>
    <t>DEUIL</t>
  </si>
  <si>
    <t>REGION2</t>
  </si>
  <si>
    <t>DECOR</t>
  </si>
  <si>
    <t>DECAL</t>
  </si>
  <si>
    <t>DENAR</t>
  </si>
  <si>
    <t>MESOA</t>
  </si>
  <si>
    <t>REMSA</t>
  </si>
  <si>
    <t>DIEPO-BVTRA</t>
  </si>
  <si>
    <t>REGION6</t>
  </si>
  <si>
    <t>DEBOL</t>
  </si>
  <si>
    <t>REGION8</t>
  </si>
  <si>
    <t>DEMAM</t>
  </si>
  <si>
    <t>DENOR</t>
  </si>
  <si>
    <t>DERIS</t>
  </si>
  <si>
    <t>DEMET</t>
  </si>
  <si>
    <t>DEVAU</t>
  </si>
  <si>
    <t>REGION7</t>
  </si>
  <si>
    <t>DILOF</t>
  </si>
  <si>
    <t>PONALSAR</t>
  </si>
  <si>
    <t>SECCIONAL DINCO</t>
  </si>
  <si>
    <t>DEVAL</t>
  </si>
  <si>
    <t>DEANT</t>
  </si>
  <si>
    <t>DEATA</t>
  </si>
  <si>
    <t>OFPLA</t>
  </si>
  <si>
    <t>SUDIR</t>
  </si>
  <si>
    <t>UNIPEP</t>
  </si>
  <si>
    <t>DEBOY</t>
  </si>
  <si>
    <t>DESAN</t>
  </si>
  <si>
    <t>DIPON</t>
  </si>
  <si>
    <t>CENEP</t>
  </si>
  <si>
    <t>AGREG-ARG</t>
  </si>
  <si>
    <t>AGREG-BOL</t>
  </si>
  <si>
    <t>AGREG-GBR</t>
  </si>
  <si>
    <t>AGREG-BRA</t>
  </si>
  <si>
    <t>AGREG-ONU</t>
  </si>
  <si>
    <t>AGREG-ECU</t>
  </si>
  <si>
    <t>OFTIC</t>
  </si>
  <si>
    <t>SEGEN</t>
  </si>
  <si>
    <t>ORECI</t>
  </si>
  <si>
    <t>POLFA</t>
  </si>
  <si>
    <t>REGION3</t>
  </si>
  <si>
    <t>COPES</t>
  </si>
  <si>
    <t>MEVAP</t>
  </si>
  <si>
    <t>AGREG-PAN</t>
  </si>
  <si>
    <t>AGREG-CRC</t>
  </si>
  <si>
    <t>AGREG-PRG</t>
  </si>
  <si>
    <t>AGREG-MEX</t>
  </si>
  <si>
    <t>AGREG-PER</t>
  </si>
  <si>
    <t>AGREG-FRA</t>
  </si>
  <si>
    <t>AGREG-OEA</t>
  </si>
  <si>
    <t>REGION5</t>
  </si>
  <si>
    <t>AGREG-AUS</t>
  </si>
  <si>
    <t>OCINT</t>
  </si>
  <si>
    <t>AGREG-USA</t>
  </si>
  <si>
    <t>AGREG-ITA</t>
  </si>
  <si>
    <t>AGREG-SPN</t>
  </si>
  <si>
    <t>SECCIONAL DITRA</t>
  </si>
  <si>
    <t>DIEPO-MTLIBANO</t>
  </si>
  <si>
    <t>DIEPO-TUM</t>
  </si>
  <si>
    <t>DIEPO-TUQ</t>
  </si>
  <si>
    <t>DIEPO-CAUCASIA</t>
  </si>
  <si>
    <t>SECCIONAL UNDMO</t>
  </si>
  <si>
    <t>SECCIONAL DIRAN</t>
  </si>
  <si>
    <t>DIRAF-COMEX</t>
  </si>
  <si>
    <t>DIRAF-COMIN</t>
  </si>
  <si>
    <t>Que el Gobierno Nacional mediante Decreto No.2295 del 29 de diciembre de 2023, liquidó el Presupuesto General de la Nación, para la vigencia fiscal de 2024, detallando las apropiaciones, clasificando y definiendo los gastos.</t>
  </si>
  <si>
    <t>COMUNÍQUESE Y CÚMPLASE</t>
  </si>
  <si>
    <t>Dada en Bogotá, DC., a los</t>
  </si>
  <si>
    <t xml:space="preserve">Director General de la Policía Nacional de Colombia </t>
  </si>
  <si>
    <t>General WILLIAM RENÉ SALAMANCA RAMÍREZ</t>
  </si>
  <si>
    <t>vlr orig</t>
  </si>
  <si>
    <t>rec16</t>
  </si>
  <si>
    <t>rec10</t>
  </si>
  <si>
    <t>dif</t>
  </si>
  <si>
    <t>Carrera 59 26-21 CAN, Bogotá</t>
  </si>
  <si>
    <t>Teléfono 3159212</t>
  </si>
  <si>
    <t>ofpla.adrec@policía.gov.co</t>
  </si>
  <si>
    <r>
      <rPr>
        <b/>
        <sz val="11"/>
        <rFont val="Arial"/>
        <family val="2"/>
      </rPr>
      <t>ARTÍCULO 2o.</t>
    </r>
    <r>
      <rPr>
        <sz val="11"/>
        <rFont val="Arial"/>
        <family val="2"/>
      </rPr>
      <t xml:space="preserve"> Que para efectos de la gestión y registro en el Sistema Integrado de Información Financiera SIIF - Nación II, el responsable en la Oficina de Planeación desagregará las apropiaciones contenidas en la presente resolución al máximo nivel. Esta desagregación será de carácter informativo y no podrá superar los valores de la apropiación aquí relacionadas.</t>
    </r>
  </si>
  <si>
    <r>
      <rPr>
        <b/>
        <sz val="11"/>
        <rFont val="Arial"/>
        <family val="2"/>
      </rPr>
      <t xml:space="preserve">ARTÍCULO 3o. </t>
    </r>
    <r>
      <rPr>
        <sz val="11"/>
        <rFont val="Arial"/>
        <family val="2"/>
      </rPr>
      <t>Mediante este acto administrativo, se aprueba el plan anual de adquisiciones de cada una de las unidades aquí relacionadas, las cuales deberán plasmar en el SIPLAC y SECOP II, la versión correspondiente, teniendo en cuenta lo establecido en el Decreto 1510 del 07/07/2003 y Ley 1474 del 12/07/2011.</t>
    </r>
  </si>
  <si>
    <t xml:space="preserve"> RESOLUCIÓN NÚMERO                                                           DE                               </t>
  </si>
  <si>
    <t>HOJA NÚMERO 3</t>
  </si>
  <si>
    <t>HOJA NÚMERO 2</t>
  </si>
  <si>
    <t>"Por la cual se señalan las partidas anuales de presupuesto de Adquisición de Bienes y Servicios, Gastos por Tributos, Multas, Sanciones e Intereses de Mora, por Aportes de la Nación y Fondos Especiales de la Policía Nacional, con el fin de atender las necesidades basicas y prioritarias de las Direcciones, Oficinas Asesoras, Regiones de Policía, Policías Metropolitanas, Departamentos de Policía y Agregadurías de Policía para la vigencia fiscal 2024".</t>
  </si>
  <si>
    <t>HOJA NÚMERO 4</t>
  </si>
  <si>
    <t>HOJA NÚMERO 6</t>
  </si>
  <si>
    <t>HOJA NÚMERO 5</t>
  </si>
  <si>
    <t>HOJA NÚMERO 7</t>
  </si>
  <si>
    <t>HOJA NÚMERO 8</t>
  </si>
  <si>
    <t>HOJA NÚMERO 9</t>
  </si>
  <si>
    <t>HOJA NÚMERO 10</t>
  </si>
  <si>
    <t>HOJA NÚMERO 11</t>
  </si>
  <si>
    <t>HOJA NÚMERO 12</t>
  </si>
  <si>
    <t>HOJA NÚMERO 13</t>
  </si>
  <si>
    <t>HOJA NÚMERO 15</t>
  </si>
  <si>
    <t>HOJA NÚMERO 14</t>
  </si>
  <si>
    <t>HOJA NÚMERO 16</t>
  </si>
  <si>
    <t>HOJA NÚMERO 17</t>
  </si>
  <si>
    <t>HOJA NÚMERO 18</t>
  </si>
  <si>
    <t>HOJA NÚMERO 19</t>
  </si>
  <si>
    <t>HOJA NÚMERO 20</t>
  </si>
  <si>
    <t>HOJA NÚMERO 21</t>
  </si>
  <si>
    <t>HOJA NÚMERO 22</t>
  </si>
  <si>
    <t>HOJA NÚMERO 23</t>
  </si>
  <si>
    <t>HOJA NÚMERO 24</t>
  </si>
  <si>
    <t>HOJA NÚMERO 25</t>
  </si>
  <si>
    <t>HOJA NÚMERO 26</t>
  </si>
  <si>
    <t>HOJA NÚMERO 27</t>
  </si>
  <si>
    <t>HOJA NÚMERO 28</t>
  </si>
  <si>
    <t>HOJA NÚMERO 29</t>
  </si>
  <si>
    <t>HOJA NÚMERO 30</t>
  </si>
  <si>
    <t>PASTA O PULPA, PAPEL Y PRODUCTOS DE PAPEL; IMPRESOS Y ARTÍCULOS SIMILARES</t>
  </si>
  <si>
    <t>SERVICIOS RECREATIVOS, CULTURALES Y DEPORTIVOS</t>
  </si>
  <si>
    <t>SERVICIOS DE FABRICACIÓN CON INSUMOS FÍSICOS QUE SON PROPIEDAD DE OTROS</t>
  </si>
  <si>
    <t>SERVICIOS DE APOYO Y DE OPERACIÓN PARA LA AGRICULTURA, LA CAZA, LA SILVICULTURA, LA PESCA, LA MINERÍA Y LOS SERVICIOS PÚBLICOS</t>
  </si>
  <si>
    <t>DIRECCIÓN DE INCORPORACIÓN</t>
  </si>
  <si>
    <t>DEPARTAMENTO DE POLICÍA CASANARE - DIRECCIÓN DE INCORPORACIÓN</t>
  </si>
  <si>
    <t>DEPARTAMENTO DE POLICÍA CESAR - DIRECCIÓN DE INCORPORACIÓN</t>
  </si>
  <si>
    <t>DEPARTAMENTO DE POLICÍA GUAJIRA - DIRECCIÓN DE INCORPORACIÓN</t>
  </si>
  <si>
    <t>DEPARTAMENTO DE POLICÍA GUAVIARE - DIRECCIÓN DE INCORPORACIÓN</t>
  </si>
  <si>
    <t>DEPARTAMENTO DE POLICÍA SUCRE - DIRECCIÓN DE INCORPORACIÓN</t>
  </si>
  <si>
    <t>DEPARTAMENTO DE POLICÍA ARAUCA - DIRECCIÓN DE INCORPORACIÓN</t>
  </si>
  <si>
    <t xml:space="preserve">DEPARTAMENTO DE POLICÍA CAUCA DIRECCIÓN DE INCORPORACIÓN </t>
  </si>
  <si>
    <t>POLICÍA METROPOLITANA SANTIAGO DE CALI - DIRECCIÓN DE INCORPORACIÓN</t>
  </si>
  <si>
    <t xml:space="preserve">DEPARTAMENTO DE POLICÍA ATLÁNTICO - DIRECCIÓN DE INCORPORACIÓN </t>
  </si>
  <si>
    <t xml:space="preserve">DEPARTAMENTO DE POLICÍA META- DIRECCIÓN DE INCORPORACIÓN </t>
  </si>
  <si>
    <t>DEPARTAMENTO DE POLICÍA ANTIOQUIA - DIRECCIÓN DE INCORPORACIÓN</t>
  </si>
  <si>
    <t>ESCUELA DE CARABINEROS ALEJANDRO GUTIERREZ DIRECCIÓN DE INCORPORACIÓN</t>
  </si>
  <si>
    <t>DEPARTAMENTO DE POLICÍA VALLE - DIRECCIÓN DE INCORPORACIÓN</t>
  </si>
  <si>
    <t>POLICÍA METROPOLITANA DE PEREIRA - DIRECCIÓN DE INCORPORACIÓN</t>
  </si>
  <si>
    <t>DEPARTAMENTO DE POLICÍA PUTUMAYO - DIRECCIÓN DE INCORPORACIÓN</t>
  </si>
  <si>
    <t xml:space="preserve">DEPARTAMENTO DE POLICÍA MAGDALENA - DIRECCIÓN DE INCORPORACIÓN </t>
  </si>
  <si>
    <t>POLICÍA METROPOLITANA DE PASTO DIRECCIÓN DE INCORPORACIÓN</t>
  </si>
  <si>
    <t>COMISIONADO DE DERECHOS HUMANOS</t>
  </si>
  <si>
    <t xml:space="preserve">OFICINA DE PLANEACIÓN </t>
  </si>
  <si>
    <t>ESCUELA NACIONAL DE OPERACIONES DE LA POLICÍA NACIONAL -DIRAN</t>
  </si>
  <si>
    <t>DEPARTAMENTO DE POLICÍA CÓRDOBA</t>
  </si>
  <si>
    <t>DEPARTAMENTO DE POLICÍA CÓRDOBA -DISTRITO ESPECIAL MONTELIBANO</t>
  </si>
  <si>
    <t>DEPARTAMENTO DE POLICÍA CÓRDOBA DIRECCIÓN DE INCORPORACIÓN</t>
  </si>
  <si>
    <t>DEPARTAMENTO DE POLICÍA CÓRDOBA POLICÍA DE CARRETERAS</t>
  </si>
  <si>
    <t>POLICÍA METROPOLITANA DE SAN JERÓNIMO DE MONTERÍA</t>
  </si>
  <si>
    <t>DEPARTAMENTO DE POLICÍA BOYACÁ</t>
  </si>
  <si>
    <t>DIRECCIÓN DE TRÁNSITO Y TRANSPORTES</t>
  </si>
  <si>
    <t>DEPARTAMENTO DE POLICÍA QUINDÍO</t>
  </si>
  <si>
    <t>DEPARTAMENTO DE POLICÍA QUINDÍO - POLICÍA DE CARRETERAS</t>
  </si>
  <si>
    <t>DEPARTAMENTO DE POLICÍA QUINDÍO - DIRECCIÓN DE INCORPORACIÓN</t>
  </si>
  <si>
    <t>DIRECCIÓN DE INVESTIGACIÓN CRIMINAL</t>
  </si>
  <si>
    <t>SERVICIOS PROFESIONALES, CIENTÍFICOS Y TÉCNICOS (EXCEPTO LOS SERVICIOS DE INVESTIGACIÓN, URBANISMO, JURÍDICOS Y DE CONTABILIDAD)</t>
  </si>
  <si>
    <t>DEPARTAMENTO DE POLICÍA CAQUETÁ</t>
  </si>
  <si>
    <t>DEPARTAMENTO DE POLICÍA CAQUETÁ - DIRECCIÓN DE INCORPORACIÓN</t>
  </si>
  <si>
    <t>DEPARTAMENTO DE POLICÍA CAQUETÁ - POLICÍA DE CARRETERAS</t>
  </si>
  <si>
    <t>DEPARTAMENTO DE POLICÍA CHOCÓ</t>
  </si>
  <si>
    <t>DEPARTAMENTO DE POLICÍA CHOCÓ - DIRECCIÓN DE INCORPORACIÓN</t>
  </si>
  <si>
    <t>DEPARTAMENTO DE POLICÍA CHOCÓ - POLICÍA DE CARRETERAS</t>
  </si>
  <si>
    <t>Que el  Artículo No.19 de la norma íbidem señala que: "Se podrán hacer distribuciones en el presupuesto de ingresos y gastos, sin cambiar su destinación, mediante resolución suscrita por el jefe del respectivo órgano"…".</t>
  </si>
  <si>
    <t>Que se hace necesario modificar el Presupuesto de Funcionamiento de la Policía Nacional, establecido en el anexo del decreto de liquidación en la cuenta 02  Adquisición de Bienes y Servicios, cuenta 08 Gastos por Tributos, Multas, Sanciones e Intereses de Mora, en el sentido de acreditar unas partidas presupuestales con el fin de atender las necesidades de las unidades descritas anteriormente en la presente resolución.</t>
  </si>
  <si>
    <t>AGREGADURÍA DE CHILE</t>
  </si>
  <si>
    <t>AGREGADURÍA DE ARGENTINA</t>
  </si>
  <si>
    <t>AGREGADURÍA DE BOLIVIA</t>
  </si>
  <si>
    <t>AGREGADURÍA DE BRASIL</t>
  </si>
  <si>
    <t>AGREGADURÍA ONU</t>
  </si>
  <si>
    <t>AGREGADURÍA DE ECUADOR</t>
  </si>
  <si>
    <t>AGREGADURÍA DE PANAMÁ</t>
  </si>
  <si>
    <t>AGREGADURÍA DE COSTA RICA</t>
  </si>
  <si>
    <t>AGREGADURÍA DE PARAGUAY</t>
  </si>
  <si>
    <t>AGREGADURÍA DE FRANCIA</t>
  </si>
  <si>
    <t>AGREGADURÍA OEA</t>
  </si>
  <si>
    <t>AGREGADURÍA DE AUSTRIA</t>
  </si>
  <si>
    <t>AGREGADURÍA DE ESTADOS UNIDOS</t>
  </si>
  <si>
    <t>AGREGADURÍA DE ITALIA</t>
  </si>
  <si>
    <t>INSPECCIÓN GENERAL Y RESPONSABILIDAD PROFESIONAL</t>
  </si>
  <si>
    <t>DEPARTAMENTO DE POLICÍA GUAINÍA</t>
  </si>
  <si>
    <t>DEPARTAMENTO DE POLICÍA URABÁ</t>
  </si>
  <si>
    <t>DEPARTAMENTO DE POLICÍA URABÁ - POLICÍA FISCAL Y ADUANERA</t>
  </si>
  <si>
    <t>DEPARTAMENTO DE POLICÍA URABÁ - DIRECCIÓN DE INCORPORACIÓN</t>
  </si>
  <si>
    <t>DEPARTAMENTO DE POLICÍA URABÁ - POLICÍA DE CARRETERAS</t>
  </si>
  <si>
    <t>DEPARTAMENTO DE POLICÍA URABÁ - DIRECCIÓN ANTINARCÓTICOS</t>
  </si>
  <si>
    <t>DIRECCIÓN ANTISECUESTRO Y EXTORSIÓN</t>
  </si>
  <si>
    <t>POLICÍA METROPOLITANA DE POPAYÁN</t>
  </si>
  <si>
    <t>POLICÍA METROPOLITANA DE CÚCUTA</t>
  </si>
  <si>
    <t>PARTES PIEZAS Y ACCESORIOS DE EQUIPO MILITAR Y POLICÍA</t>
  </si>
  <si>
    <t>POLICÍA DE CARRETERAS</t>
  </si>
  <si>
    <t>www.POLICÍA.gov.co</t>
  </si>
  <si>
    <t>DIRECCIÓN DE CARABINEROS Y PROTECCIÓN AMBIENTAL</t>
  </si>
  <si>
    <t>DIRECCIÓN DE INTELIGENCIA POLICIAL</t>
  </si>
  <si>
    <t>DEPARTAMENTO DE POLICÍA SAN ANDRÉS Y PROVIDENCIA</t>
  </si>
  <si>
    <t>DEPARTAMENTO DE POLICÍA SAN ANDRÉS Y PROVIDENCIA - DIRECCIÓN ANTINARCÓTICOS</t>
  </si>
  <si>
    <t>DEPARTAMENTO DE POLICÍA SAN ANDRÉS Y PROVIDENCIA - POLICÍA DE CARRETERAS</t>
  </si>
  <si>
    <t>UNIDAD DE DIÁLOGO Y MANTENIMIENTO DEL ORDEN</t>
  </si>
  <si>
    <t>SECRETARÍA GENERAL</t>
  </si>
  <si>
    <t>DIRECCIÓN DE PROTECCIÓN Y SERVICIOS ESPECIALES</t>
  </si>
  <si>
    <t>POLICÍA METROPOLITANA DE BOGOTÁ</t>
  </si>
  <si>
    <t>CENTRO DE ESTÁNDARES DE LA POLICÍA</t>
  </si>
  <si>
    <t>OFICINA DE TECNOLOGÍAS DE LA INFORMACIÓN Y LAS COMUNICACIONES</t>
  </si>
  <si>
    <t>AGREGADURÍA DE GRAN BRETAÑA</t>
  </si>
  <si>
    <t>AGREGADURÍA DE MÉXICO</t>
  </si>
  <si>
    <t>AGREGADURÍA DE PERÚ</t>
  </si>
  <si>
    <t>OFICINA DE CONTROL INTERNO</t>
  </si>
  <si>
    <t>AGREGADURÍA DE ESPAÑA</t>
  </si>
  <si>
    <t>Que la Dirección General de la Policía Nacional asignó las partidas anuales del Presupuesto de Ingresos y Gastos de la Policía Nacional, para atender las necesidades prioritarias de las siguientes unidades: Dirección General, Dirección Logistica y Financiera, Dirección de Investigación Criminal e Interpol, Dirección Antinarcóticos, Dirección de Inteligencia POLICIAL, DIRECCIÓN DE CARABINEROS Y PROTECCIÓN AMBIENTAL y Protección Ambiental, DIRECCIÓN DE PROTECCIÓN Y SERVICIOS ESPECIALES y Servicios Especiales, Jefatura Nacional del Servicio de Policía, Dirección Antisecuestro y Antiextorsión, Dirección de Tránsito y Transporte, Dirección de Incorporación, Dirección de Talento Humano, Dirección de Bienestar Social y Familia, Oficinas Asesoras, REGIÓNales de Policía, Policías Metropolitanas, Departamentos de Policía y Agregadurías de Policía.</t>
  </si>
  <si>
    <t>ARTÍCULO 1o. Fijase  para la Dirección General, Dirección Logistica y Financiera, Dirección de Investigación Criminal e Interpol, Dirección Antinarcóticos, Dirección de Inteligencia POLICIAL, DIRECCIÓN DE CARABINEROS Y PROTECCIÓN AMBIENTAL y Protección Ambiental, DIRECCIÓN DE PROTECCIÓN Y SERVICIOS ESPECIALES y Servicios Especiales, Jefatura Nacional del Servicio de Policía, Dirección Antisecuestro y Antiextorsión, Dirección de Tránsito y Transporte, Dirección de Incorporación, Dirección de Talento Humano, Dirección de Bienestar Social y Familia, Oficinas Asesoras, REGIÓNales de Policía, POLICÍAs Metropolitanas, Departamentos de Policía y Agregadurías de Policía, las siguientes partidas anuales del Presupuesto de Funcionamiento, para la vigencia fiscal comprendida entre el 1 de enero y el 31 de diciembre de 2024.</t>
  </si>
  <si>
    <t>REGIÓN1</t>
  </si>
  <si>
    <t>REGIÓN4</t>
  </si>
  <si>
    <t>REGIÓN2</t>
  </si>
  <si>
    <t>REGIÓN6</t>
  </si>
  <si>
    <t>REGIÓN8</t>
  </si>
  <si>
    <t>REGIÓN7</t>
  </si>
  <si>
    <t>REGIÓN3</t>
  </si>
  <si>
    <t>REGIÓN5</t>
  </si>
  <si>
    <t>JEFATURA NACIONAL DEL SERVICIO DE POLICÍA</t>
  </si>
  <si>
    <t>POLICÍA METROPOLITANA DEL VALLE DE ABURRÁ - POLICÍA FISCAL Y ADUANERA</t>
  </si>
  <si>
    <t>POLICÍA METROPOLITANA DEL VALLE DE ABURRÁ</t>
  </si>
  <si>
    <t>POLICÍA METROPOLITANA DE MONTERÍA - UNDMO</t>
  </si>
  <si>
    <t>POLICÍA METROPOLITANA DE MANIZALES - UNDMO</t>
  </si>
  <si>
    <t>POLICÍA METROPOLITANA DEL VALLE DE ABURRÁ - UNDMO</t>
  </si>
  <si>
    <t>POLICÍA METROPOLITANA DE CARTAGENA - UNDMO</t>
  </si>
  <si>
    <t>POLICÍA METROPOLITANA DE BARRANQUILLA - UNDMO</t>
  </si>
  <si>
    <t>DEPARTAMENTO DE POLICÍA MAGDALENA MEDIO - UNDMO</t>
  </si>
  <si>
    <t>POLICÍA METROPOLITANA DE BUCARAMANGA - UNDMO</t>
  </si>
  <si>
    <t>POLICÍA METROPOLITANA DE CÚCUTA - UNDMO</t>
  </si>
  <si>
    <t>POLICÍA METROPOLITANA DE PEREIRA - UNDMO</t>
  </si>
  <si>
    <t>POLICÍA METROPOLITANA DE VILLAVICENCIO -  UNDMO</t>
  </si>
  <si>
    <t>DEPARTAMENTO DE POLICÍA CASANARE - UNDMO</t>
  </si>
  <si>
    <t>DEPARTAMENTO DE POLICÍA CESAR - UNDMO</t>
  </si>
  <si>
    <t>DEPARTAMENTO DE POLICÍA GUAJIRA - UNDMO</t>
  </si>
  <si>
    <t>POLICÍA METROPOLITANA DE IBAGUÉ - UNDMO</t>
  </si>
  <si>
    <t>POLICÍA METROPOLITANA DE POPAYÁN - UNDMO</t>
  </si>
  <si>
    <t>POLICÍA METROPOLITANA DE NEIVA - UNDMO</t>
  </si>
  <si>
    <t>POLICÍA METROPOLITANA DE TUNJA - UNDMO</t>
  </si>
  <si>
    <t>POLICÍA METROPOLITANA DE PASTO - UNDMO</t>
  </si>
  <si>
    <t>POLICÍA METROPOLITANA DE BOGOTÁ - UNDMO</t>
  </si>
  <si>
    <t>DEPARTAMENTO DE POLICÍA VALLE - UNDMO</t>
  </si>
  <si>
    <t>POLICÍA METROPOLITANA DE CALI - UNDMO</t>
  </si>
  <si>
    <t>UNIDAD DE DIÁLOGO Y MANTENIMIENTO DEL ORDEN UNDMO</t>
  </si>
  <si>
    <t>DEPARTAMENTO DE POLICÍA NARIÑO - DISTRITO ESPECIAL TÚQUERRES</t>
  </si>
  <si>
    <r>
      <rPr>
        <b/>
        <sz val="11"/>
        <rFont val="Arial"/>
        <family val="2"/>
      </rPr>
      <t xml:space="preserve">ARTÍCULO 4o. </t>
    </r>
    <r>
      <rPr>
        <sz val="11"/>
        <rFont val="Arial"/>
        <family val="2"/>
      </rPr>
      <t>Trasládese de la cuenta única nacional de la Dirección de Tránsito y Transporte a la cuenta única nacional de la Dirección de Educación POLICIAL – Escuela de Seguridad Vial, la suma de $915.200.000,00; así mismo, a la Dirección de Educación POLICIAL – Escuela de Tecnologías de la Información y las Comunicaciones la suma de $17.980.000,00, en virtud a los servicios conexos de educación orientados a la capacitación del personal que integra la Dirección de Tránsito y Transporte.</t>
    </r>
  </si>
  <si>
    <r>
      <rPr>
        <b/>
        <sz val="11"/>
        <rFont val="Arial"/>
        <family val="2"/>
      </rPr>
      <t>ARTÍCULO 5o.</t>
    </r>
    <r>
      <rPr>
        <sz val="11"/>
        <rFont val="Arial"/>
        <family val="2"/>
      </rPr>
      <t xml:space="preserve"> La presente resolución rige a partir de la fecha de su expedición.</t>
    </r>
  </si>
  <si>
    <t>Revisado por: TC. Hernando Antonio Vallejo Valencia - Jefe Área Direccionamiento de Recursos.</t>
  </si>
  <si>
    <t>Elaborado por:  IT. Juan Diego Henao Hernández - Analista de Planeación.</t>
  </si>
  <si>
    <t>Revisado por: MY. Lino Sebastián Camilo Acosta Moreno - Jefe Grupo Gestión Presupuestal.</t>
  </si>
  <si>
    <t>Revisado por: MY. Paola Cárdenas Bermudez SUDIR - GRASE.</t>
  </si>
  <si>
    <t>Aprobado por: TC Edgar Alexander Quitián Bustos -  Jefe Oficina Planeación €.</t>
  </si>
  <si>
    <t xml:space="preserve">Revisado por:   BG. Hernán Alonso Meneses Gélves  - Secretario General </t>
  </si>
  <si>
    <t>Aprobado por: BG. Nicolás Alejandro Zapata Restrepo -  Subdirector General.</t>
  </si>
  <si>
    <t>Ubicación : Mis documentos/Funcionamiento2024/Resoluciones.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</si>
</sst>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_-&quot;$&quot;* #,##0_-;\-&quot;$&quot;* #,##0_-;_-&quot;$&quot;* &quot;-&quot;??_-;_-@_-"/>
    <numFmt numFmtId="167" formatCode="_(&quot;$&quot;* #,##0_);_(&quot;$&quot;* \(#,##0\);_(&quot;$&quot;* &quot;-&quot;_);_(@_)"/>
    <numFmt numFmtId="168" formatCode="&quot;$&quot;\ #,##0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u/>
      <sz val="11"/>
      <color theme="10"/>
      <name val="Calibri"/>
      <family val="2"/>
      <scheme val="minor"/>
    </font>
    <font>
      <sz val="7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u/>
      <sz val="12"/>
      <color theme="1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ck">
        <color indexed="64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5">
    <xf numFmtId="0" fontId="0" fillId="0" borderId="0"/>
    <xf numFmtId="164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2" fillId="0" borderId="0"/>
  </cellStyleXfs>
  <cellXfs count="132">
    <xf numFmtId="0" fontId="0" fillId="0" borderId="0" xfId="0"/>
    <xf numFmtId="164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5" fontId="2" fillId="0" borderId="1" xfId="1" applyNumberFormat="1" applyFont="1" applyFill="1" applyBorder="1" applyAlignment="1">
      <alignment vertical="center"/>
    </xf>
    <xf numFmtId="0" fontId="0" fillId="0" borderId="1" xfId="0" applyBorder="1" applyAlignment="1">
      <alignment vertical="center"/>
    </xf>
    <xf numFmtId="165" fontId="11" fillId="0" borderId="1" xfId="1" applyNumberFormat="1" applyFont="1" applyFill="1" applyBorder="1" applyAlignment="1">
      <alignment vertical="center"/>
    </xf>
    <xf numFmtId="0" fontId="0" fillId="0" borderId="0" xfId="0" pivotButton="1"/>
    <xf numFmtId="168" fontId="0" fillId="0" borderId="0" xfId="0" applyNumberFormat="1"/>
    <xf numFmtId="0" fontId="0" fillId="3" borderId="0" xfId="0" applyFill="1"/>
    <xf numFmtId="168" fontId="0" fillId="3" borderId="0" xfId="0" applyNumberFormat="1" applyFill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0" borderId="0" xfId="0" applyFont="1"/>
    <xf numFmtId="3" fontId="0" fillId="0" borderId="0" xfId="0" applyNumberFormat="1"/>
    <xf numFmtId="3" fontId="1" fillId="0" borderId="0" xfId="0" applyNumberFormat="1" applyFont="1"/>
    <xf numFmtId="0" fontId="13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 wrapText="1"/>
    </xf>
    <xf numFmtId="164" fontId="13" fillId="2" borderId="1" xfId="0" applyNumberFormat="1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justify" vertical="center" wrapText="1"/>
    </xf>
    <xf numFmtId="164" fontId="7" fillId="0" borderId="1" xfId="0" applyNumberFormat="1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164" fontId="18" fillId="0" borderId="1" xfId="2" applyNumberFormat="1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64" fontId="5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64" fontId="6" fillId="2" borderId="1" xfId="0" applyNumberFormat="1" applyFont="1" applyFill="1" applyBorder="1" applyAlignment="1">
      <alignment vertical="center"/>
    </xf>
    <xf numFmtId="16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justify" vertical="center" wrapText="1"/>
    </xf>
    <xf numFmtId="164" fontId="6" fillId="0" borderId="1" xfId="0" applyNumberFormat="1" applyFont="1" applyBorder="1" applyAlignment="1">
      <alignment horizontal="justify" vertical="center" wrapText="1"/>
    </xf>
    <xf numFmtId="164" fontId="6" fillId="2" borderId="1" xfId="0" applyNumberFormat="1" applyFont="1" applyFill="1" applyBorder="1" applyAlignment="1">
      <alignment horizontal="justify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/>
    </xf>
    <xf numFmtId="0" fontId="10" fillId="2" borderId="8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 wrapText="1"/>
    </xf>
    <xf numFmtId="167" fontId="19" fillId="0" borderId="1" xfId="0" applyNumberFormat="1" applyFont="1" applyBorder="1" applyAlignment="1">
      <alignment vertical="center"/>
    </xf>
    <xf numFmtId="0" fontId="17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167" fontId="18" fillId="0" borderId="1" xfId="0" applyNumberFormat="1" applyFont="1" applyBorder="1" applyAlignment="1">
      <alignment vertical="center"/>
    </xf>
    <xf numFmtId="0" fontId="18" fillId="0" borderId="1" xfId="0" quotePrefix="1" applyFont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19" fillId="0" borderId="1" xfId="0" quotePrefix="1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vertical="center"/>
    </xf>
    <xf numFmtId="0" fontId="23" fillId="2" borderId="0" xfId="0" applyFont="1" applyFill="1" applyAlignment="1">
      <alignment vertical="center"/>
    </xf>
    <xf numFmtId="0" fontId="23" fillId="2" borderId="6" xfId="0" applyFont="1" applyFill="1" applyBorder="1" applyAlignment="1">
      <alignment vertical="center"/>
    </xf>
    <xf numFmtId="0" fontId="24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24" fillId="0" borderId="1" xfId="0" quotePrefix="1" applyFont="1" applyBorder="1" applyAlignment="1">
      <alignment vertical="center"/>
    </xf>
    <xf numFmtId="0" fontId="21" fillId="0" borderId="1" xfId="0" applyFont="1" applyBorder="1" applyAlignment="1">
      <alignment horizontal="center" vertical="center"/>
    </xf>
    <xf numFmtId="0" fontId="9" fillId="0" borderId="1" xfId="0" quotePrefix="1" applyFont="1" applyBorder="1" applyAlignment="1">
      <alignment vertical="center"/>
    </xf>
    <xf numFmtId="0" fontId="23" fillId="2" borderId="5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3" fillId="2" borderId="13" xfId="0" applyFont="1" applyFill="1" applyBorder="1" applyAlignment="1">
      <alignment horizontal="center" vertical="center"/>
    </xf>
    <xf numFmtId="0" fontId="23" fillId="2" borderId="14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left" vertical="center" wrapText="1"/>
    </xf>
    <xf numFmtId="0" fontId="10" fillId="2" borderId="8" xfId="0" applyFont="1" applyFill="1" applyBorder="1" applyAlignment="1">
      <alignment horizontal="left" vertical="center" wrapText="1"/>
    </xf>
    <xf numFmtId="0" fontId="11" fillId="2" borderId="9" xfId="0" applyFont="1" applyFill="1" applyBorder="1" applyAlignment="1">
      <alignment horizontal="left" vertical="center" wrapText="1"/>
    </xf>
    <xf numFmtId="0" fontId="11" fillId="2" borderId="10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3" fillId="2" borderId="11" xfId="0" applyFont="1" applyFill="1" applyBorder="1" applyAlignment="1">
      <alignment horizontal="center" vertical="center"/>
    </xf>
    <xf numFmtId="0" fontId="23" fillId="2" borderId="1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justify" vertical="center"/>
    </xf>
    <xf numFmtId="0" fontId="7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justify" vertical="center" wrapText="1"/>
    </xf>
    <xf numFmtId="164" fontId="6" fillId="0" borderId="1" xfId="0" applyNumberFormat="1" applyFont="1" applyBorder="1" applyAlignment="1">
      <alignment horizontal="justify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2" fillId="2" borderId="2" xfId="3" applyFont="1" applyFill="1" applyBorder="1" applyAlignment="1" applyProtection="1">
      <alignment horizontal="center" vertical="center" wrapText="1"/>
    </xf>
    <xf numFmtId="0" fontId="22" fillId="2" borderId="3" xfId="3" applyFont="1" applyFill="1" applyBorder="1" applyAlignment="1" applyProtection="1">
      <alignment horizontal="center" vertical="center" wrapText="1"/>
    </xf>
    <xf numFmtId="0" fontId="22" fillId="2" borderId="4" xfId="3" applyFont="1" applyFill="1" applyBorder="1" applyAlignment="1" applyProtection="1">
      <alignment horizontal="center" vertical="center" wrapText="1"/>
    </xf>
    <xf numFmtId="164" fontId="7" fillId="0" borderId="1" xfId="0" applyNumberFormat="1" applyFont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164" fontId="6" fillId="0" borderId="1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24" fillId="2" borderId="1" xfId="0" quotePrefix="1" applyFont="1" applyFill="1" applyBorder="1" applyAlignment="1">
      <alignment vertical="center"/>
    </xf>
    <xf numFmtId="0" fontId="24" fillId="2" borderId="1" xfId="0" applyFont="1" applyFill="1" applyBorder="1" applyAlignment="1">
      <alignment vertical="center"/>
    </xf>
    <xf numFmtId="165" fontId="11" fillId="2" borderId="1" xfId="1" applyNumberFormat="1" applyFont="1" applyFill="1" applyBorder="1" applyAlignment="1">
      <alignment vertical="center"/>
    </xf>
  </cellXfs>
  <cellStyles count="5">
    <cellStyle name="Hipervínculo" xfId="3" builtinId="8"/>
    <cellStyle name="Millares" xfId="2" builtinId="3"/>
    <cellStyle name="Moneda 3" xfId="1" xr:uid="{4B16D944-3B1C-4ABB-BE17-F71E1FD456CB}"/>
    <cellStyle name="Normal" xfId="0" builtinId="0"/>
    <cellStyle name="Normal 7 2" xfId="4" xr:uid="{DEDA8841-7DEA-41A0-A294-447C115BE0C6}"/>
  </cellStyles>
  <dxfs count="1">
    <dxf>
      <fill>
        <patternFill patternType="solid"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2222797</xdr:colOff>
      <xdr:row>3</xdr:row>
      <xdr:rowOff>169567</xdr:rowOff>
    </xdr:from>
    <xdr:to>
      <xdr:col>6</xdr:col>
      <xdr:colOff>3636919</xdr:colOff>
      <xdr:row>10</xdr:row>
      <xdr:rowOff>156881</xdr:rowOff>
    </xdr:to>
    <xdr:pic>
      <xdr:nvPicPr>
        <xdr:cNvPr id="2" name="WordPictureWatermark26059329" descr="G:\SafGruop2010\Policia nacional\Papeleria\Papeleria\imagen\membrete-02-01.jpg">
          <a:extLst>
            <a:ext uri="{FF2B5EF4-FFF2-40B4-BE49-F238E27FC236}">
              <a16:creationId xmlns:a16="http://schemas.microsoft.com/office/drawing/2014/main" id="{97825A61-0B14-40A1-9B33-76836CA9AA12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539" t="5083" r="43353" b="85219"/>
        <a:stretch>
          <a:fillRect/>
        </a:stretch>
      </xdr:blipFill>
      <xdr:spPr bwMode="auto">
        <a:xfrm>
          <a:off x="5293209" y="763479"/>
          <a:ext cx="1414122" cy="1332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Hebert Méndez R" refreshedDate="45290.710790856479" createdVersion="7" refreshedVersion="7" minRefreshableVersion="3" recordCount="2773" xr:uid="{7FED299A-DC4E-47E0-8300-735C82D21FC2}">
  <cacheSource type="worksheet">
    <worksheetSource ref="A45:R2911" sheet="FORMATO RESOLUCIÓN"/>
  </cacheSource>
  <cacheFields count="18">
    <cacheField name="CTA" numFmtId="0">
      <sharedItems containsBlank="1"/>
    </cacheField>
    <cacheField name="S 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 ORD" numFmtId="0">
      <sharedItems containsBlank="1"/>
    </cacheField>
    <cacheField name="DEPENDENCIA" numFmtId="0">
      <sharedItems containsBlank="1" count="229">
        <m/>
        <s v="000B"/>
        <s v="0003"/>
        <s v="000DH"/>
        <s v="000E"/>
        <s v="000ES"/>
        <s v="000H"/>
        <s v="000J"/>
        <s v="000k"/>
        <s v="000U"/>
        <s v="D12"/>
        <s v="D15"/>
        <s v="D15I"/>
        <s v="D18"/>
        <s v="D1C2"/>
        <s v="D20"/>
        <s v="D27"/>
        <s v="D29"/>
        <s v="D31"/>
        <s v="D33"/>
        <s v="D33I"/>
        <s v="D4"/>
        <s v="D5"/>
        <s v="D7I"/>
        <s v="L1"/>
        <s v="L3"/>
        <s v="L4"/>
        <s v="L5"/>
        <s v="L6"/>
        <s v="L8"/>
        <s v="M10"/>
        <s v="M10D"/>
        <s v="M11"/>
        <s v="M11D"/>
        <s v="M11D9"/>
        <s v="M12"/>
        <s v="M12D2"/>
        <s v="M12R"/>
        <s v="M13"/>
        <s v="M13D2"/>
        <s v="M13R"/>
        <s v="M14D"/>
        <s v="M15D"/>
        <s v="M15M"/>
        <s v="M16M"/>
        <s v="M17"/>
        <s v="M17D"/>
        <s v="M17D9"/>
        <s v="M1MESOA"/>
        <s v="M1RS1"/>
        <s v="M2"/>
        <s v="M2DP17"/>
        <s v="M2DP9"/>
        <s v="M3I"/>
        <s v="M3P"/>
        <s v="M4"/>
        <s v="M4D1"/>
        <s v="M5"/>
        <s v="M5D"/>
        <s v="M6DP"/>
        <s v="M7"/>
        <s v="M7D1"/>
        <s v="M7D10"/>
        <s v="M8"/>
        <s v="M8D1"/>
        <s v="M8G"/>
        <s v="M9"/>
        <s v="M9D1"/>
        <s v="M9DV"/>
        <s v="M9R"/>
        <s v="000A"/>
        <s v="000PO"/>
        <s v="D1"/>
        <s v="D13D"/>
        <s v="D15D"/>
        <s v="D16"/>
        <s v="D19D"/>
        <s v="D20D"/>
        <s v="D31D"/>
        <s v="D7D"/>
        <s v="M12D9"/>
        <s v="M2D"/>
        <s v="M2DP"/>
        <s v="M3DP"/>
        <s v="M4D8"/>
        <s v="M5D1"/>
        <s v="M5D8"/>
        <s v="M6D7"/>
        <s v="M7D8"/>
        <s v="M9D8"/>
        <s v="000P"/>
        <s v="000SR"/>
        <s v="000UNI"/>
        <s v="M16D"/>
        <s v="M6D"/>
        <s v="000A-DIPON"/>
        <s v="000CP"/>
        <s v="0001"/>
        <s v="0002"/>
        <s v="0004"/>
        <s v="0017"/>
        <s v="0021"/>
        <s v="0022"/>
        <s v="000F"/>
        <s v="000G"/>
        <s v="000RI"/>
        <s v="L2"/>
        <s v="L7"/>
        <s v="L7A"/>
        <s v="M6"/>
        <s v="M8L"/>
        <s v="000COP"/>
        <s v="M1"/>
        <s v="D15-MEVAP"/>
        <s v="D26"/>
        <s v="0006"/>
        <s v="0020"/>
        <s v="0023"/>
        <s v="D7"/>
        <s v="M14"/>
        <s v="0005"/>
        <s v="0007"/>
        <s v="0012"/>
        <s v="0018"/>
        <s v="D13"/>
        <s v="M7E"/>
        <s v="0013"/>
        <s v="000CIT"/>
        <s v="0009"/>
        <s v="0014"/>
        <s v="0019"/>
        <s v="D19"/>
        <s v="M4E"/>
        <s v="D26C"/>
        <s v="M14D1"/>
        <s v="M17D17"/>
        <s v="M17D18"/>
        <s v="M3"/>
        <s v="M3DP17"/>
        <s v="M3DP7"/>
        <s v="D13EMA"/>
        <s v="D15A"/>
        <s v="D19N"/>
        <s v="M14M15"/>
        <s v="M15M15"/>
        <s v="M2DP15"/>
        <s v="M2N"/>
        <s v="M3N"/>
        <s v="M4D"/>
        <s v="M5E"/>
        <s v="M6DP15"/>
        <s v="M6E"/>
        <s v="M7-ES"/>
        <s v="M8E"/>
        <s v="M9G24"/>
        <s v="D33D"/>
        <s v="M10D7"/>
        <s v="M13D9"/>
        <s v="M14D8"/>
        <s v="M15E6"/>
        <s v="M2DP7"/>
        <s v="M8C"/>
        <s v="M2I"/>
        <s v="M5D10"/>
        <s v="D13C"/>
        <s v="D15C"/>
        <s v="D19C"/>
        <s v="D27C"/>
        <s v="D31C"/>
        <s v="D7C"/>
        <s v="M12D8"/>
        <s v="M13D8"/>
        <s v="M14D7"/>
        <s v="M15M6"/>
        <s v="M16D6"/>
        <s v="M16MT7"/>
        <s v="M17D6"/>
        <s v="M2DP6"/>
        <s v="M3DP6"/>
        <s v="M4D7"/>
        <s v="M6C"/>
        <s v="M6D6"/>
        <s v="M7C"/>
        <s v="M7D7"/>
        <s v="M8D7"/>
        <s v="M9D7"/>
        <s v="D29O"/>
        <s v="D12D"/>
        <s v="D16D"/>
        <s v="D26D"/>
        <s v="D27D"/>
        <s v="M11D7"/>
        <s v="M17M7"/>
        <s v="D12C"/>
        <s v="D16C"/>
        <s v="D20O"/>
        <s v="D29C"/>
        <s v="D33C"/>
        <s v="D33O"/>
        <s v="M10E19"/>
        <s v="M10ES"/>
        <s v="M11C"/>
        <s v="M11D14"/>
        <s v="M11D6"/>
        <s v="M12N"/>
        <s v="M13D16"/>
        <s v="M13-UNDMO"/>
        <s v="M15D6"/>
        <s v="M16M15"/>
        <s v="M17D14"/>
        <s v="M17M15"/>
        <s v="M1N"/>
        <s v="M2DP14"/>
        <s v="M3DP14"/>
        <s v="M4A"/>
        <s v="M5D7"/>
        <s v="M5O"/>
        <s v="M6D14"/>
        <s v="M6DP6"/>
        <s v="M7D15"/>
        <s v="M8D15"/>
        <s v="M9D15"/>
        <s v="000CE"/>
        <s v="000CI"/>
        <s v="M10D6"/>
        <s v="M14M6"/>
        <s v="M5C"/>
        <s v="PC01"/>
        <s v="GR"/>
      </sharedItems>
    </cacheField>
    <cacheField name="NOMBRE DEPENDENCIA" numFmtId="0">
      <sharedItems count="324">
        <s v="FUNCIONAMIENTO"/>
        <s v="ADQUISICIÓN DE BIENES  Y SERVICIOS"/>
        <s v="ADQUISICIÓN DE ACTIVOS NO FINANCIEROS"/>
        <s v="ACTIVOS FIJOS"/>
        <s v="ACTIVOS FIJOS NO CLASIFICADOS COMO MAQUINARIA Y EQUIPO"/>
        <s v="MUEBLES, INSTRUMENTOS MUSICALES, ARTÍCULOS DE DEPORTE Y ANTIGÜEDADES"/>
        <s v="DIRECCIÓN DE INCORPORACION"/>
        <s v="AGREGADURIA DE CHILE"/>
        <s v="AREA DE DERECHOS HUMANOS"/>
        <s v="JEFATURA DEL SERVCIO DE POLICIA"/>
        <s v="ESCUADRÓN MÓVIL ANTIDISTURBIOS"/>
        <s v="DIRECCIÓN DE TALENTO HUMANO"/>
        <s v="COMUNICACIONES ESTRATÉGICAS"/>
        <s v="INSPECCIÓN GENERAL"/>
        <s v="UNIDAD NACIONAL DE INTERVENCIÓN POLICIAL Y DE ANTITERRORISMO"/>
        <s v="DEPARTAMENTO DE POLICÍA CAQUETA"/>
        <s v="DEPARTAMENTO DE POLICÍA CESAR"/>
        <s v="POLICÍA FISCAL Y ADUANERA"/>
        <s v="DEPARTAMENTO DE POLICÍA GUAINIA"/>
        <s v="REGIÓN DE POLICÍA No. 1"/>
        <s v="DEPARTAMENTO DE POLICÍA GUAVIARE"/>
        <s v="DEPARTAMENTO DE POLICÍA QUINDIO"/>
        <s v="DEPARTAMENTO DE POLICÍA SAN ANDRES Y PROVIDENCIA"/>
        <s v="DEPARTAMENTO DE POLICÍA SUCRE"/>
        <s v="DEPARTAMENTO DE POLICÍA URABA"/>
        <s v="DEPARTAMENTO DE POLICÍA URABA - POLICÍA FISCAL Y ADUANERA"/>
        <s v="DEPARTAMENTO DE POLICÍA VICHADA"/>
        <s v="DEPARTAMENTO DE POLICÍA AMAZONAS"/>
        <s v="DEPARTAMENTO DE POLICÍA ARAUCA - POLICÍA FISCAL Y ADUANERA"/>
        <s v="DIRECCIÓN DE BIENESTAR SOCIAL"/>
        <s v="DIRECCIÓN DE INTELIGENCIA POLICÍAL"/>
        <s v="DIRECCIÓN DE ANTINARCÓTICOS"/>
        <s v="DIRECCIÓN ANTISECUESTRO Y EXTORSION"/>
        <s v="DIRECCIÓN DE TRANSITO Y TRANSPORTES"/>
        <s v="DIRECCIÓN DE CARABINEROS"/>
        <s v="POLICÍA METROPOLITANA DE IBAGUÉ"/>
        <s v="DEPARTAMENTO DE POLICÍA TOLIMA"/>
        <s v="POLICÍA METROPOLITANA DE SANTA MARTA"/>
        <s v="DEPARTAMENTO DE POLICÍA MAGDALENA"/>
        <s v="DEPARTAMENTO DE POLICÍA MAGDALENA - POLICÍA FISCAL Y ADUANERA"/>
        <s v="POLICÍA METROPOLITANA DE POPAYAN"/>
        <s v="DEPARTAMENTO DE POLICÍA CAUCA"/>
        <s v="REGIÓN DE POLICÍA No. 4"/>
        <s v="POLICÍA METROPOLITANA DE NEIVA"/>
        <s v="DEPARTAMENTO DE POLICÍA HUILA"/>
        <s v="REGIÓN DE POLICÍA No. 2"/>
        <s v="DEPARTAMENTO DE POLICÍA CORDOBA"/>
        <s v="DEPARTAMENTO DE POLICÍA CALDAS"/>
        <s v="POLICÍA METROPOLITANA DE MANIZALES"/>
        <s v="POLICÍA METROPOLITANA DE TUNJA"/>
        <s v="POLICÍA METROPOLITANA DE SAN JUAN DE PASTO"/>
        <s v="DEPARTAMENTO DE POLICÍA NARIÑO"/>
        <s v="DEPARTAMENTO DE POLICÍA NARIÑO POLICÍA FISCAL Y ADUANERA"/>
        <s v="POLICÍA METROPOLITANA DE BOGOTÁ - POLICÍA METROPOLITANA DE SOACHA"/>
        <s v="POLICÍA METROPOLITANA DE BOGOTÁ - REGIÓN METROPOLITANA DE POLICÍA LA SABANA"/>
        <s v="POLICÍA METROPOLITANA DE CALI"/>
        <s v="DEPARTAMENTO DE POLICÍA VALLE - DISTRITO ESPECIAL BUENAVENTURA"/>
        <s v="DEPARTAMENTO DE POLICÍA VALLE - POLICÍA FISCAL Y ADUANERA"/>
        <s v="POLICÍA METROPOLITANA DEL VALLE DE ABURRA - POLICÍA FISCAL Y ADUANERA"/>
        <s v="REGIÓN DE POLICÍA No. 6"/>
        <s v="POLICÍA METROPOLITANA DE CARTAGENA"/>
        <s v="DEPARTAMENTO DE POLICÍA BOLÍVAR"/>
        <s v="POLICÍA METROPOLITANA DE BARRANQUILLA"/>
        <s v="REGIÓN DE POLICÍA No. 8"/>
        <s v="DEPARTAMENTO DE POLICÍA MAGDALENA MEDIO"/>
        <s v="POLICÍA METROPOLITANA DE CUCUTA"/>
        <s v="DEPARTAMENTO DE POLICÍA NORTE DE SANTANDER"/>
        <s v="DEPARTAMENTO DE POLICÍA NORTE DE SANTANDER -  POLICÍA FISCAL Y ADUANERA"/>
        <s v="POLICÍA METROPOLITANA DE PEREIRA"/>
        <s v="DEPARTAMENTO DE POLICÍA RISARALDA"/>
        <s v="POLICÍA METROPOLITANA DE PEREIRA - POLICÍA FISCAL Y ADUANERA"/>
        <s v="POLICÍA METROPOLITANA DE VILLAVICENCIO"/>
        <s v="DEPARTAMENTO DE POLICÍA META"/>
        <s v="DEPARTAMENTO DE POLICÍA VAUPÉS"/>
        <s v="REGIÓN DE POLICÍA No. 7"/>
        <s v=""/>
        <s v="MAQUINARIA Y EQUIPO"/>
        <s v="MAQUINARIA PARA USO GENERAL"/>
        <s v="DIRECCIÓN ADMINISTRATIVA Y FINANCIERA"/>
        <s v="UNIDAD DE OPERACIONES ESPECIALES EN EMERGENCIAS Y DESASTRES"/>
        <s v="DEPARTAMENTO DE POLICÍA CUNDINAMARCA"/>
        <s v="DEPARTAMENTO DE POLICÍA CASANARE - DIRECCIÓN DE INCORPORACION"/>
        <s v="DEPARTAMENTO DE POLICÍA CESAR - DIRECCIÓN DE INCORPORACION"/>
        <s v="DEPARTAMENTO DE POLICÍA CHOCO"/>
        <s v="DEPARTAMENTO DE POLICÍA GUAJIRA - DIRECCIÓN DE INCORPORACION"/>
        <s v="DEPARTAMENTO DE POLICÍA GUAVIARE - DIRECCIÓN DE INCORPORACION"/>
        <s v="DEPARTAMENTO DE POLICÍA SUCRE - DIRECCIÓN DE INCORPORACION"/>
        <s v="DEPARTAMENTO DE POLICÍA ARAUCA - DIRECCIÓN DE INCORPORACION"/>
        <s v="DEPARTAMENTO DE POLICÍA CAUCA DIRECCIÓN DE INCORPORACION "/>
        <s v="POLICÍA METROPOLITANA SANTIAGO DE CALI - DIRECCIÓN DE INCORPORACION"/>
        <s v="DEPARTAMENTO DE POLICÍA VALLE"/>
        <s v="DEPARTAMENTO DE POLICÍA ANTIOQUIA"/>
        <s v="DEPARTAMENTO DE POLICÍA BOLÍVAR - DIRECCIÓN DE INCORPORACIÓN"/>
        <s v="DEPARTAMENTO DE POLICÍA ATLÁNTICO "/>
        <s v="DEPARTAMENTO DE POLICÍA ATLÁNTICO - DIRECCIÓN DE INCORPORACION "/>
        <s v="DEPARTAMENTO DE POLICÍA SANTANDER -  DIRECCIÓN DE INCORPORACIÓN"/>
        <s v="DEPARTAMENTO DE POLICÍA NORTE DE SANTANDER -  DIRECCIÓN DE INCORPORACIÓN"/>
        <s v="DEPARTAMENTO DE POLICÍA META- DIRECCIÓN DE INCORPORACION "/>
        <s v="MAQUINARIA PARA USOS ESPECIALES"/>
        <s v="OFICINA DE PLANEACION "/>
        <s v="SUBDIRECCIÓN GENERAL"/>
        <s v="UNIDAD PARA LA EDIFICACIÓN DE LA PAZ"/>
        <s v="DEPARTAMENTO DE POLICÍA BOYACA"/>
        <s v="DEPARTAMENTO DE POLICÍA SANTANDER"/>
        <s v="MAQUINARIA DE OFICINA, CONTABILIDAD E INFORMÁTICA"/>
        <s v="DIRECCIÓN LOGISTICA Y FINANCIERA - DIRECCIÓN PONAL"/>
        <s v="CENTRO DE ESTANDARES DE LA POLICÍA"/>
        <s v="AGREGADURIA DE ARGENTINA"/>
        <s v="AGREGADURIA DE BOLIVIA"/>
        <s v="AGREGADURIA DE GRAN BRETANA"/>
        <s v="AGREGADURIA DE BRASIL"/>
        <s v="AGREGADURIA ONU"/>
        <s v="AGREGADURIA DE ECUADOR"/>
        <s v="OFICINA DE TECNOLOGÍA, INFORMACIÓN Y TELECOMUNICACIONES"/>
        <s v="SECRETARIA GENERAL"/>
        <s v="OFICINA DE RELACIONES  Y COOPERACIÓN INTERNACIONAL POLICIAL"/>
        <s v="DIRECCIÓN DE INVESTIGACION CRIMINAL"/>
        <s v="DIRECCIÓN DE PROTECCION"/>
        <s v="POLICÍA METROPOLITANA DE BUCARAMANGA"/>
        <s v="REGIÓN DE POLICÍA No. 3"/>
        <s v="MAQUINARIA Y APARATOS ELÉCTRICOS"/>
        <s v="COMANDOS EN OPERACIONES ESPECIALES Y ANTITERRORISMO"/>
        <s v="POLICÍA METROPOLITANA DE BOGOTA"/>
        <s v="EQUIPO Y APARATOS DE RADIO, TELEVISIÓN Y COMUNICACIONES"/>
        <s v="POLICÍA METROPOLITANA DE VALLEDUPAR"/>
        <s v="DEPARTAMENTO DE POLICÍA PUTUMAYO"/>
        <s v="APARATOS MÉDICOS, INSTRUMENTOS ÓPTICOS Y DE PRECISIÓN, RELOJES"/>
        <s v="EQUIPO DE TRANSPORTE"/>
        <s v="EQUIPO MILITAR Y POLICÍA"/>
        <s v="OTROS ACTIVOS FIJOS"/>
        <s v="RECURSOS BIOLÓGICOS CULTIVADOS"/>
        <s v="PRODUCTOS DE LA PROPIEDAD INTELECTUAL"/>
        <s v="AGREGADURIA DE PANAMA"/>
        <s v="AGREGADURIA DE COSTA RICA"/>
        <s v="AGREGADURIA DE PARAGUAY"/>
        <s v="ADQUISICIONES DIFERENTES DE ACTIVOS"/>
        <s v="MATERIALES Y SUMINISTROS"/>
        <s v="AGRICULTURA, SILVICULTURA Y PRODUCTOS DE LA PESCA"/>
        <s v="PRODUCTOS DE LA AGRICULTURA Y LA HORTICULTURA"/>
        <s v="ANIMALES VIVOS Y PRODUCTOS ANIMALES (EXCEPTO LA CARNE)"/>
        <s v="PRODUCTOS DE LA SILVICULTURA Y DE LA EXPLOTACIÓN FORESTAL"/>
        <s v="MINERALES; ELECTRICIDAD, GAS Y AGUA"/>
        <s v="PETRÓLEO CRUDO Y GAS NATURAL"/>
        <s v="PIEDRA, ARENA Y ARCILLA"/>
        <s v="ELECTRICIDAD, GAS DE CIUDAD, VAPOR Y AGUA CALIENTE"/>
        <s v="AGUA NATURAL"/>
        <s v="PRODUCTOS ALIMENTICIOS, BEBIDAS Y TABACO; TEXTILES, PRENDAS DE VESTIR Y PRODUCTOS DE CUERO"/>
        <s v="CARNE, PESCADO, FRUTAS, HORTALIZAS, ACEITES Y GRASAS"/>
        <s v="DEPARTAMENTO DE POLICÍA ARAUCA"/>
        <s v="PRODUCTOS LÁCTEOS Y OVOPRODUCTOS"/>
        <s v="POLICÍA METROPOLITANA DE SAN JERONIMO DE MONTERIA"/>
        <s v="PRODUCTOS DE MOLINERÍA, ALMIDONES Y PRODUCTOS DERIVADOS DEL ALMIDÓN; OTROS PRODUCTOS ALIMENTICIOS"/>
        <s v="AGREGADURIA DE MEXICO"/>
        <s v="AGREGADURIA DE PERU"/>
        <s v="AGREGADURIA DE FRANCIA"/>
        <s v="AGREGADURIA OEA"/>
        <s v="DEPARTAMENTO DE POLICÍA CASANARE"/>
        <s v="REGIÓN DE POLICÍA No. 5"/>
        <s v="BEBIDAS"/>
        <s v="AGREGADURIA DE AUSTRIA"/>
        <s v="HILADOS E HILOS; TEJIDOS DE FIBRAS TEXTILES INCLUSO AFELPADOS"/>
        <s v="ARTÍCULOS TEXTILES (EXCEPTO PRENDAS DE VESTIR)"/>
        <s v="DOTACIÓN (PRENDAS DE VESTIR Y CALZADO)"/>
        <s v="CONTROL INTERNO"/>
        <s v="OTROS BIENES TRANSPORTABLES (EXCEPTO PRODUCTOS METÁLICOS, MAQUINARIA Y EQUIPO)"/>
        <s v="PRODUCTOS DE MADERA, CORCHO, CESTERÍA Y ESPARTERÍA"/>
        <s v="PASTA O PULPA, PAPEL Y PRODUCTOS DE PAPEL; IMPRESOS Y ARTÍCULOS RELACIONADOS"/>
        <s v="AGREGADURIA DE ESTADOS UNIDOS"/>
        <s v="AGREGADURIA DE ITALIA"/>
        <s v="AGREGADURIA DE ESPANA"/>
        <s v="DEPARTAMENTO DE POLICÍA GUAJIRA"/>
        <s v="DEPARTAMENTO DE POLICÍA BOLÍVAR - POLICÍA FISCAL Y ADUANERA"/>
        <s v="PRODUCTOS DE HORNOS DE COQUE; PRODUCTOS DE REFINACIÓN DE PETRÓLEO Y COMBUSTIBLE NUCLEAR"/>
        <s v="DEPARTAMENTO DE POLICÍA PUTUMAYO - POLICÍA DE CARRETERAS"/>
        <s v="DEPARTAMENTO DE POLICÍA CORDOBA -DISTRITO ESPECIAL MONTELIBANO"/>
        <s v="DEPARTAMENTO DE POLICÍA NARIÑO - DISTRITO ESPECIAL TUMACO"/>
        <s v="DEPARTAMENTO DE POLICÍA NARIÑO - DISTRITO ESPECIAL TUQUERRES"/>
        <s v="POLICÍA METROPOLITANA DEL VALLE DE ABURRA"/>
        <s v="DEPARTAMENTO DE POLICÍA ANTIOQUIA - DISTRITO ESPECIAL CAUCASIA"/>
        <s v="QUÍMICOS BÁSICOS"/>
        <s v="OTROS PRODUCTOS QUÍMICOS; FIBRAS ARTIFICIALES (O FIBRAS INDUSTRIALES HECHAS POR EL HOMBRE)"/>
        <s v="DEPARTAMENTO DE POLICÍA ANTIOQUIA - DIRECCIÓN DE INCORPORACION"/>
        <s v="PRODUCTOS DE CAUCHO Y PLÁSTICO"/>
        <s v="DEPARTAMENTO DE POLICÍA CASANARE - ESCUADRÓN MÓVIL ANTIDISTURBIOS"/>
        <s v="DEPARTAMENTO DE POLICÍA CESAR - ESCUADRÓN MÓVIL ANTIDISTURBIOS"/>
        <s v="DEPARTAMENTO DE POLICÍA GUAJIRA - ESCUADRÓN MÓVIL ANTIDISTURBIOS"/>
        <s v="POLICÍA METROPOLITANA DE MONTERÍA - ESCUADRÓN MÓVIL ANTIDISTURBIOS"/>
        <s v="POLICÍA METROPOLITANA DE MANIZALES - ESCUADRÓN MÓVIL ANTIDISTURBIOS"/>
        <s v="DEPARTAMENTO DE POLICÍA VALLE - ESCUADRÓN MÓVIL ANTIDISTURBIOS"/>
        <s v="POLICÍA METROPOLITANA DE CALI - ESCUADRÓN MÓVIL ANTIDISTURBIOS"/>
        <s v="POLICÍA METROPOLITANA DEL VALLE DE ABURRA - ESCUADRÓN MÓVIL ANTIDISTURBIOS"/>
        <s v="POLICÍA METROPOLITANA DE CARTAGENA - ESCUADRÓN MÓVIL ANTIDISTURBIOS"/>
        <s v="POLICÍA METROPOLITANA DE BARRANQUILLA - ESCUADRÓN MÓVIL ANTIDISTURBIOS"/>
        <s v="DEPARTAMENTO DE POLICÍA MAGDALENA MEDIO - ESCUADRÓN MÓVIL ANTIDISTURBIOS"/>
        <s v="POLICÍA METROPOLITANA DE BUCARAMANGA - ESCUADRÓN MÓVIL ANTIDISTURBIOS"/>
        <s v="POLICÍA METROPOLITANA DE CUCUTA - ESCUADRÓN MÓVIL ANTIDISTURBIOS"/>
        <s v="POLICÍA METROPOLITANA DE PEREIRA - ESCUADRÓN MÓVIL ANTIDISTURBIOS"/>
        <s v="POLICÍA METROPOLITANA DE VILLAVICENCIO -  ESCUADRÓN MÓVIL ANTIDISTURBIOS"/>
        <s v="VIDRIO Y PRODUCTOS DE VIDRIO Y OTROS PRODUCTOS NO METÁLICOS N.C.P."/>
        <s v="OTROS BIENES TRANSPORTABLES N.C.P."/>
        <s v="DESPERDICIOS; DESECHOS Y RESIDUOS"/>
        <s v="PRODUCTOS METÁLICOS Y PAQUETES DE SOFTWARE"/>
        <s v="METALES BÁSICOS"/>
        <s v="PRODUCTOS METÁLICOS ELABORADOS (EXCEPTO MAQUINARIA Y EQUIPO)"/>
        <s v="PARTES PIEZAS Y ACCESORIOS DE EQUIPO MILITAR Y POLICIA"/>
        <s v="ELEMENTOS MILITARES DE UN SOLO USO"/>
        <s v="MUNICIONES"/>
        <s v="OTROS ELEMENTOS MILITARES DE UN SOLO USO"/>
        <s v="ADQUISICIÓN DE SERVICIOS"/>
        <s v="SERVICIOS DE LA CONSTRUCCIÓN"/>
        <s v="SERVICIOS DE CONSTRUCCIÓN"/>
        <s v="DEPARTAMENTO DE POLICÍA URABA - DIRECCIÓN DE INCORPORACION"/>
        <s v="DEPARTAMENTO DE POLICÍA TOLIMA- DIRECCIÓN DE INCORPORACIÓN"/>
        <s v="DEPARTAMENTO DE POLICÍA HUILA- DIRECCIÓN DE INCORPORACIÓN"/>
        <s v="DEPARTAMENTO DE POLICÍA CORDOBA DIRECCIÓN DE INCORPORACION"/>
        <s v="ESCUELA DE CARABINEROS ALEJANDRO GUTIERREZ DIRECCIÓN DE INCORPORACION"/>
        <s v="DEPARTAMENTO DE POLICÍA VALLE - DIRECCIÓN DE INCORPORACION"/>
        <s v="POLICÍA METROPOLITANA DE PEREIRA - DIRECCIÓN DE INCORPORACION"/>
        <s v="SERVICIOS DE ALOJAMIENTO; SERVICIOS DE SUMINISTRO DE COMIDAS Y BEBIDAS; SERVICIOS DE TRANSPORTE; Y SERVICIOS DE DISTRIBUCIÓN DE ELECTRICIDAD, GAS Y AGUA"/>
        <s v="ALOJAMIENTO; SERVICIOS DE SUMINISTROS DE COMIDAS Y BEBIDAS"/>
        <s v="SERVICIOS DE TRANSPORTE DE PASAJEROS"/>
        <s v="SERVICIOS DE TRANSPORTE DE CARGA"/>
        <s v="SERVICIOS DE ALQUILER DE VEHÍCULOS DE TRANSPORTE CON OPERARIO"/>
        <s v="SERVICIOS DE APOYO AL TRANSPORTE"/>
        <s v="POLICÍA METROPOLITANA DE CALI -POLICÍA FISCAL Y ADUANERA"/>
        <s v="SERVICIOS POSTALES Y DE MENSAJERÍA"/>
        <s v="DEPARTAMENTO DE POLICÍA ATLÁNTICO - POLICÍA FISCAL Y ADUANERA"/>
        <s v="SERVICIOS DE DISTRIBUCIÓN DE ELECTRICIDAD, GAS Y AGUA (POR CUENTA PROPIA)"/>
        <s v="DEPARTAMENTO DE POLICÍA CASANARE - POLICÍA DE CARRETERAS"/>
        <s v="DEPARTAMENTO DE POLICÍA CESAR - POLICÍA DE CARRETERAS"/>
        <s v="DEPARTAMENTO DE POLICÍA GUAJIRA - POLICÍA DE CARRETERAS"/>
        <s v="DEPARTAMENTO DE POLICÍA QUINDIO - POLICÍA DE CARRETERAS"/>
        <s v="DEPARTAMENTO DE POLICÍA SUCRE - POLICÍA DE CARRETERAS"/>
        <s v="DEPARTAMENTO DE POLICÍA ARAUCA - POLICÍA CARRETERAS"/>
        <s v="DEPARTAMENTO DE POLICÍA CAUCA POLICÍA DE CARRETERAS"/>
        <s v="DEPARTAMENTO DE POLICÍA HUILA - POLICÍA DE CARRETERAS"/>
        <s v="DEPARTAMENTO DE POLICÍA CORDOBA POLICÍA DE CARRETERAS"/>
        <s v="POLICÍA METROPOLITANA DE MANIZALES POLICÍA DE CARRETERAS"/>
        <s v="DEPARTAMENTO DE POLICÍA BOYACÁ POLICÍA DE CARRETERAS"/>
        <s v="POLICÍA METROPOLITANA DE TUNJA - DIRECCIÓN DE INCORPORACIÓN"/>
        <s v="DEPARTAMENTO DE POLICÍA NARIÑO POLICÍA DE CARRETERAS"/>
        <s v="DEPARTAMENTO DE POLICÍA VALLE - POLICÍA DE CARRETERAS"/>
        <s v="DEPARTAMENTO DE POLICÍA ANTIOQUIA - POLICÍA DE CARRETERAS"/>
        <s v="DEPARTAMENTO DE POLICÍA BOLÍVAR - POLICÍA DE CARRETERAS"/>
        <s v="POLICÍA METROPOLITANA DE BUCARAMANGA - POLICÍA DE CARRETERAS"/>
        <s v="DEPARTAMENTO DE POLICÍA SANTANDER -  POLICÍA DE CARRETERAS"/>
        <s v="POLICÍA METROPOLITANA DE CÚCUTA - POLICÍA DE CARRETERAS"/>
        <s v="DEPARTAMENTO DE POLICÍA NORTE DE SANTANDER -  POLICÍA DE CARRETERAS"/>
        <s v="DEPARTAMENTO DE POLICÍA RISARALDA- POLICÍA DE CARRETERAS"/>
        <s v="DEPARTAMENTO DE POLICÍA META- POLICÍA DE CARRETERAS"/>
        <s v="SERVICIOS FINANCIEROS Y SERVICIOS CONEXOS, SERVICIOS INMOBILIARIOS Y SERVICIOS DE LEASING"/>
        <s v="SERVICIOS FINANCIEROS Y SERVICIOS CONEXOS"/>
        <s v="SERVICIOS INMOBILIARIOS"/>
        <s v="DEPARTAMENTO DE POLICÍA SAN ANDRES Y PROVIDENCIA - DIRECCIÓN ANTINARCÓTICOS"/>
        <s v="SERVICIOS PRESTADOS A LAS EMPRESAS Y SERVICIOS DE PRODUCCIÓN"/>
        <s v="SERVICIOS DE INVESTIGACIÓN Y DESARROLLO"/>
        <s v="SERVICIOS JURÍDICOS Y CONTABLES"/>
        <s v="OTROS SERVICIOS PROFESIONALES, CIENTÍFICOS Y TÉCNICOS"/>
        <s v="DEPARTAMENTO DE POLICÍA CAQUETA - DIRECCIÓN DE INCORPORACION"/>
        <s v="DEPARTAMENTO DE POLICÍA CHOCO - DIRECCIÓN DE INCORPORACION"/>
        <s v="DEPARTAMENTO DE POLICÍA PUTUMAYO - DIRECCIÓN DE INCORPORACION"/>
        <s v="DEPARTAMENTO DE POLICÍA QUINDIO - DIRECCIÓN DE INCORPORACION"/>
        <s v="DEPARTAMENTO DE POLICÍA MAGDALENA - DIRECCIÓN DE INCORPORACION "/>
        <s v="POLICÍA METROPOLITANA DE PASTO DIRECCIÓN DE INCORPORACION"/>
        <s v="SERVICIOS DE TELECOMUNICACIONES, TRANSMISIÓN Y SUMINISTRO DE INFORMACIÓN"/>
        <s v="SERVICIOS DE SOPORTE"/>
        <s v="SERVICIOS DE APOYO A LA AGRICULTURA, LA CAZA, LA SILVICULTURA, LA PESCA, LA MINERÍA Y LOS SERVICIOS PÚBLICOS"/>
        <s v="SERVICIOS DE MANTENIMIENTO, REPARACIÓN E INSTALACIÓN (EXCEPTO SERVICIOS DE CONSTRUCCIÓN)"/>
        <s v="DEPARTAMENTO DE POLICÍA CAQUETA - POLICÍA DE CARRETERAS"/>
        <s v="DEPARTAMENTO DE POLICÍA CHOCO - POLICÍA DE CARRETERAS"/>
        <s v="DEPARTAMENTO DE POLICÍA GUAVIARE - DIRECCIÓN ANTINARCÓTICOS"/>
        <s v="DEPARTAMENTO DE POLICÍA SAN ANDRES Y PROVIDENCIA - POLICÍA DE CARRETERAS"/>
        <s v="DEPARTAMENTO DE POLICÍA URABA - POLICÍA DE CARRETERAS"/>
        <s v="DEPARTAMENTO DE POLICÍA URABA - DIRECCIÓN ANTINARCÓTICOS"/>
        <s v="ESCUELA NACIONAL DE OPERACIONES DE LA POLICÍA NACIONAL - DIRECCIÓN DE ANTINARCÓTICOS"/>
        <s v="POLICÍA METROPOLITANA DE IBAGUÉ - ESCUADRÓN MÓVIL ANTIDISTURBIOS"/>
        <s v="POLICÍA METROPOLITANA DE SANTA MARTA - POLICÍA DE CARRETERAS"/>
        <s v="DEPARTAMENTO DE POLICÍA MAGDALENA - DIRECCIÓN ANTINARCÓTICOS"/>
        <s v="DEPARTAMENTO DE POLICÍA MAGDALENA - POLICÍA DE CARRETERAS "/>
        <s v="POLICÍA METROPOLITANA DE POPAYÁN - ESCUADRÓN MÓVIL ANTIDISTURBIOS"/>
        <s v="DEPARTAMENTO DE POLICÍA HUILA - DIRECCIÓN ANTINARCÓTICO"/>
        <s v="POLICÍA METROPOLITANA DE NEIVA - ESCUADRÓN MÓVIL ANTIDISTURBIOS"/>
        <s v="DEPARTAMENTO DE POLICÍA CALDAS POLICÍA DE CARRETERAS"/>
        <s v="POLICÍA METROPOLITANA DE TUNJA - ESCUADRÓN MÓVIL ANTIDISTURBIOS"/>
        <s v="DEPARTAMENTO DE POLICÍA NARIÑO DIRECCIÓN DE ANTINARCÓTICOS"/>
        <s v="POLICÍA METROPOLITANA DE PASTO - ESCUADRÓN MÓVIL ANTIDISTURBIOS"/>
        <s v="POLICÍA METROPOLITANA DE BOGOTA - ESCUADRÓN MÓVIL ANTIDISTURBIOS"/>
        <s v="DEPARTAMENTO DE POLICÍA VALLE - DIRECCIÓN DE ANTINARCÓTICOS"/>
        <s v="DEPARTAMENTO DE POLICÍA ANTIOQUIA - DIRECCIÓN DE ANTINARCÓTICOS"/>
        <s v="POLICÍA METROPOLITANA DE CARTAGENA - DIRECCIÓN DE ANTINARCÓTICOS"/>
        <s v="DEPARTAMENTO DE POLICÍA ATLÁNTICO - POLICÍA DE CARRETERAS"/>
        <s v="POLICÍA METROPOLITANA DE BARRANQUILLA - DIRECCIÓN ANTINARCÓTICOS"/>
        <s v="DEPARTAMENTO DE POLICÍA SANTANDER -   DIRECCIÓN DE ANTINARCÓTICOS"/>
        <s v="DEPARTAMENTO DE POLICÍA MAGDALENA MEDIO - POLICÍA DE CARRETERAS"/>
        <s v="DEPARTAMENTO DE POLICÍA NORTE DE SANTANDER  DIRECCIÓN DE ANTINARCÓTICOS"/>
        <s v="DEPARTAMENTO DE POLICÍA RISARALDA- DIRECCIÓN DE ANTINARCÓTICOS"/>
        <s v="DEPARTAMENTO DE POLICÍA META- DIRECCIÓN ANTINARCÓTICOS"/>
        <s v="SERVICIOS DE FABRICACIÓN DE INSUMOS FÍSICOS QUE SON PROPIEDAD DE OTROS"/>
        <s v="OTROS SERVICIOS DE FABRICACIÓN; SERVICIOS DE EDICIÓN, IMPRESIÓN Y REPRODUCCIÓN; SERVICIOS DE RECUPERACIÓN DE MATERIALES"/>
        <s v="SERVICIOS PARA LA COMUNIDAD, SOCIALES Y PERSONALES"/>
        <s v="SERVICIOS DE EDUCACIÓN"/>
        <s v="SERVICIOS PARA EL CUIDADO DE LA SALUD HUMANA Y SERVICIOS SOCIALES"/>
        <s v="SERVICIOS DE ALCANTARILLADO, RECOLECCIÓN, TRATAMIENTO Y DISPOSICIÓN DE DESECHOS Y OTROS SERVICIOS DE SANEAMIENTO AMBIENTAL"/>
        <s v="SERVICIOS DE ASOCIACIONES"/>
        <s v="SERVICIOS DE ESPARCIMIENTO, CULTURALES Y DEPORTIVOS"/>
        <s v="OTROS SERVICIOS"/>
        <s v="VIÁTICOS DE LOS FUNCIONARIOS EN COMISIÓN"/>
        <s v="COMISIONES AL EXTERIOR"/>
        <s v="COMISIONES AL INTERIOR"/>
        <s v="DEPARTAMENTO DE POLICÍA TOLIMA - POLICÍA DE CARRETERA"/>
        <s v="POLICÍA METROPOLITANA DE MONTERÍA POLICÍA DE CARRETERAS"/>
        <s v="POLICÍA METROPOLITANA DE BARRANQUILLA - POLICÍA DE CARRETERAS"/>
        <s v="POLICIA DE CARRETERAS"/>
        <s v="GASTOS RESERVADOS"/>
        <s v="GASTOS POR TRIBUTOS, MULTAS, SANCIONES E INTERESES DE MORA"/>
        <s v="IMPUESTOS"/>
        <s v="IMPUESTOS TERRITORIALES"/>
        <s v="IMPUESTO PREDIAL Y SOBRETASA AMBIENTAL"/>
        <s v="IMPUESTO DE ALUMBRADO PÚBLICO"/>
        <s v="IMPUESTO DE REGISTRO"/>
        <s v="IMPUESTO SOBRE VEHÍCULOS AUTOMOTORES"/>
        <s v="TASAS Y DERECHOS ADMINISTRATIVOS"/>
        <s v="CONTRIBUCIONES"/>
        <s v="CONTRIBUCION DE VALORIZACION MUNICIPAL"/>
      </sharedItems>
    </cacheField>
    <cacheField name="APORTES 10 CSF" numFmtId="165">
      <sharedItems containsBlank="1" containsMixedTypes="1" containsNumber="1" minValue="50000" maxValue="970694981562.3103"/>
    </cacheField>
    <cacheField name="APORTES 16 SSF" numFmtId="165">
      <sharedItems containsBlank="1" containsMixedTypes="1" containsNumber="1" minValue="0" maxValue="163916465805.60999"/>
    </cacheField>
    <cacheField name="Total Presupuesto" numFmtId="165">
      <sharedItems containsMixedTypes="1" containsNumber="1" minValue="50000" maxValue="1134611447367.9204"/>
    </cacheField>
    <cacheField name="RUBRO" numFmtId="167">
      <sharedItems count="105">
        <s v="A"/>
        <s v="02"/>
        <s v="02-01"/>
        <s v="02-01-01"/>
        <s v="02-01-01-003"/>
        <s v="02-01-01-003-008"/>
        <s v=""/>
        <s v="02-01-01-004"/>
        <s v="02-01-01-004-003"/>
        <s v="02-01-01-004-004"/>
        <s v="02-01-01-004-005"/>
        <s v="02-01-01-004-006"/>
        <s v="02-01-01-004-007"/>
        <s v="02-01-01-004-008"/>
        <s v="02-01-01-004-009"/>
        <s v="02-01-01-004-010"/>
        <s v="02-01-01-006"/>
        <s v="02-01-01-006-001"/>
        <s v="02-01-01-006-002"/>
        <s v="02-02"/>
        <s v="02-02-01"/>
        <s v="02-02-01-000"/>
        <s v="02-02-01-000-001"/>
        <s v="02-02-01-000-002"/>
        <s v="02-02-01-000-003"/>
        <s v="02-02-01-001"/>
        <s v="02-02-01-001-002"/>
        <s v="02-02-01-001-005"/>
        <s v="02-02-01-001-007"/>
        <s v="02-02-01-001-008"/>
        <s v="02-02-01-002"/>
        <s v="02-02-01-002-001"/>
        <s v="02-02-01-002-002"/>
        <s v="02-02-01-002-003"/>
        <s v="02-02-01-002-004"/>
        <s v="02-02-01-002-006"/>
        <s v="02-02-01-002-007"/>
        <s v="02-02-01-002-008"/>
        <s v="02-02-01-003"/>
        <s v="02-02-01-003-001"/>
        <s v="02-02-01-003-002"/>
        <s v="02-02-01-003-003"/>
        <s v="02-02-01-003-004"/>
        <s v="02-02-01-003-005"/>
        <s v="02-02-01-003-006"/>
        <s v="02-02-01-003-007"/>
        <s v="02-02-01-003-008"/>
        <s v="02-02-01-003-009"/>
        <s v="02-02-01-004"/>
        <s v="02-02-01-004-001"/>
        <s v="02-02-01-004-002"/>
        <s v="02-02-01-004-003"/>
        <s v="02-02-01-004-004"/>
        <s v="02-02-01-004-005"/>
        <s v="02-02-01-004-006"/>
        <s v="02-02-01-004-007"/>
        <s v="02-02-01-004-008"/>
        <s v="02-02-01-004-009"/>
        <s v="02-02-01-004-010"/>
        <s v="02-02-01-010"/>
        <s v="02-02-01-010-001"/>
        <s v="02-02-01-010-005"/>
        <s v="02-02-02"/>
        <s v="02-02-02-005"/>
        <s v="02-02-02-005-004"/>
        <s v="02-02-02-006"/>
        <s v="02-02-02-006-003"/>
        <s v="02-02-02-006-004"/>
        <s v="02-02-02-006-005"/>
        <s v="02-02-02-006-006"/>
        <s v="02-02-02-006-007"/>
        <s v="02-02-02-006-008"/>
        <s v="02-02-02-006-009"/>
        <s v="02-02-02-007"/>
        <s v="02-02-02-007-001"/>
        <s v="02-02-02-007-002"/>
        <s v="02-02-02-008"/>
        <s v="02-02-02-008-001"/>
        <s v="02-02-02-008-002"/>
        <s v="02-02-02-008-003"/>
        <s v="02-02-02-008-004"/>
        <s v="02-02-02-008-005"/>
        <s v="02-02-02-008-006"/>
        <s v="02-02-02-008-007"/>
        <s v="02-02-02-008-008"/>
        <s v="02-02-02-008-009"/>
        <s v="02-02-02-009"/>
        <s v="02-02-02-009-002"/>
        <s v="02-02-02-009-003"/>
        <s v="02-02-02-009-004"/>
        <s v="02-02-02-009-005"/>
        <s v="02-02-02-009-006"/>
        <s v="02-02-02-009-007"/>
        <s v="02-02-02-010"/>
        <s v="02-02-04"/>
        <s v="08"/>
        <s v="08-01"/>
        <s v="08-01-02"/>
        <s v="08-01-02-001"/>
        <s v="08-01-02-004"/>
        <s v="08-01-02-005"/>
        <s v="08-01-02-006"/>
        <s v="08-03"/>
        <s v="08-04"/>
        <s v="08-04-04"/>
      </sharedItems>
    </cacheField>
    <cacheField name="RUBRO_DEP" numFmtId="167">
      <sharedItems/>
    </cacheField>
    <cacheField name="NIVEL_TIPO" numFmtId="0">
      <sharedItems/>
    </cacheField>
    <cacheField name="1" numFmtId="0">
      <sharedItems/>
    </cacheField>
    <cacheField name="2" numFmtId="0">
      <sharedItems containsMixedTypes="1" containsNumber="1" containsInteger="1" minValue="1" maxValue="1"/>
    </cacheField>
    <cacheField name="UNIDAD" numFmtId="0">
      <sharedItems count="44">
        <s v=""/>
        <s v="DIRAF"/>
        <s v="DECAQ"/>
        <s v="DECES"/>
        <s v="DEGUN"/>
        <s v="DECUN"/>
        <s v="DEGUV"/>
        <s v="DEQUI"/>
        <s v="DESAP"/>
        <s v="DESUC"/>
        <s v="DEURA"/>
        <s v="DEVIC"/>
        <s v="DEAMA"/>
        <s v="DEARA"/>
        <s v="DIBIE"/>
        <s v="DIPOL"/>
        <s v="DIRAN"/>
        <s v="DIASE"/>
        <s v="DITRA"/>
        <s v="DICAR"/>
        <s v="METIB"/>
        <s v="MESAN"/>
        <s v="MEPOY"/>
        <s v="MENEV"/>
        <s v="MEMOT"/>
        <s v="MEMAZ"/>
        <s v="METUN"/>
        <s v="MEPAS"/>
        <s v="MEBOG"/>
        <s v="MECAL"/>
        <s v="MEVAL"/>
        <s v="MECAR"/>
        <s v="MEBAR"/>
        <s v="MEBUC"/>
        <s v="MECUC"/>
        <s v="MEPER"/>
        <s v="MEVIL"/>
        <s v="DECAS"/>
        <s v="DECHO"/>
        <s v="DEGUA"/>
        <s v="DIJIN"/>
        <s v="DIPRO"/>
        <s v="DEPUY"/>
        <s v="GR"/>
      </sharedItems>
    </cacheField>
    <cacheField name="SEGMENTO ESTRATÉGICO" numFmtId="0">
      <sharedItems/>
    </cacheField>
    <cacheField name="RUBRO2" numFmtId="0">
      <sharedItems count="98">
        <s v="FUNCIONAMIENTO"/>
        <s v="ADQUISICIÓN DE BIENES  Y SERVICIOS"/>
        <s v="ADQUISICIÓN DE ACTIVOS NO FINANCIEROS"/>
        <s v="ACTIVOS FIJOS"/>
        <s v="ACTIVOS FIJOS NO CLASIFICADOS COMO MAQUINARIA Y EQUIPO"/>
        <s v="MUEBLES, INSTRUMENTOS MUSICALES, ARTÍCULOS DE DEPORTE Y ANTIGÜEDADES"/>
        <s v=""/>
        <s v="MAQUINARIA Y EQUIPO"/>
        <s v="MAQUINARIA PARA USO GENERAL"/>
        <s v="MAQUINARIA PARA USOS ESPECIALES"/>
        <s v="MAQUINARIA DE OFICINA, CONTABILIDAD E INFORMÁTICA"/>
        <s v="MAQUINARIA Y APARATOS ELÉCTRICOS"/>
        <s v="EQUIPO Y APARATOS DE RADIO, TELEVISIÓN Y COMUNICACIONES"/>
        <s v="APARATOS MÉDICOS, INSTRUMENTOS ÓPTICOS Y DE PRECISIÓN, RELOJES"/>
        <s v="EQUIPO DE TRANSPORTE"/>
        <s v="EQUIPO MILITAR Y POLICÍA"/>
        <s v="OTROS ACTIVOS FIJOS"/>
        <s v="RECURSOS BIOLÓGICOS CULTIVADOS"/>
        <s v="PRODUCTOS DE LA PROPIEDAD INTELECTUAL"/>
        <s v="ADQUISICIONES DIFERENTES DE ACTIVOS"/>
        <s v="MATERIALES Y SUMINISTROS"/>
        <s v="AGRICULTURA, SILVICULTURA Y PRODUCTOS DE LA PESCA"/>
        <s v="PRODUCTOS DE LA AGRICULTURA Y LA HORTICULTURA"/>
        <s v="ANIMALES VIVOS Y PRODUCTOS ANIMALES (EXCEPTO LA CARNE)"/>
        <s v="PRODUCTOS DE LA SILVICULTURA Y DE LA EXPLOTACIÓN FORESTAL"/>
        <s v="MINERALES; ELECTRICIDAD, GAS Y AGUA"/>
        <s v="PETRÓLEO CRUDO Y GAS NATURAL"/>
        <s v="PIEDRA, ARENA Y ARCILLA"/>
        <s v="ELECTRICIDAD, GAS DE CIUDAD, VAPOR Y AGUA CALIENTE"/>
        <s v="AGUA NATURAL"/>
        <s v="PRODUCTOS ALIMENTICIOS, BEBIDAS Y TABACO; TEXTILES, PRENDAS DE VESTIR Y PRODUCTOS DE CUERO"/>
        <s v="CARNE, PESCADO, FRUTAS, HORTALIZAS, ACEITES Y GRASAS"/>
        <s v="PRODUCTOS LÁCTEOS Y OVOPRODUCTOS"/>
        <s v="PRODUCTOS DE MOLINERÍA, ALMIDONES Y PRODUCTOS DERIVADOS DEL ALMIDÓN; OTROS PRODUCTOS ALIMENTICIOS"/>
        <s v="BEBIDAS"/>
        <s v="HILADOS E HILOS; TEJIDOS DE FIBRAS TEXTILES INCLUSO AFELPADOS"/>
        <s v="ARTÍCULOS TEXTILES (EXCEPTO PRENDAS DE VESTIR)"/>
        <s v="DOTACIÓN (PRENDAS DE VESTIR Y CALZADO)"/>
        <s v="OTROS BIENES TRANSPORTABLES (EXCEPTO PRODUCTOS METÁLICOS, MAQUINARIA Y EQUIPO)"/>
        <s v="PRODUCTOS DE MADERA, CORCHO, CESTERÍA Y ESPARTERÍA"/>
        <s v="PASTA O PULPA, PAPEL Y PRODUCTOS DE PAPEL; IMPRESOS Y ARTÍCULOS RELACIONADOS"/>
        <s v="PRODUCTOS DE HORNOS DE COQUE; PRODUCTOS DE REFINACIÓN DE PETRÓLEO Y COMBUSTIBLE NUCLEAR"/>
        <s v="QUÍMICOS BÁSICOS"/>
        <s v="OTROS PRODUCTOS QUÍMICOS; FIBRAS ARTIFICIALES (O FIBRAS INDUSTRIALES HECHAS POR EL HOMBRE)"/>
        <s v="PRODUCTOS DE CAUCHO Y PLÁSTICO"/>
        <s v="VIDRIO Y PRODUCTOS DE VIDRIO Y OTROS PRODUCTOS NO METÁLICOS N.C.P."/>
        <s v="OTROS BIENES TRANSPORTABLES N.C.P."/>
        <s v="DESPERDICIOS; DESECHOS Y RESIDUOS"/>
        <s v="PRODUCTOS METÁLICOS Y PAQUETES DE SOFTWARE"/>
        <s v="METALES BÁSICOS"/>
        <s v="PRODUCTOS METÁLICOS ELABORADOS (EXCEPTO MAQUINARIA Y EQUIPO)"/>
        <s v="PARTES PIEZAS Y ACCESORIOS DE EQUIPO MILITAR Y POLICIA"/>
        <s v="ELEMENTOS MILITARES DE UN SOLO USO"/>
        <s v="MUNICIONES"/>
        <s v="OTROS ELEMENTOS MILITARES DE UN SOLO USO"/>
        <s v="ADQUISICIÓN DE SERVICIOS"/>
        <s v="SERVICIOS DE LA CONSTRUCCIÓN"/>
        <s v="SERVICIOS DE CONSTRUCCIÓN"/>
        <s v="SERVICIOS DE ALOJAMIENTO; SERVICIOS DE SUMINISTRO DE COMIDAS Y BEBIDAS; SERVICIOS DE TRANSPORTE; Y SERVICIOS DE DISTRIBUCIÓN DE ELECTRICIDAD, GAS Y AGUA"/>
        <s v="ALOJAMIENTO; SERVICIOS DE SUMINISTROS DE COMIDAS Y BEBIDAS"/>
        <s v="SERVICIOS DE TRANSPORTE DE PASAJEROS"/>
        <s v="SERVICIOS DE TRANSPORTE DE CARGA"/>
        <s v="SERVICIOS DE ALQUILER DE VEHÍCULOS DE TRANSPORTE CON OPERARIO"/>
        <s v="SERVICIOS DE APOYO AL TRANSPORTE"/>
        <s v="SERVICIOS POSTALES Y DE MENSAJERÍA"/>
        <s v="SERVICIOS DE DISTRIBUCIÓN DE ELECTRICIDAD, GAS Y AGUA (POR CUENTA PROPIA)"/>
        <s v="SERVICIOS FINANCIEROS Y SERVICIOS CONEXOS, SERVICIOS INMOBILIARIOS Y SERVICIOS DE LEASING"/>
        <s v="SERVICIOS FINANCIEROS Y SERVICIOS CONEXOS"/>
        <s v="SERVICIOS INMOBILIARIOS"/>
        <s v="SERVICIOS PRESTADOS A LAS EMPRESAS Y SERVICIOS DE PRODUCCIÓN"/>
        <s v="SERVICIOS DE INVESTIGACIÓN Y DESARROLLO"/>
        <s v="SERVICIOS JURÍDICOS Y CONTABLES"/>
        <s v="OTROS SERVICIOS PROFESIONALES, CIENTÍFICOS Y TÉCNICOS"/>
        <s v="SERVICIOS DE TELECOMUNICACIONES, TRANSMISIÓN Y SUMINISTRO DE INFORMACIÓN"/>
        <s v="SERVICIOS DE SOPORTE"/>
        <s v="SERVICIOS DE APOYO A LA AGRICULTURA, LA CAZA, LA SILVICULTURA, LA PESCA, LA MINERÍA Y LOS SERVICIOS PÚBLICOS"/>
        <s v="SERVICIOS DE MANTENIMIENTO, REPARACIÓN E INSTALACIÓN (EXCEPTO SERVICIOS DE CONSTRUCCIÓN)"/>
        <s v="SERVICIOS DE FABRICACIÓN DE INSUMOS FÍSICOS QUE SON PROPIEDAD DE OTROS"/>
        <s v="OTROS SERVICIOS DE FABRICACIÓN; SERVICIOS DE EDICIÓN, IMPRESIÓN Y REPRODUCCIÓN; SERVICIOS DE RECUPERACIÓN DE MATERIALES"/>
        <s v="SERVICIOS PARA LA COMUNIDAD, SOCIALES Y PERSONALES"/>
        <s v="SERVICIOS DE EDUCACIÓN"/>
        <s v="SERVICIOS PARA EL CUIDADO DE LA SALUD HUMANA Y SERVICIOS SOCIALES"/>
        <s v="SERVICIOS DE ALCANTARILLADO, RECOLECCIÓN, TRATAMIENTO Y DISPOSICIÓN DE DESECHOS Y OTROS SERVICIOS DE SANEAMIENTO AMBIENTAL"/>
        <s v="SERVICIOS DE ASOCIACIONES"/>
        <s v="SERVICIOS DE ESPARCIMIENTO, CULTURALES Y DEPORTIVOS"/>
        <s v="OTROS SERVICIOS"/>
        <s v="VIÁTICOS DE LOS FUNCIONARIOS EN COMISIÓN"/>
        <s v="GASTOS RESERVADOS"/>
        <s v="GASTOS POR TRIBUTOS, MULTAS, SANCIONES E INTERESES DE MORA"/>
        <s v="IMPUESTOS"/>
        <s v="IMPUESTOS TERRITORIALES"/>
        <s v="IMPUESTO PREDIAL Y SOBRETASA AMBIENTAL"/>
        <s v="IMPUESTO DE ALUMBRADO PÚBLICO"/>
        <s v="IMPUESTO DE REGISTRO"/>
        <s v="IMPUESTO SOBRE VEHÍCULOS AUTOMOTORES"/>
        <s v="TASAS Y DERECHOS ADMINISTRATIVOS"/>
        <s v="CONTRIBUCIONES"/>
        <s v="CONTRIBUCION DE VALORIZACION MUNICIP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Hebert Méndez R" refreshedDate="45291.67892604167" createdVersion="7" refreshedVersion="7" minRefreshableVersion="3" recordCount="2773" xr:uid="{3DE8C34A-4761-4353-BB7B-9E3D288332CA}">
  <cacheSource type="worksheet">
    <worksheetSource ref="A45:S2911" sheet="FORMATO RESOLUCIÓN"/>
  </cacheSource>
  <cacheFields count="19">
    <cacheField name="CTA" numFmtId="0">
      <sharedItems containsBlank="1"/>
    </cacheField>
    <cacheField name="S 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 ORD" numFmtId="0">
      <sharedItems containsBlank="1"/>
    </cacheField>
    <cacheField name="DEPENDENCIA" numFmtId="0">
      <sharedItems containsBlank="1" count="229">
        <m/>
        <s v="000B"/>
        <s v="0003"/>
        <s v="000DH"/>
        <s v="000E"/>
        <s v="000ES"/>
        <s v="000H"/>
        <s v="000J"/>
        <s v="000k"/>
        <s v="000U"/>
        <s v="D12"/>
        <s v="D15"/>
        <s v="D15I"/>
        <s v="D18"/>
        <s v="D1C2"/>
        <s v="D20"/>
        <s v="D27"/>
        <s v="D29"/>
        <s v="D31"/>
        <s v="D33"/>
        <s v="D33I"/>
        <s v="D4"/>
        <s v="D5"/>
        <s v="D7I"/>
        <s v="L1"/>
        <s v="L3"/>
        <s v="L4"/>
        <s v="L5"/>
        <s v="L6"/>
        <s v="L8"/>
        <s v="M10"/>
        <s v="M10D"/>
        <s v="M11"/>
        <s v="M11D"/>
        <s v="M11D9"/>
        <s v="M12"/>
        <s v="M12D2"/>
        <s v="M12R"/>
        <s v="M13"/>
        <s v="M13D2"/>
        <s v="M13R"/>
        <s v="M14D"/>
        <s v="M15D"/>
        <s v="M15M"/>
        <s v="M16M"/>
        <s v="M17"/>
        <s v="M17D"/>
        <s v="M17D9"/>
        <s v="M1MESOA"/>
        <s v="M1RS1"/>
        <s v="M2"/>
        <s v="M2DP17"/>
        <s v="M2DP9"/>
        <s v="M3I"/>
        <s v="M3P"/>
        <s v="M4"/>
        <s v="M4D1"/>
        <s v="M5"/>
        <s v="M5D"/>
        <s v="M6DP"/>
        <s v="M7"/>
        <s v="M7D1"/>
        <s v="M7D10"/>
        <s v="M8"/>
        <s v="M8D1"/>
        <s v="M8G"/>
        <s v="M9"/>
        <s v="M9D1"/>
        <s v="M9DV"/>
        <s v="M9R"/>
        <s v="000A"/>
        <s v="000PO"/>
        <s v="D1"/>
        <s v="D13D"/>
        <s v="D15D"/>
        <s v="D16"/>
        <s v="D19D"/>
        <s v="D20D"/>
        <s v="D31D"/>
        <s v="D7D"/>
        <s v="M12D9"/>
        <s v="M2D"/>
        <s v="M2DP"/>
        <s v="M3DP"/>
        <s v="M4D8"/>
        <s v="M5D1"/>
        <s v="M5D8"/>
        <s v="M6D7"/>
        <s v="M7D8"/>
        <s v="M9D8"/>
        <s v="000P"/>
        <s v="000SR"/>
        <s v="000UNI"/>
        <s v="M16D"/>
        <s v="M6D"/>
        <s v="000A-DIPON"/>
        <s v="000CP"/>
        <s v="0001"/>
        <s v="0002"/>
        <s v="0004"/>
        <s v="0017"/>
        <s v="0021"/>
        <s v="0022"/>
        <s v="000F"/>
        <s v="000G"/>
        <s v="000RI"/>
        <s v="L2"/>
        <s v="L7"/>
        <s v="L7A"/>
        <s v="M6"/>
        <s v="M8L"/>
        <s v="000COP"/>
        <s v="M1"/>
        <s v="D15-MEVAP"/>
        <s v="D26"/>
        <s v="0006"/>
        <s v="0020"/>
        <s v="0023"/>
        <s v="D7"/>
        <s v="M14"/>
        <s v="0005"/>
        <s v="0007"/>
        <s v="0012"/>
        <s v="0018"/>
        <s v="D13"/>
        <s v="M7E"/>
        <s v="0013"/>
        <s v="000CIT"/>
        <s v="0009"/>
        <s v="0014"/>
        <s v="0019"/>
        <s v="D19"/>
        <s v="M4E"/>
        <s v="D26C"/>
        <s v="M14D1"/>
        <s v="M17D17"/>
        <s v="M17D18"/>
        <s v="M3"/>
        <s v="M3DP17"/>
        <s v="M3DP7"/>
        <s v="D13EMA"/>
        <s v="D15A"/>
        <s v="D19N"/>
        <s v="M14M15"/>
        <s v="M15M15"/>
        <s v="M2DP15"/>
        <s v="M2N"/>
        <s v="M3N"/>
        <s v="M4D"/>
        <s v="M5E"/>
        <s v="M6DP15"/>
        <s v="M6E"/>
        <s v="M7-ES"/>
        <s v="M8E"/>
        <s v="M9G24"/>
        <s v="D33D"/>
        <s v="M10D7"/>
        <s v="M13D9"/>
        <s v="M14D8"/>
        <s v="M15E6"/>
        <s v="M2DP7"/>
        <s v="M8C"/>
        <s v="M2I"/>
        <s v="M5D10"/>
        <s v="D13C"/>
        <s v="D15C"/>
        <s v="D19C"/>
        <s v="D27C"/>
        <s v="D31C"/>
        <s v="D7C"/>
        <s v="M12D8"/>
        <s v="M13D8"/>
        <s v="M14D7"/>
        <s v="M15M6"/>
        <s v="M16D6"/>
        <s v="M16MT7"/>
        <s v="M17D6"/>
        <s v="M2DP6"/>
        <s v="M3DP6"/>
        <s v="M4D7"/>
        <s v="M6C"/>
        <s v="M6D6"/>
        <s v="M7C"/>
        <s v="M7D7"/>
        <s v="M8D7"/>
        <s v="M9D7"/>
        <s v="D29O"/>
        <s v="D12D"/>
        <s v="D16D"/>
        <s v="D26D"/>
        <s v="D27D"/>
        <s v="M11D7"/>
        <s v="M17M7"/>
        <s v="D12C"/>
        <s v="D16C"/>
        <s v="D20O"/>
        <s v="D29C"/>
        <s v="D33C"/>
        <s v="D33O"/>
        <s v="M10E19"/>
        <s v="M10ES"/>
        <s v="M11C"/>
        <s v="M11D14"/>
        <s v="M11D6"/>
        <s v="M12N"/>
        <s v="M13D16"/>
        <s v="M13-UNDMO"/>
        <s v="M15D6"/>
        <s v="M16M15"/>
        <s v="M17D14"/>
        <s v="M17M15"/>
        <s v="M1N"/>
        <s v="M2DP14"/>
        <s v="M3DP14"/>
        <s v="M4A"/>
        <s v="M5D7"/>
        <s v="M5O"/>
        <s v="M6D14"/>
        <s v="M6DP6"/>
        <s v="M7D15"/>
        <s v="M8D15"/>
        <s v="M9D15"/>
        <s v="000CE"/>
        <s v="000CI"/>
        <s v="M10D6"/>
        <s v="M14M6"/>
        <s v="M5C"/>
        <s v="PC01"/>
        <s v="GR"/>
      </sharedItems>
    </cacheField>
    <cacheField name="NOMBRE DEPENDENCIA" numFmtId="0">
      <sharedItems/>
    </cacheField>
    <cacheField name="APORTES 10 CSF" numFmtId="165">
      <sharedItems containsBlank="1" containsMixedTypes="1" containsNumber="1" minValue="50000" maxValue="970694981562.3103"/>
    </cacheField>
    <cacheField name="APORTES 16 SSF" numFmtId="165">
      <sharedItems containsBlank="1" containsMixedTypes="1" containsNumber="1" minValue="0" maxValue="163916465805.60999"/>
    </cacheField>
    <cacheField name="Total Presupuesto" numFmtId="165">
      <sharedItems containsMixedTypes="1" containsNumber="1" minValue="50000" maxValue="1134611447367.9204"/>
    </cacheField>
    <cacheField name="RUBRO" numFmtId="167">
      <sharedItems count="105">
        <s v="A"/>
        <s v="02"/>
        <s v="02-01"/>
        <s v="02-01-01"/>
        <s v="02-01-01-003"/>
        <s v="02-01-01-003-008"/>
        <s v=""/>
        <s v="02-01-01-004"/>
        <s v="02-01-01-004-003"/>
        <s v="02-01-01-004-004"/>
        <s v="02-01-01-004-005"/>
        <s v="02-01-01-004-006"/>
        <s v="02-01-01-004-007"/>
        <s v="02-01-01-004-008"/>
        <s v="02-01-01-004-009"/>
        <s v="02-01-01-004-010"/>
        <s v="02-01-01-006"/>
        <s v="02-01-01-006-001"/>
        <s v="02-01-01-006-002"/>
        <s v="02-02"/>
        <s v="02-02-01"/>
        <s v="02-02-01-000"/>
        <s v="02-02-01-000-001"/>
        <s v="02-02-01-000-002"/>
        <s v="02-02-01-000-003"/>
        <s v="02-02-01-001"/>
        <s v="02-02-01-001-002"/>
        <s v="02-02-01-001-005"/>
        <s v="02-02-01-001-007"/>
        <s v="02-02-01-001-008"/>
        <s v="02-02-01-002"/>
        <s v="02-02-01-002-001"/>
        <s v="02-02-01-002-002"/>
        <s v="02-02-01-002-003"/>
        <s v="02-02-01-002-004"/>
        <s v="02-02-01-002-006"/>
        <s v="02-02-01-002-007"/>
        <s v="02-02-01-002-008"/>
        <s v="02-02-01-003"/>
        <s v="02-02-01-003-001"/>
        <s v="02-02-01-003-002"/>
        <s v="02-02-01-003-003"/>
        <s v="02-02-01-003-004"/>
        <s v="02-02-01-003-005"/>
        <s v="02-02-01-003-006"/>
        <s v="02-02-01-003-007"/>
        <s v="02-02-01-003-008"/>
        <s v="02-02-01-003-009"/>
        <s v="02-02-01-004"/>
        <s v="02-02-01-004-001"/>
        <s v="02-02-01-004-002"/>
        <s v="02-02-01-004-003"/>
        <s v="02-02-01-004-004"/>
        <s v="02-02-01-004-005"/>
        <s v="02-02-01-004-006"/>
        <s v="02-02-01-004-007"/>
        <s v="02-02-01-004-008"/>
        <s v="02-02-01-004-009"/>
        <s v="02-02-01-004-010"/>
        <s v="02-02-01-010"/>
        <s v="02-02-01-010-001"/>
        <s v="02-02-01-010-005"/>
        <s v="02-02-02"/>
        <s v="02-02-02-005"/>
        <s v="02-02-02-005-004"/>
        <s v="02-02-02-006"/>
        <s v="02-02-02-006-003"/>
        <s v="02-02-02-006-004"/>
        <s v="02-02-02-006-005"/>
        <s v="02-02-02-006-006"/>
        <s v="02-02-02-006-007"/>
        <s v="02-02-02-006-008"/>
        <s v="02-02-02-006-009"/>
        <s v="02-02-02-007"/>
        <s v="02-02-02-007-001"/>
        <s v="02-02-02-007-002"/>
        <s v="02-02-02-008"/>
        <s v="02-02-02-008-001"/>
        <s v="02-02-02-008-002"/>
        <s v="02-02-02-008-003"/>
        <s v="02-02-02-008-004"/>
        <s v="02-02-02-008-005"/>
        <s v="02-02-02-008-006"/>
        <s v="02-02-02-008-007"/>
        <s v="02-02-02-008-008"/>
        <s v="02-02-02-008-009"/>
        <s v="02-02-02-009"/>
        <s v="02-02-02-009-002"/>
        <s v="02-02-02-009-003"/>
        <s v="02-02-02-009-004"/>
        <s v="02-02-02-009-005"/>
        <s v="02-02-02-009-006"/>
        <s v="02-02-02-009-007"/>
        <s v="02-02-02-010"/>
        <s v="02-02-04"/>
        <s v="08"/>
        <s v="08-01"/>
        <s v="08-01-02"/>
        <s v="08-01-02-001"/>
        <s v="08-01-02-004"/>
        <s v="08-01-02-005"/>
        <s v="08-01-02-006"/>
        <s v="08-03"/>
        <s v="08-04"/>
        <s v="08-04-04"/>
      </sharedItems>
    </cacheField>
    <cacheField name="RUBRO_DEP" numFmtId="167">
      <sharedItems/>
    </cacheField>
    <cacheField name="NIVEL_TIPO" numFmtId="0">
      <sharedItems/>
    </cacheField>
    <cacheField name="1" numFmtId="0">
      <sharedItems/>
    </cacheField>
    <cacheField name="2" numFmtId="0">
      <sharedItems containsMixedTypes="1" containsNumber="1" containsInteger="1" minValue="1" maxValue="1"/>
    </cacheField>
    <cacheField name="UNIDAD" numFmtId="0">
      <sharedItems count="44">
        <s v=""/>
        <s v="DIRAF"/>
        <s v="DECAQ"/>
        <s v="DECES"/>
        <s v="DEGUN"/>
        <s v="DECUN"/>
        <s v="DEGUV"/>
        <s v="DEQUI"/>
        <s v="DESAP"/>
        <s v="DESUC"/>
        <s v="DEURA"/>
        <s v="DEVIC"/>
        <s v="DEAMA"/>
        <s v="DEARA"/>
        <s v="DIBIE"/>
        <s v="DIPOL"/>
        <s v="DIRAN"/>
        <s v="DIASE"/>
        <s v="DITRA"/>
        <s v="DICAR"/>
        <s v="METIB"/>
        <s v="MESAN"/>
        <s v="MEPOY"/>
        <s v="MENEV"/>
        <s v="MEMOT"/>
        <s v="MEMAZ"/>
        <s v="METUN"/>
        <s v="MEPAS"/>
        <s v="MEBOG"/>
        <s v="MECAL"/>
        <s v="MEVAL"/>
        <s v="MECAR"/>
        <s v="MEBAR"/>
        <s v="MEBUC"/>
        <s v="MECUC"/>
        <s v="MEPER"/>
        <s v="MEVIL"/>
        <s v="DECAS"/>
        <s v="DECHO"/>
        <s v="DEGUA"/>
        <s v="DIJIN"/>
        <s v="DIPRO"/>
        <s v="DEPUY"/>
        <s v="GR"/>
      </sharedItems>
    </cacheField>
    <cacheField name="SEGMENTO ESTRATÉGICO" numFmtId="0">
      <sharedItems/>
    </cacheField>
    <cacheField name="RUBRO2" numFmtId="0">
      <sharedItems count="98">
        <s v="FUNCIONAMIENTO"/>
        <s v="ADQUISICIÓN DE BIENES  Y SERVICIOS"/>
        <s v="ADQUISICIÓN DE ACTIVOS NO FINANCIEROS"/>
        <s v="ACTIVOS FIJOS"/>
        <s v="ACTIVOS FIJOS NO CLASIFICADOS COMO MAQUINARIA Y EQUIPO"/>
        <s v="MUEBLES, INSTRUMENTOS MUSICALES, ARTÍCULOS DE DEPORTE Y ANTIGÜEDADES"/>
        <s v=""/>
        <s v="MAQUINARIA Y EQUIPO"/>
        <s v="MAQUINARIA PARA USO GENERAL"/>
        <s v="MAQUINARIA PARA USOS ESPECIALES"/>
        <s v="MAQUINARIA DE OFICINA, CONTABILIDAD E INFORMÁTICA"/>
        <s v="MAQUINARIA Y APARATOS ELÉCTRICOS"/>
        <s v="EQUIPO Y APARATOS DE RADIO, TELEVISIÓN Y COMUNICACIONES"/>
        <s v="APARATOS MÉDICOS, INSTRUMENTOS ÓPTICOS Y DE PRECISIÓN, RELOJES"/>
        <s v="EQUIPO DE TRANSPORTE"/>
        <s v="EQUIPO MILITAR Y POLICÍA"/>
        <s v="OTROS ACTIVOS FIJOS"/>
        <s v="RECURSOS BIOLÓGICOS CULTIVADOS"/>
        <s v="PRODUCTOS DE LA PROPIEDAD INTELECTUAL"/>
        <s v="ADQUISICIONES DIFERENTES DE ACTIVOS"/>
        <s v="MATERIALES Y SUMINISTROS"/>
        <s v="AGRICULTURA, SILVICULTURA Y PRODUCTOS DE LA PESCA"/>
        <s v="PRODUCTOS DE LA AGRICULTURA Y LA HORTICULTURA"/>
        <s v="ANIMALES VIVOS Y PRODUCTOS ANIMALES (EXCEPTO LA CARNE)"/>
        <s v="PRODUCTOS DE LA SILVICULTURA Y DE LA EXPLOTACIÓN FORESTAL"/>
        <s v="MINERALES; ELECTRICIDAD, GAS Y AGUA"/>
        <s v="PETRÓLEO CRUDO Y GAS NATURAL"/>
        <s v="PIEDRA, ARENA Y ARCILLA"/>
        <s v="ELECTRICIDAD, GAS DE CIUDAD, VAPOR Y AGUA CALIENTE"/>
        <s v="AGUA NATURAL"/>
        <s v="PRODUCTOS ALIMENTICIOS, BEBIDAS Y TABACO; TEXTILES, PRENDAS DE VESTIR Y PRODUCTOS DE CUERO"/>
        <s v="CARNE, PESCADO, FRUTAS, HORTALIZAS, ACEITES Y GRASAS"/>
        <s v="PRODUCTOS LÁCTEOS Y OVOPRODUCTOS"/>
        <s v="PRODUCTOS DE MOLINERÍA, ALMIDONES Y PRODUCTOS DERIVADOS DEL ALMIDÓN; OTROS PRODUCTOS ALIMENTICIOS"/>
        <s v="BEBIDAS"/>
        <s v="HILADOS E HILOS; TEJIDOS DE FIBRAS TEXTILES INCLUSO AFELPADOS"/>
        <s v="ARTÍCULOS TEXTILES (EXCEPTO PRENDAS DE VESTIR)"/>
        <s v="DOTACIÓN (PRENDAS DE VESTIR Y CALZADO)"/>
        <s v="OTROS BIENES TRANSPORTABLES (EXCEPTO PRODUCTOS METÁLICOS, MAQUINARIA Y EQUIPO)"/>
        <s v="PRODUCTOS DE MADERA, CORCHO, CESTERÍA Y ESPARTERÍA"/>
        <s v="PASTA O PULPA, PAPEL Y PRODUCTOS DE PAPEL; IMPRESOS Y ARTÍCULOS RELACIONADOS"/>
        <s v="PRODUCTOS DE HORNOS DE COQUE; PRODUCTOS DE REFINACIÓN DE PETRÓLEO Y COMBUSTIBLE NUCLEAR"/>
        <s v="QUÍMICOS BÁSICOS"/>
        <s v="OTROS PRODUCTOS QUÍMICOS; FIBRAS ARTIFICIALES (O FIBRAS INDUSTRIALES HECHAS POR EL HOMBRE)"/>
        <s v="PRODUCTOS DE CAUCHO Y PLÁSTICO"/>
        <s v="VIDRIO Y PRODUCTOS DE VIDRIO Y OTROS PRODUCTOS NO METÁLICOS N.C.P."/>
        <s v="OTROS BIENES TRANSPORTABLES N.C.P."/>
        <s v="DESPERDICIOS; DESECHOS Y RESIDUOS"/>
        <s v="PRODUCTOS METÁLICOS Y PAQUETES DE SOFTWARE"/>
        <s v="METALES BÁSICOS"/>
        <s v="PRODUCTOS METÁLICOS ELABORADOS (EXCEPTO MAQUINARIA Y EQUIPO)"/>
        <s v="PARTES PIEZAS Y ACCESORIOS DE EQUIPO MILITAR Y POLICIA"/>
        <s v="ELEMENTOS MILITARES DE UN SOLO USO"/>
        <s v="MUNICIONES"/>
        <s v="OTROS ELEMENTOS MILITARES DE UN SOLO USO"/>
        <s v="ADQUISICIÓN DE SERVICIOS"/>
        <s v="SERVICIOS DE LA CONSTRUCCIÓN"/>
        <s v="SERVICIOS DE CONSTRUCCIÓN"/>
        <s v="SERVICIOS DE ALOJAMIENTO; SERVICIOS DE SUMINISTRO DE COMIDAS Y BEBIDAS; SERVICIOS DE TRANSPORTE; Y SERVICIOS DE DISTRIBUCIÓN DE ELECTRICIDAD, GAS Y AGUA"/>
        <s v="ALOJAMIENTO; SERVICIOS DE SUMINISTROS DE COMIDAS Y BEBIDAS"/>
        <s v="SERVICIOS DE TRANSPORTE DE PASAJEROS"/>
        <s v="SERVICIOS DE TRANSPORTE DE CARGA"/>
        <s v="SERVICIOS DE ALQUILER DE VEHÍCULOS DE TRANSPORTE CON OPERARIO"/>
        <s v="SERVICIOS DE APOYO AL TRANSPORTE"/>
        <s v="SERVICIOS POSTALES Y DE MENSAJERÍA"/>
        <s v="SERVICIOS DE DISTRIBUCIÓN DE ELECTRICIDAD, GAS Y AGUA (POR CUENTA PROPIA)"/>
        <s v="SERVICIOS FINANCIEROS Y SERVICIOS CONEXOS, SERVICIOS INMOBILIARIOS Y SERVICIOS DE LEASING"/>
        <s v="SERVICIOS FINANCIEROS Y SERVICIOS CONEXOS"/>
        <s v="SERVICIOS INMOBILIARIOS"/>
        <s v="SERVICIOS PRESTADOS A LAS EMPRESAS Y SERVICIOS DE PRODUCCIÓN"/>
        <s v="SERVICIOS DE INVESTIGACIÓN Y DESARROLLO"/>
        <s v="SERVICIOS JURÍDICOS Y CONTABLES"/>
        <s v="OTROS SERVICIOS PROFESIONALES, CIENTÍFICOS Y TÉCNICOS"/>
        <s v="SERVICIOS DE TELECOMUNICACIONES, TRANSMISIÓN Y SUMINISTRO DE INFORMACIÓN"/>
        <s v="SERVICIOS DE SOPORTE"/>
        <s v="SERVICIOS DE APOYO A LA AGRICULTURA, LA CAZA, LA SILVICULTURA, LA PESCA, LA MINERÍA Y LOS SERVICIOS PÚBLICOS"/>
        <s v="SERVICIOS DE MANTENIMIENTO, REPARACIÓN E INSTALACIÓN (EXCEPTO SERVICIOS DE CONSTRUCCIÓN)"/>
        <s v="SERVICIOS DE FABRICACIÓN DE INSUMOS FÍSICOS QUE SON PROPIEDAD DE OTROS"/>
        <s v="OTROS SERVICIOS DE FABRICACIÓN; SERVICIOS DE EDICIÓN, IMPRESIÓN Y REPRODUCCIÓN; SERVICIOS DE RECUPERACIÓN DE MATERIALES"/>
        <s v="SERVICIOS PARA LA COMUNIDAD, SOCIALES Y PERSONALES"/>
        <s v="SERVICIOS DE EDUCACIÓN"/>
        <s v="SERVICIOS PARA EL CUIDADO DE LA SALUD HUMANA Y SERVICIOS SOCIALES"/>
        <s v="SERVICIOS DE ALCANTARILLADO, RECOLECCIÓN, TRATAMIENTO Y DISPOSICIÓN DE DESECHOS Y OTROS SERVICIOS DE SANEAMIENTO AMBIENTAL"/>
        <s v="SERVICIOS DE ASOCIACIONES"/>
        <s v="SERVICIOS DE ESPARCIMIENTO, CULTURALES Y DEPORTIVOS"/>
        <s v="OTROS SERVICIOS"/>
        <s v="VIÁTICOS DE LOS FUNCIONARIOS EN COMISIÓN"/>
        <s v="GASTOS RESERVADOS"/>
        <s v="GASTOS POR TRIBUTOS, MULTAS, SANCIONES E INTERESES DE MORA"/>
        <s v="IMPUESTOS"/>
        <s v="IMPUESTOS TERRITORIALES"/>
        <s v="IMPUESTO PREDIAL Y SOBRETASA AMBIENTAL"/>
        <s v="IMPUESTO DE ALUMBRADO PÚBLICO"/>
        <s v="IMPUESTO DE REGISTRO"/>
        <s v="IMPUESTO SOBRE VEHÍCULOS AUTOMOTORES"/>
        <s v="TASAS Y DERECHOS ADMINISTRATIVOS"/>
        <s v="CONTRIBUCIONES"/>
        <s v="CONTRIBUCION DE VALORIZACION MUNICIPAL"/>
      </sharedItems>
    </cacheField>
    <cacheField name="SIGLA_DEP" numFmtId="0">
      <sharedItems count="123">
        <s v=""/>
        <s v="DINCO"/>
        <s v="AGREG-CHI"/>
        <s v="CODEH"/>
        <s v="JESEP"/>
        <s v="UNDMO"/>
        <s v="DITAH"/>
        <s v="COEST"/>
        <s v="INGER"/>
        <s v="UNIPOL"/>
        <s v="DECAQ"/>
        <s v="DECES"/>
        <s v="SECCIONAL POLFA"/>
        <s v="DEGUN"/>
        <s v="REGION1"/>
        <s v="DEGUV"/>
        <s v="DEQUI"/>
        <s v="DESAP"/>
        <s v="DESUC"/>
        <s v="DEURA"/>
        <s v="DEVIC"/>
        <s v="DEAMA"/>
        <s v="DIBIE"/>
        <s v="DIPOL"/>
        <s v="DIRAN"/>
        <s v="DIASE"/>
        <s v="DITRA"/>
        <s v="DICAR"/>
        <s v="METIB"/>
        <s v="DETOL"/>
        <s v="MESAN"/>
        <s v="DEMAG"/>
        <s v="MEPOY"/>
        <s v="DECAU"/>
        <s v="REGION4"/>
        <s v="MENEV"/>
        <s v="DEUIL"/>
        <s v="REGION2"/>
        <s v="DECOR"/>
        <s v="DECAL"/>
        <s v="MEMAZ"/>
        <s v="METUN"/>
        <s v="MEPAS"/>
        <s v="DENAR"/>
        <s v="MESOA"/>
        <s v="REMSA"/>
        <s v="MECAL"/>
        <s v="DIEPO-BVTRA"/>
        <s v="REGION6"/>
        <s v="MECAR"/>
        <s v="DEBOL"/>
        <s v="MEBAR"/>
        <s v="REGION8"/>
        <s v="DEMAM"/>
        <s v="MECUC"/>
        <s v="DENOR"/>
        <s v="MEPER"/>
        <s v="DERIS"/>
        <s v="MEVIL"/>
        <s v="DEMET"/>
        <s v="DEVAU"/>
        <s v="REGION7"/>
        <s v="DILOF"/>
        <s v="PONALSAR"/>
        <s v="DECUN"/>
        <s v="SECCIONAL DINCO"/>
        <s v="DECHO"/>
        <s v="DEVAL"/>
        <s v="DEANT"/>
        <s v="DEATA"/>
        <s v="OFPLA"/>
        <s v="SUDIR"/>
        <s v="UNIPEP"/>
        <s v="DEBOY"/>
        <s v="DESAN"/>
        <s v="DIPON"/>
        <s v="CENEP"/>
        <s v="AGREG-ARG"/>
        <s v="AGREG-BOL"/>
        <s v="AGREG-GBR"/>
        <s v="AGREG-BRA"/>
        <s v="AGREG-ONU"/>
        <s v="AGREG-ECU"/>
        <s v="OFTIC"/>
        <s v="SEGEN"/>
        <s v="ORECI"/>
        <s v="DIJIN"/>
        <s v="DIPRO"/>
        <s v="POLFA"/>
        <s v="MEBUC"/>
        <s v="REGION3"/>
        <s v="COPES"/>
        <s v="MEBOG"/>
        <s v="MEVAP"/>
        <s v="DEPUY"/>
        <s v="AGREG-PAN"/>
        <s v="AGREG-CRC"/>
        <s v="AGREG-PRG"/>
        <s v="DEARA"/>
        <s v="MEMOT"/>
        <s v="AGREG-MEX"/>
        <s v="AGREG-PER"/>
        <s v="AGREG-FRA"/>
        <s v="AGREG-OEA"/>
        <s v="DECAS"/>
        <s v="REGION5"/>
        <s v="AGREG-AUS"/>
        <s v="OCINT"/>
        <s v="AGREG-USA"/>
        <s v="AGREG-ITA"/>
        <s v="AGREG-SPN"/>
        <s v="DEGUA"/>
        <s v="SECCIONAL DITRA"/>
        <s v="DIEPO-MTLIBANO"/>
        <s v="DIEPO-TUM"/>
        <s v="DIEPO-TUQ"/>
        <s v="MEVAL"/>
        <s v="DIEPO-CAUCASIA"/>
        <s v="SECCIONAL UNDMO"/>
        <s v="SECCIONAL DIRAN"/>
        <s v="DIRAF-COMEX"/>
        <s v="DIRAF-COMIN"/>
        <s v="GR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73">
  <r>
    <s v="A"/>
    <m/>
    <m/>
    <m/>
    <m/>
    <x v="0"/>
    <x v="0"/>
    <n v="970694981562.3103"/>
    <n v="163916465805.60999"/>
    <n v="1134611447367.9204"/>
    <x v="0"/>
    <s v=""/>
    <s v=""/>
    <s v="A"/>
    <n v="1"/>
    <x v="0"/>
    <s v=""/>
    <x v="0"/>
  </r>
  <r>
    <s v="02"/>
    <m/>
    <m/>
    <m/>
    <m/>
    <x v="0"/>
    <x v="1"/>
    <n v="952660086663.73035"/>
    <n v="163916465805.60999"/>
    <n v="1116576552469.3403"/>
    <x v="1"/>
    <s v="A"/>
    <s v="Cuenta"/>
    <s v="02Cuenta"/>
    <n v="1"/>
    <x v="0"/>
    <s v="BIENES Y SERVICIOS"/>
    <x v="1"/>
  </r>
  <r>
    <s v="02"/>
    <s v="01"/>
    <m/>
    <m/>
    <m/>
    <x v="0"/>
    <x v="2"/>
    <n v="50008884657.160004"/>
    <n v="17433930985"/>
    <n v="67442815642.160004"/>
    <x v="2"/>
    <s v="02"/>
    <s v="Subcuenta"/>
    <s v="0201Subcuenta"/>
    <n v="1"/>
    <x v="0"/>
    <s v="ADQUISICIÓN DE ACTIVOS NO FINANCIEROS"/>
    <x v="2"/>
  </r>
  <r>
    <s v="02"/>
    <s v="01"/>
    <s v="01"/>
    <m/>
    <m/>
    <x v="0"/>
    <x v="3"/>
    <n v="50008884657.160004"/>
    <n v="17433930985"/>
    <n v="67442815642.160004"/>
    <x v="3"/>
    <s v="02-01"/>
    <s v="Objeto"/>
    <s v="020101Objeto"/>
    <n v="1"/>
    <x v="0"/>
    <s v="ACTIVOS FIJOS"/>
    <x v="3"/>
  </r>
  <r>
    <s v="02"/>
    <s v="01"/>
    <s v="01"/>
    <s v="003"/>
    <m/>
    <x v="0"/>
    <x v="4"/>
    <n v="5357678368"/>
    <n v="2620861821"/>
    <n v="7978540189"/>
    <x v="4"/>
    <s v="02-01-01"/>
    <s v="Ordinal"/>
    <s v="020101003Ordinal"/>
    <n v="1"/>
    <x v="0"/>
    <s v="ACTIVOS FIJOS OTROS"/>
    <x v="4"/>
  </r>
  <r>
    <s v="02"/>
    <s v="01"/>
    <s v="01"/>
    <s v="003"/>
    <s v="008"/>
    <x v="0"/>
    <x v="5"/>
    <n v="5357678368"/>
    <n v="2620861821"/>
    <n v="7978540189"/>
    <x v="5"/>
    <s v="02-01-01-003"/>
    <s v="Subordinal"/>
    <s v="020101003008Subordinal"/>
    <n v="1"/>
    <x v="0"/>
    <s v="MUEBLES Y ENSERES"/>
    <x v="5"/>
  </r>
  <r>
    <m/>
    <m/>
    <m/>
    <m/>
    <m/>
    <x v="1"/>
    <x v="6"/>
    <m/>
    <n v="139050000"/>
    <n v="139050000"/>
    <x v="5"/>
    <s v="02-01-01-003-008"/>
    <s v="Detalle"/>
    <s v=""/>
    <s v=""/>
    <x v="1"/>
    <s v="MUEBLES Y ENSERES"/>
    <x v="5"/>
  </r>
  <r>
    <m/>
    <m/>
    <m/>
    <m/>
    <m/>
    <x v="2"/>
    <x v="7"/>
    <n v="2500000"/>
    <m/>
    <n v="2500000"/>
    <x v="5"/>
    <s v="02-01-01-003-008"/>
    <s v="Detalle"/>
    <s v=""/>
    <s v=""/>
    <x v="1"/>
    <s v="MUEBLES Y ENSERES"/>
    <x v="5"/>
  </r>
  <r>
    <m/>
    <m/>
    <m/>
    <m/>
    <m/>
    <x v="3"/>
    <x v="8"/>
    <n v="57500000"/>
    <m/>
    <n v="57500000"/>
    <x v="5"/>
    <s v="02-01-01-003-008"/>
    <s v="Detalle"/>
    <s v=""/>
    <s v=""/>
    <x v="1"/>
    <s v="MUEBLES Y ENSERES"/>
    <x v="5"/>
  </r>
  <r>
    <m/>
    <m/>
    <m/>
    <m/>
    <m/>
    <x v="4"/>
    <x v="9"/>
    <n v="6000000"/>
    <m/>
    <n v="6000000"/>
    <x v="5"/>
    <s v="02-01-01-003-008"/>
    <s v="Detalle"/>
    <s v=""/>
    <s v=""/>
    <x v="1"/>
    <s v="MUEBLES Y ENSERES"/>
    <x v="5"/>
  </r>
  <r>
    <m/>
    <m/>
    <m/>
    <m/>
    <m/>
    <x v="5"/>
    <x v="10"/>
    <n v="84000000"/>
    <m/>
    <n v="84000000"/>
    <x v="5"/>
    <s v="02-01-01-003-008"/>
    <s v="Detalle"/>
    <s v=""/>
    <s v=""/>
    <x v="1"/>
    <s v="MUEBLES Y ENSERES"/>
    <x v="5"/>
  </r>
  <r>
    <m/>
    <m/>
    <m/>
    <m/>
    <m/>
    <x v="6"/>
    <x v="11"/>
    <n v="150000000"/>
    <m/>
    <n v="150000000"/>
    <x v="5"/>
    <s v="02-01-01-003-008"/>
    <s v="Detalle"/>
    <s v=""/>
    <s v=""/>
    <x v="1"/>
    <s v="MUEBLES Y ENSERES"/>
    <x v="5"/>
  </r>
  <r>
    <m/>
    <m/>
    <m/>
    <m/>
    <m/>
    <x v="7"/>
    <x v="12"/>
    <n v="505000000"/>
    <m/>
    <n v="505000000"/>
    <x v="5"/>
    <s v="02-01-01-003-008"/>
    <s v="Detalle"/>
    <s v=""/>
    <s v=""/>
    <x v="1"/>
    <s v="MUEBLES Y ENSERES"/>
    <x v="5"/>
  </r>
  <r>
    <m/>
    <m/>
    <m/>
    <m/>
    <m/>
    <x v="8"/>
    <x v="13"/>
    <n v="45000000"/>
    <m/>
    <n v="45000000"/>
    <x v="5"/>
    <s v="02-01-01-003-008"/>
    <s v="Detalle"/>
    <s v=""/>
    <s v=""/>
    <x v="1"/>
    <s v="MUEBLES Y ENSERES"/>
    <x v="5"/>
  </r>
  <r>
    <m/>
    <m/>
    <m/>
    <m/>
    <m/>
    <x v="9"/>
    <x v="14"/>
    <n v="25000000"/>
    <m/>
    <n v="25000000"/>
    <x v="5"/>
    <s v="02-01-01-003-008"/>
    <s v="Detalle"/>
    <s v=""/>
    <s v=""/>
    <x v="1"/>
    <s v="MUEBLES Y ENSERES"/>
    <x v="5"/>
  </r>
  <r>
    <m/>
    <m/>
    <m/>
    <m/>
    <m/>
    <x v="10"/>
    <x v="15"/>
    <n v="79000000"/>
    <n v="5400000"/>
    <n v="84400000"/>
    <x v="5"/>
    <s v="02-01-01-003-008"/>
    <s v="Detalle"/>
    <s v=""/>
    <s v=""/>
    <x v="2"/>
    <s v="MUEBLES Y ENSERES"/>
    <x v="5"/>
  </r>
  <r>
    <m/>
    <m/>
    <m/>
    <m/>
    <m/>
    <x v="11"/>
    <x v="16"/>
    <n v="15750000"/>
    <m/>
    <n v="15750000"/>
    <x v="5"/>
    <s v="02-01-01-003-008"/>
    <s v="Detalle"/>
    <s v=""/>
    <s v=""/>
    <x v="3"/>
    <s v="MUEBLES Y ENSERES"/>
    <x v="5"/>
  </r>
  <r>
    <m/>
    <m/>
    <m/>
    <m/>
    <m/>
    <x v="12"/>
    <x v="17"/>
    <n v="9030000"/>
    <m/>
    <n v="9030000"/>
    <x v="5"/>
    <s v="02-01-01-003-008"/>
    <s v="Detalle"/>
    <s v=""/>
    <s v=""/>
    <x v="3"/>
    <s v="MUEBLES Y ENSERES"/>
    <x v="5"/>
  </r>
  <r>
    <m/>
    <m/>
    <m/>
    <m/>
    <m/>
    <x v="13"/>
    <x v="18"/>
    <n v="72000000"/>
    <m/>
    <n v="72000000"/>
    <x v="5"/>
    <s v="02-01-01-003-008"/>
    <s v="Detalle"/>
    <s v=""/>
    <s v=""/>
    <x v="4"/>
    <s v="MUEBLES Y ENSERES"/>
    <x v="5"/>
  </r>
  <r>
    <m/>
    <m/>
    <m/>
    <m/>
    <m/>
    <x v="14"/>
    <x v="19"/>
    <n v="8000000"/>
    <m/>
    <n v="8000000"/>
    <x v="5"/>
    <s v="02-01-01-003-008"/>
    <s v="Detalle"/>
    <s v=""/>
    <s v=""/>
    <x v="5"/>
    <s v="MUEBLES Y ENSERES"/>
    <x v="5"/>
  </r>
  <r>
    <m/>
    <m/>
    <m/>
    <m/>
    <m/>
    <x v="15"/>
    <x v="20"/>
    <n v="72000000"/>
    <m/>
    <n v="72000000"/>
    <x v="5"/>
    <s v="02-01-01-003-008"/>
    <s v="Detalle"/>
    <s v=""/>
    <s v=""/>
    <x v="6"/>
    <s v="MUEBLES Y ENSERES"/>
    <x v="5"/>
  </r>
  <r>
    <m/>
    <m/>
    <m/>
    <m/>
    <m/>
    <x v="16"/>
    <x v="21"/>
    <n v="148000000"/>
    <m/>
    <n v="148000000"/>
    <x v="5"/>
    <s v="02-01-01-003-008"/>
    <s v="Detalle"/>
    <s v=""/>
    <s v=""/>
    <x v="7"/>
    <s v="MUEBLES Y ENSERES"/>
    <x v="5"/>
  </r>
  <r>
    <m/>
    <m/>
    <m/>
    <m/>
    <m/>
    <x v="17"/>
    <x v="22"/>
    <n v="50000000"/>
    <m/>
    <n v="50000000"/>
    <x v="5"/>
    <s v="02-01-01-003-008"/>
    <s v="Detalle"/>
    <s v=""/>
    <s v=""/>
    <x v="8"/>
    <s v="MUEBLES Y ENSERES"/>
    <x v="5"/>
  </r>
  <r>
    <m/>
    <m/>
    <m/>
    <m/>
    <m/>
    <x v="18"/>
    <x v="23"/>
    <n v="12000000"/>
    <m/>
    <n v="12000000"/>
    <x v="5"/>
    <s v="02-01-01-003-008"/>
    <s v="Detalle"/>
    <s v=""/>
    <s v=""/>
    <x v="9"/>
    <s v="MUEBLES Y ENSERES"/>
    <x v="5"/>
  </r>
  <r>
    <m/>
    <m/>
    <m/>
    <m/>
    <m/>
    <x v="19"/>
    <x v="24"/>
    <n v="150000000"/>
    <m/>
    <n v="150000000"/>
    <x v="5"/>
    <s v="02-01-01-003-008"/>
    <s v="Detalle"/>
    <s v=""/>
    <s v=""/>
    <x v="10"/>
    <s v="MUEBLES Y ENSERES"/>
    <x v="5"/>
  </r>
  <r>
    <m/>
    <m/>
    <m/>
    <m/>
    <m/>
    <x v="20"/>
    <x v="25"/>
    <n v="4000000"/>
    <m/>
    <n v="4000000"/>
    <x v="5"/>
    <s v="02-01-01-003-008"/>
    <s v="Detalle"/>
    <s v=""/>
    <s v=""/>
    <x v="10"/>
    <s v="MUEBLES Y ENSERES"/>
    <x v="5"/>
  </r>
  <r>
    <m/>
    <m/>
    <m/>
    <m/>
    <m/>
    <x v="21"/>
    <x v="26"/>
    <n v="132590000"/>
    <m/>
    <n v="132590000"/>
    <x v="5"/>
    <s v="02-01-01-003-008"/>
    <s v="Detalle"/>
    <s v=""/>
    <s v=""/>
    <x v="11"/>
    <s v="MUEBLES Y ENSERES"/>
    <x v="5"/>
  </r>
  <r>
    <m/>
    <m/>
    <m/>
    <m/>
    <m/>
    <x v="22"/>
    <x v="27"/>
    <n v="134246000"/>
    <m/>
    <n v="134246000"/>
    <x v="5"/>
    <s v="02-01-01-003-008"/>
    <s v="Detalle"/>
    <s v=""/>
    <s v=""/>
    <x v="12"/>
    <s v="MUEBLES Y ENSERES"/>
    <x v="5"/>
  </r>
  <r>
    <m/>
    <m/>
    <m/>
    <m/>
    <m/>
    <x v="23"/>
    <x v="28"/>
    <n v="1500000"/>
    <m/>
    <n v="1500000"/>
    <x v="5"/>
    <s v="02-01-01-003-008"/>
    <s v="Detalle"/>
    <s v=""/>
    <s v=""/>
    <x v="13"/>
    <s v="MUEBLES Y ENSERES"/>
    <x v="5"/>
  </r>
  <r>
    <m/>
    <m/>
    <m/>
    <m/>
    <m/>
    <x v="24"/>
    <x v="29"/>
    <m/>
    <n v="2175697201"/>
    <n v="2175697201"/>
    <x v="5"/>
    <s v="02-01-01-003-008"/>
    <s v="Detalle"/>
    <s v=""/>
    <s v=""/>
    <x v="14"/>
    <s v="MUEBLES Y ENSERES"/>
    <x v="5"/>
  </r>
  <r>
    <m/>
    <m/>
    <m/>
    <m/>
    <m/>
    <x v="25"/>
    <x v="30"/>
    <n v="25196850"/>
    <m/>
    <n v="25196850"/>
    <x v="5"/>
    <s v="02-01-01-003-008"/>
    <s v="Detalle"/>
    <s v=""/>
    <s v=""/>
    <x v="15"/>
    <s v="MUEBLES Y ENSERES"/>
    <x v="5"/>
  </r>
  <r>
    <m/>
    <m/>
    <m/>
    <m/>
    <m/>
    <x v="26"/>
    <x v="31"/>
    <n v="579000000"/>
    <m/>
    <n v="579000000"/>
    <x v="5"/>
    <s v="02-01-01-003-008"/>
    <s v="Detalle"/>
    <s v=""/>
    <s v=""/>
    <x v="16"/>
    <s v="MUEBLES Y ENSERES"/>
    <x v="5"/>
  </r>
  <r>
    <m/>
    <m/>
    <m/>
    <m/>
    <m/>
    <x v="27"/>
    <x v="32"/>
    <n v="70000000"/>
    <m/>
    <n v="70000000"/>
    <x v="5"/>
    <s v="02-01-01-003-008"/>
    <s v="Detalle"/>
    <s v=""/>
    <s v=""/>
    <x v="17"/>
    <s v="MUEBLES Y ENSERES"/>
    <x v="5"/>
  </r>
  <r>
    <m/>
    <m/>
    <m/>
    <m/>
    <m/>
    <x v="28"/>
    <x v="33"/>
    <m/>
    <n v="200000000"/>
    <n v="200000000"/>
    <x v="5"/>
    <s v="02-01-01-003-008"/>
    <s v="Detalle"/>
    <s v=""/>
    <s v=""/>
    <x v="18"/>
    <s v="MUEBLES Y ENSERES"/>
    <x v="5"/>
  </r>
  <r>
    <m/>
    <m/>
    <m/>
    <m/>
    <m/>
    <x v="29"/>
    <x v="34"/>
    <n v="20000000"/>
    <m/>
    <n v="20000000"/>
    <x v="5"/>
    <s v="02-01-01-003-008"/>
    <s v="Detalle"/>
    <s v=""/>
    <s v=""/>
    <x v="19"/>
    <s v="MUEBLES Y ENSERES"/>
    <x v="5"/>
  </r>
  <r>
    <m/>
    <m/>
    <m/>
    <m/>
    <m/>
    <x v="30"/>
    <x v="35"/>
    <n v="66200000"/>
    <m/>
    <n v="66200000"/>
    <x v="5"/>
    <s v="02-01-01-003-008"/>
    <s v="Detalle"/>
    <s v=""/>
    <s v=""/>
    <x v="20"/>
    <s v="MUEBLES Y ENSERES"/>
    <x v="5"/>
  </r>
  <r>
    <m/>
    <m/>
    <m/>
    <m/>
    <m/>
    <x v="31"/>
    <x v="36"/>
    <n v="72000000"/>
    <m/>
    <n v="72000000"/>
    <x v="5"/>
    <s v="02-01-01-003-008"/>
    <s v="Detalle"/>
    <s v=""/>
    <s v=""/>
    <x v="20"/>
    <s v="MUEBLES Y ENSERES"/>
    <x v="5"/>
  </r>
  <r>
    <m/>
    <m/>
    <m/>
    <m/>
    <m/>
    <x v="32"/>
    <x v="37"/>
    <n v="31000000"/>
    <m/>
    <n v="31000000"/>
    <x v="5"/>
    <s v="02-01-01-003-008"/>
    <s v="Detalle"/>
    <s v=""/>
    <s v=""/>
    <x v="21"/>
    <s v="MUEBLES Y ENSERES"/>
    <x v="5"/>
  </r>
  <r>
    <m/>
    <m/>
    <m/>
    <m/>
    <m/>
    <x v="33"/>
    <x v="38"/>
    <n v="12000000"/>
    <m/>
    <n v="12000000"/>
    <x v="5"/>
    <s v="02-01-01-003-008"/>
    <s v="Detalle"/>
    <s v=""/>
    <s v=""/>
    <x v="21"/>
    <s v="MUEBLES Y ENSERES"/>
    <x v="5"/>
  </r>
  <r>
    <m/>
    <m/>
    <m/>
    <m/>
    <m/>
    <x v="34"/>
    <x v="39"/>
    <n v="7500000"/>
    <m/>
    <n v="7500000"/>
    <x v="5"/>
    <s v="02-01-01-003-008"/>
    <s v="Detalle"/>
    <s v=""/>
    <s v=""/>
    <x v="21"/>
    <s v="MUEBLES Y ENSERES"/>
    <x v="5"/>
  </r>
  <r>
    <m/>
    <m/>
    <m/>
    <m/>
    <m/>
    <x v="35"/>
    <x v="40"/>
    <n v="266354900"/>
    <m/>
    <n v="266354900"/>
    <x v="5"/>
    <s v="02-01-01-003-008"/>
    <s v="Detalle"/>
    <s v=""/>
    <s v=""/>
    <x v="22"/>
    <s v="MUEBLES Y ENSERES"/>
    <x v="5"/>
  </r>
  <r>
    <m/>
    <m/>
    <m/>
    <m/>
    <m/>
    <x v="36"/>
    <x v="41"/>
    <n v="203570098"/>
    <m/>
    <n v="203570098"/>
    <x v="5"/>
    <s v="02-01-01-003-008"/>
    <s v="Detalle"/>
    <s v=""/>
    <s v=""/>
    <x v="22"/>
    <s v="MUEBLES Y ENSERES"/>
    <x v="5"/>
  </r>
  <r>
    <m/>
    <m/>
    <m/>
    <m/>
    <m/>
    <x v="37"/>
    <x v="42"/>
    <n v="7300000"/>
    <m/>
    <n v="7300000"/>
    <x v="5"/>
    <s v="02-01-01-003-008"/>
    <s v="Detalle"/>
    <s v=""/>
    <s v=""/>
    <x v="22"/>
    <s v="MUEBLES Y ENSERES"/>
    <x v="5"/>
  </r>
  <r>
    <m/>
    <m/>
    <m/>
    <m/>
    <m/>
    <x v="38"/>
    <x v="43"/>
    <n v="126200000"/>
    <m/>
    <n v="126200000"/>
    <x v="5"/>
    <s v="02-01-01-003-008"/>
    <s v="Detalle"/>
    <s v=""/>
    <s v=""/>
    <x v="23"/>
    <s v="MUEBLES Y ENSERES"/>
    <x v="5"/>
  </r>
  <r>
    <m/>
    <m/>
    <m/>
    <m/>
    <m/>
    <x v="39"/>
    <x v="44"/>
    <n v="50000000"/>
    <m/>
    <n v="50000000"/>
    <x v="5"/>
    <s v="02-01-01-003-008"/>
    <s v="Detalle"/>
    <s v=""/>
    <s v=""/>
    <x v="23"/>
    <s v="MUEBLES Y ENSERES"/>
    <x v="5"/>
  </r>
  <r>
    <m/>
    <m/>
    <m/>
    <m/>
    <m/>
    <x v="40"/>
    <x v="45"/>
    <n v="10000000"/>
    <m/>
    <n v="10000000"/>
    <x v="5"/>
    <s v="02-01-01-003-008"/>
    <s v="Detalle"/>
    <s v=""/>
    <s v=""/>
    <x v="23"/>
    <s v="MUEBLES Y ENSERES"/>
    <x v="5"/>
  </r>
  <r>
    <m/>
    <m/>
    <m/>
    <m/>
    <m/>
    <x v="41"/>
    <x v="46"/>
    <n v="20000000"/>
    <m/>
    <n v="20000000"/>
    <x v="5"/>
    <s v="02-01-01-003-008"/>
    <s v="Detalle"/>
    <s v=""/>
    <s v=""/>
    <x v="24"/>
    <s v="MUEBLES Y ENSERES"/>
    <x v="5"/>
  </r>
  <r>
    <m/>
    <m/>
    <m/>
    <m/>
    <m/>
    <x v="42"/>
    <x v="47"/>
    <n v="15950000"/>
    <m/>
    <n v="15950000"/>
    <x v="5"/>
    <s v="02-01-01-003-008"/>
    <s v="Detalle"/>
    <s v=""/>
    <s v=""/>
    <x v="25"/>
    <s v="MUEBLES Y ENSERES"/>
    <x v="5"/>
  </r>
  <r>
    <m/>
    <m/>
    <m/>
    <m/>
    <m/>
    <x v="43"/>
    <x v="48"/>
    <n v="172903400"/>
    <n v="86664620"/>
    <n v="259568020"/>
    <x v="5"/>
    <s v="02-01-01-003-008"/>
    <s v="Detalle"/>
    <s v=""/>
    <s v=""/>
    <x v="25"/>
    <s v="MUEBLES Y ENSERES"/>
    <x v="5"/>
  </r>
  <r>
    <m/>
    <m/>
    <m/>
    <m/>
    <m/>
    <x v="44"/>
    <x v="49"/>
    <n v="46850000"/>
    <m/>
    <n v="46850000"/>
    <x v="5"/>
    <s v="02-01-01-003-008"/>
    <s v="Detalle"/>
    <s v=""/>
    <s v=""/>
    <x v="26"/>
    <s v="MUEBLES Y ENSERES"/>
    <x v="5"/>
  </r>
  <r>
    <m/>
    <m/>
    <m/>
    <m/>
    <m/>
    <x v="45"/>
    <x v="50"/>
    <n v="50700000"/>
    <m/>
    <n v="50700000"/>
    <x v="5"/>
    <s v="02-01-01-003-008"/>
    <s v="Detalle"/>
    <s v=""/>
    <s v=""/>
    <x v="27"/>
    <s v="MUEBLES Y ENSERES"/>
    <x v="5"/>
  </r>
  <r>
    <m/>
    <m/>
    <m/>
    <m/>
    <m/>
    <x v="46"/>
    <x v="51"/>
    <n v="57000000"/>
    <m/>
    <n v="57000000"/>
    <x v="5"/>
    <s v="02-01-01-003-008"/>
    <s v="Detalle"/>
    <s v=""/>
    <s v=""/>
    <x v="27"/>
    <s v="MUEBLES Y ENSERES"/>
    <x v="5"/>
  </r>
  <r>
    <m/>
    <m/>
    <m/>
    <m/>
    <m/>
    <x v="47"/>
    <x v="52"/>
    <n v="4000000"/>
    <m/>
    <n v="4000000"/>
    <x v="5"/>
    <s v="02-01-01-003-008"/>
    <s v="Detalle"/>
    <s v=""/>
    <s v=""/>
    <x v="27"/>
    <s v="MUEBLES Y ENSERES"/>
    <x v="5"/>
  </r>
  <r>
    <m/>
    <m/>
    <m/>
    <m/>
    <m/>
    <x v="48"/>
    <x v="53"/>
    <n v="121328800"/>
    <m/>
    <n v="121328800"/>
    <x v="5"/>
    <s v="02-01-01-003-008"/>
    <s v="Detalle"/>
    <s v=""/>
    <s v=""/>
    <x v="28"/>
    <s v="MUEBLES Y ENSERES"/>
    <x v="5"/>
  </r>
  <r>
    <m/>
    <m/>
    <m/>
    <m/>
    <m/>
    <x v="49"/>
    <x v="54"/>
    <n v="201580000"/>
    <m/>
    <n v="201580000"/>
    <x v="5"/>
    <s v="02-01-01-003-008"/>
    <s v="Detalle"/>
    <s v=""/>
    <s v=""/>
    <x v="28"/>
    <s v="MUEBLES Y ENSERES"/>
    <x v="5"/>
  </r>
  <r>
    <m/>
    <m/>
    <m/>
    <m/>
    <m/>
    <x v="50"/>
    <x v="55"/>
    <n v="201618320"/>
    <m/>
    <n v="201618320"/>
    <x v="5"/>
    <s v="02-01-01-003-008"/>
    <s v="Detalle"/>
    <s v=""/>
    <s v=""/>
    <x v="29"/>
    <s v="MUEBLES Y ENSERES"/>
    <x v="5"/>
  </r>
  <r>
    <m/>
    <m/>
    <m/>
    <m/>
    <m/>
    <x v="51"/>
    <x v="56"/>
    <n v="18500000"/>
    <m/>
    <n v="18500000"/>
    <x v="5"/>
    <s v="02-01-01-003-008"/>
    <s v="Detalle"/>
    <s v=""/>
    <s v=""/>
    <x v="29"/>
    <s v="MUEBLES Y ENSERES"/>
    <x v="5"/>
  </r>
  <r>
    <m/>
    <m/>
    <m/>
    <m/>
    <m/>
    <x v="52"/>
    <x v="57"/>
    <n v="9500000"/>
    <m/>
    <n v="9500000"/>
    <x v="5"/>
    <s v="02-01-01-003-008"/>
    <s v="Detalle"/>
    <s v=""/>
    <s v=""/>
    <x v="29"/>
    <s v="MUEBLES Y ENSERES"/>
    <x v="5"/>
  </r>
  <r>
    <m/>
    <m/>
    <m/>
    <m/>
    <m/>
    <x v="53"/>
    <x v="58"/>
    <n v="7500000"/>
    <m/>
    <n v="7500000"/>
    <x v="5"/>
    <s v="02-01-01-003-008"/>
    <s v="Detalle"/>
    <s v=""/>
    <s v=""/>
    <x v="30"/>
    <s v="MUEBLES Y ENSERES"/>
    <x v="5"/>
  </r>
  <r>
    <m/>
    <m/>
    <m/>
    <m/>
    <m/>
    <x v="54"/>
    <x v="59"/>
    <n v="4700000"/>
    <m/>
    <n v="4700000"/>
    <x v="5"/>
    <s v="02-01-01-003-008"/>
    <s v="Detalle"/>
    <s v=""/>
    <s v=""/>
    <x v="30"/>
    <s v="MUEBLES Y ENSERES"/>
    <x v="5"/>
  </r>
  <r>
    <m/>
    <m/>
    <m/>
    <m/>
    <m/>
    <x v="55"/>
    <x v="60"/>
    <n v="118000000"/>
    <m/>
    <n v="118000000"/>
    <x v="5"/>
    <s v="02-01-01-003-008"/>
    <s v="Detalle"/>
    <s v=""/>
    <s v=""/>
    <x v="31"/>
    <s v="MUEBLES Y ENSERES"/>
    <x v="5"/>
  </r>
  <r>
    <m/>
    <m/>
    <m/>
    <m/>
    <m/>
    <x v="56"/>
    <x v="61"/>
    <n v="88800000"/>
    <m/>
    <n v="88800000"/>
    <x v="5"/>
    <s v="02-01-01-003-008"/>
    <s v="Detalle"/>
    <s v=""/>
    <s v=""/>
    <x v="31"/>
    <s v="MUEBLES Y ENSERES"/>
    <x v="5"/>
  </r>
  <r>
    <m/>
    <m/>
    <m/>
    <m/>
    <m/>
    <x v="57"/>
    <x v="62"/>
    <n v="150900000"/>
    <m/>
    <n v="150900000"/>
    <x v="5"/>
    <s v="02-01-01-003-008"/>
    <s v="Detalle"/>
    <s v=""/>
    <s v=""/>
    <x v="32"/>
    <s v="MUEBLES Y ENSERES"/>
    <x v="5"/>
  </r>
  <r>
    <m/>
    <m/>
    <m/>
    <m/>
    <m/>
    <x v="58"/>
    <x v="63"/>
    <n v="30810000"/>
    <m/>
    <n v="30810000"/>
    <x v="5"/>
    <s v="02-01-01-003-008"/>
    <s v="Detalle"/>
    <s v=""/>
    <s v=""/>
    <x v="32"/>
    <s v="MUEBLES Y ENSERES"/>
    <x v="5"/>
  </r>
  <r>
    <m/>
    <m/>
    <m/>
    <m/>
    <m/>
    <x v="59"/>
    <x v="64"/>
    <m/>
    <n v="14050000"/>
    <n v="14050000"/>
    <x v="5"/>
    <s v="02-01-01-003-008"/>
    <s v="Detalle"/>
    <s v=""/>
    <s v=""/>
    <x v="33"/>
    <s v="MUEBLES Y ENSERES"/>
    <x v="5"/>
  </r>
  <r>
    <m/>
    <m/>
    <m/>
    <m/>
    <m/>
    <x v="60"/>
    <x v="65"/>
    <n v="358000000"/>
    <m/>
    <n v="358000000"/>
    <x v="5"/>
    <s v="02-01-01-003-008"/>
    <s v="Detalle"/>
    <s v=""/>
    <s v=""/>
    <x v="34"/>
    <s v="MUEBLES Y ENSERES"/>
    <x v="5"/>
  </r>
  <r>
    <m/>
    <m/>
    <m/>
    <m/>
    <m/>
    <x v="61"/>
    <x v="66"/>
    <n v="40400000"/>
    <m/>
    <n v="40400000"/>
    <x v="5"/>
    <s v="02-01-01-003-008"/>
    <s v="Detalle"/>
    <s v=""/>
    <s v=""/>
    <x v="34"/>
    <s v="MUEBLES Y ENSERES"/>
    <x v="5"/>
  </r>
  <r>
    <m/>
    <m/>
    <m/>
    <m/>
    <m/>
    <x v="62"/>
    <x v="67"/>
    <n v="9000000"/>
    <m/>
    <n v="9000000"/>
    <x v="5"/>
    <s v="02-01-01-003-008"/>
    <s v="Detalle"/>
    <s v=""/>
    <s v=""/>
    <x v="34"/>
    <s v="MUEBLES Y ENSERES"/>
    <x v="5"/>
  </r>
  <r>
    <m/>
    <m/>
    <m/>
    <m/>
    <m/>
    <x v="63"/>
    <x v="68"/>
    <n v="65000000"/>
    <m/>
    <n v="65000000"/>
    <x v="5"/>
    <s v="02-01-01-003-008"/>
    <s v="Detalle"/>
    <s v=""/>
    <s v=""/>
    <x v="35"/>
    <s v="MUEBLES Y ENSERES"/>
    <x v="5"/>
  </r>
  <r>
    <m/>
    <m/>
    <m/>
    <m/>
    <m/>
    <x v="64"/>
    <x v="69"/>
    <n v="59060000"/>
    <m/>
    <n v="59060000"/>
    <x v="5"/>
    <s v="02-01-01-003-008"/>
    <s v="Detalle"/>
    <s v=""/>
    <s v=""/>
    <x v="35"/>
    <s v="MUEBLES Y ENSERES"/>
    <x v="5"/>
  </r>
  <r>
    <m/>
    <m/>
    <m/>
    <m/>
    <m/>
    <x v="65"/>
    <x v="70"/>
    <n v="10500000"/>
    <m/>
    <n v="10500000"/>
    <x v="5"/>
    <s v="02-01-01-003-008"/>
    <s v="Detalle"/>
    <s v=""/>
    <s v=""/>
    <x v="35"/>
    <s v="MUEBLES Y ENSERES"/>
    <x v="5"/>
  </r>
  <r>
    <m/>
    <m/>
    <m/>
    <m/>
    <m/>
    <x v="66"/>
    <x v="71"/>
    <n v="60000000"/>
    <m/>
    <n v="60000000"/>
    <x v="5"/>
    <s v="02-01-01-003-008"/>
    <s v="Detalle"/>
    <s v=""/>
    <s v=""/>
    <x v="36"/>
    <s v="MUEBLES Y ENSERES"/>
    <x v="5"/>
  </r>
  <r>
    <m/>
    <m/>
    <m/>
    <m/>
    <m/>
    <x v="67"/>
    <x v="72"/>
    <n v="22000000"/>
    <m/>
    <n v="22000000"/>
    <x v="5"/>
    <s v="02-01-01-003-008"/>
    <s v="Detalle"/>
    <s v=""/>
    <s v=""/>
    <x v="36"/>
    <s v="MUEBLES Y ENSERES"/>
    <x v="5"/>
  </r>
  <r>
    <m/>
    <m/>
    <m/>
    <m/>
    <m/>
    <x v="68"/>
    <x v="73"/>
    <n v="82640000"/>
    <m/>
    <n v="82640000"/>
    <x v="5"/>
    <s v="02-01-01-003-008"/>
    <s v="Detalle"/>
    <s v=""/>
    <s v=""/>
    <x v="36"/>
    <s v="MUEBLES Y ENSERES"/>
    <x v="5"/>
  </r>
  <r>
    <m/>
    <m/>
    <m/>
    <m/>
    <m/>
    <x v="69"/>
    <x v="74"/>
    <n v="21000000"/>
    <m/>
    <n v="21000000"/>
    <x v="5"/>
    <s v="02-01-01-003-008"/>
    <s v="Detalle"/>
    <s v=""/>
    <s v=""/>
    <x v="36"/>
    <s v="MUEBLES Y ENSERES"/>
    <x v="5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1"/>
    <s v="01"/>
    <s v="004"/>
    <m/>
    <x v="0"/>
    <x v="76"/>
    <n v="38545068256.160004"/>
    <n v="14332320996"/>
    <n v="52877389252.160004"/>
    <x v="7"/>
    <s v="02-01-01"/>
    <s v="Ordinal"/>
    <s v="020101004Ordinal"/>
    <n v="1"/>
    <x v="0"/>
    <s v="MAQUINARIA Y EQUIPO"/>
    <x v="7"/>
  </r>
  <r>
    <s v="02"/>
    <s v="01"/>
    <s v="01"/>
    <s v="004"/>
    <s v="003"/>
    <x v="0"/>
    <x v="77"/>
    <n v="2179931038"/>
    <n v="1083758000"/>
    <n v="3263689038"/>
    <x v="8"/>
    <s v="02-01-01-004"/>
    <s v="Subordinal"/>
    <s v="020101004003Subordinal"/>
    <n v="1"/>
    <x v="0"/>
    <s v="MAQUINARIA Y EQUIPO"/>
    <x v="8"/>
  </r>
  <r>
    <m/>
    <m/>
    <m/>
    <m/>
    <m/>
    <x v="70"/>
    <x v="78"/>
    <n v="3000000"/>
    <m/>
    <n v="3000000"/>
    <x v="8"/>
    <s v="02-01-01-004-003"/>
    <s v="Detalle"/>
    <s v=""/>
    <s v=""/>
    <x v="1"/>
    <s v="MAQUINARIA Y EQUIPO"/>
    <x v="8"/>
  </r>
  <r>
    <m/>
    <m/>
    <m/>
    <m/>
    <m/>
    <x v="71"/>
    <x v="79"/>
    <n v="30000000"/>
    <m/>
    <n v="30000000"/>
    <x v="8"/>
    <s v="02-01-01-004-003"/>
    <s v="Detalle"/>
    <s v=""/>
    <s v=""/>
    <x v="1"/>
    <s v="MAQUINARIA Y EQUIPO"/>
    <x v="8"/>
  </r>
  <r>
    <m/>
    <m/>
    <m/>
    <m/>
    <m/>
    <x v="72"/>
    <x v="80"/>
    <n v="10000000"/>
    <m/>
    <n v="10000000"/>
    <x v="8"/>
    <s v="02-01-01-004-003"/>
    <s v="Detalle"/>
    <s v=""/>
    <s v=""/>
    <x v="5"/>
    <s v="MAQUINARIA Y EQUIPO"/>
    <x v="8"/>
  </r>
  <r>
    <m/>
    <m/>
    <m/>
    <m/>
    <m/>
    <x v="10"/>
    <x v="15"/>
    <n v="50000000"/>
    <m/>
    <n v="50000000"/>
    <x v="8"/>
    <s v="02-01-01-004-003"/>
    <s v="Detalle"/>
    <s v=""/>
    <s v=""/>
    <x v="2"/>
    <s v="MAQUINARIA Y EQUIPO"/>
    <x v="8"/>
  </r>
  <r>
    <m/>
    <m/>
    <m/>
    <m/>
    <m/>
    <x v="73"/>
    <x v="81"/>
    <m/>
    <n v="3000000"/>
    <n v="3000000"/>
    <x v="8"/>
    <s v="02-01-01-004-003"/>
    <s v="Detalle"/>
    <s v=""/>
    <s v=""/>
    <x v="37"/>
    <s v="MAQUINARIA Y EQUIPO"/>
    <x v="8"/>
  </r>
  <r>
    <m/>
    <m/>
    <m/>
    <m/>
    <m/>
    <x v="11"/>
    <x v="16"/>
    <n v="110000000"/>
    <m/>
    <n v="110000000"/>
    <x v="8"/>
    <s v="02-01-01-004-003"/>
    <s v="Detalle"/>
    <s v=""/>
    <s v=""/>
    <x v="3"/>
    <s v="MAQUINARIA Y EQUIPO"/>
    <x v="8"/>
  </r>
  <r>
    <m/>
    <m/>
    <m/>
    <m/>
    <m/>
    <x v="74"/>
    <x v="82"/>
    <m/>
    <n v="7000000"/>
    <n v="7000000"/>
    <x v="8"/>
    <s v="02-01-01-004-003"/>
    <s v="Detalle"/>
    <s v=""/>
    <s v=""/>
    <x v="3"/>
    <s v="MAQUINARIA Y EQUIPO"/>
    <x v="8"/>
  </r>
  <r>
    <m/>
    <m/>
    <m/>
    <m/>
    <m/>
    <x v="75"/>
    <x v="83"/>
    <n v="30000000"/>
    <m/>
    <n v="30000000"/>
    <x v="8"/>
    <s v="02-01-01-004-003"/>
    <s v="Detalle"/>
    <s v=""/>
    <s v=""/>
    <x v="38"/>
    <s v="MAQUINARIA Y EQUIPO"/>
    <x v="8"/>
  </r>
  <r>
    <m/>
    <m/>
    <m/>
    <m/>
    <m/>
    <x v="13"/>
    <x v="18"/>
    <n v="97287688"/>
    <m/>
    <n v="97287688"/>
    <x v="8"/>
    <s v="02-01-01-004-003"/>
    <s v="Detalle"/>
    <s v=""/>
    <s v=""/>
    <x v="4"/>
    <s v="MAQUINARIA Y EQUIPO"/>
    <x v="8"/>
  </r>
  <r>
    <m/>
    <m/>
    <m/>
    <m/>
    <m/>
    <x v="76"/>
    <x v="84"/>
    <m/>
    <n v="10500000"/>
    <n v="10500000"/>
    <x v="8"/>
    <s v="02-01-01-004-003"/>
    <s v="Detalle"/>
    <s v=""/>
    <s v=""/>
    <x v="39"/>
    <s v="MAQUINARIA Y EQUIPO"/>
    <x v="8"/>
  </r>
  <r>
    <m/>
    <m/>
    <m/>
    <m/>
    <m/>
    <x v="15"/>
    <x v="20"/>
    <n v="126000000"/>
    <m/>
    <n v="126000000"/>
    <x v="8"/>
    <s v="02-01-01-004-003"/>
    <s v="Detalle"/>
    <s v=""/>
    <s v=""/>
    <x v="6"/>
    <s v="MAQUINARIA Y EQUIPO"/>
    <x v="8"/>
  </r>
  <r>
    <m/>
    <m/>
    <m/>
    <m/>
    <m/>
    <x v="77"/>
    <x v="85"/>
    <m/>
    <n v="3000000"/>
    <n v="3000000"/>
    <x v="8"/>
    <s v="02-01-01-004-003"/>
    <s v="Detalle"/>
    <s v=""/>
    <s v=""/>
    <x v="6"/>
    <s v="MAQUINARIA Y EQUIPO"/>
    <x v="8"/>
  </r>
  <r>
    <m/>
    <m/>
    <m/>
    <m/>
    <m/>
    <x v="17"/>
    <x v="22"/>
    <n v="214827500"/>
    <m/>
    <n v="214827500"/>
    <x v="8"/>
    <s v="02-01-01-004-003"/>
    <s v="Detalle"/>
    <s v=""/>
    <s v=""/>
    <x v="8"/>
    <s v="MAQUINARIA Y EQUIPO"/>
    <x v="8"/>
  </r>
  <r>
    <m/>
    <m/>
    <m/>
    <m/>
    <m/>
    <x v="18"/>
    <x v="23"/>
    <n v="20000000"/>
    <m/>
    <n v="20000000"/>
    <x v="8"/>
    <s v="02-01-01-004-003"/>
    <s v="Detalle"/>
    <s v=""/>
    <s v=""/>
    <x v="9"/>
    <s v="MAQUINARIA Y EQUIPO"/>
    <x v="8"/>
  </r>
  <r>
    <m/>
    <m/>
    <m/>
    <m/>
    <m/>
    <x v="78"/>
    <x v="86"/>
    <n v="7000000"/>
    <m/>
    <n v="7000000"/>
    <x v="8"/>
    <s v="02-01-01-004-003"/>
    <s v="Detalle"/>
    <s v=""/>
    <s v=""/>
    <x v="9"/>
    <s v="MAQUINARIA Y EQUIPO"/>
    <x v="8"/>
  </r>
  <r>
    <m/>
    <m/>
    <m/>
    <m/>
    <m/>
    <x v="19"/>
    <x v="24"/>
    <n v="40000000"/>
    <m/>
    <n v="40000000"/>
    <x v="8"/>
    <s v="02-01-01-004-003"/>
    <s v="Detalle"/>
    <s v=""/>
    <s v=""/>
    <x v="10"/>
    <s v="MAQUINARIA Y EQUIPO"/>
    <x v="8"/>
  </r>
  <r>
    <m/>
    <m/>
    <m/>
    <m/>
    <m/>
    <x v="21"/>
    <x v="26"/>
    <n v="226799000"/>
    <m/>
    <n v="226799000"/>
    <x v="8"/>
    <s v="02-01-01-004-003"/>
    <s v="Detalle"/>
    <s v=""/>
    <s v=""/>
    <x v="11"/>
    <s v="MAQUINARIA Y EQUIPO"/>
    <x v="8"/>
  </r>
  <r>
    <m/>
    <m/>
    <m/>
    <m/>
    <m/>
    <x v="22"/>
    <x v="27"/>
    <n v="91300000"/>
    <m/>
    <n v="91300000"/>
    <x v="8"/>
    <s v="02-01-01-004-003"/>
    <s v="Detalle"/>
    <s v=""/>
    <s v=""/>
    <x v="12"/>
    <s v="MAQUINARIA Y EQUIPO"/>
    <x v="8"/>
  </r>
  <r>
    <m/>
    <m/>
    <m/>
    <m/>
    <m/>
    <x v="79"/>
    <x v="87"/>
    <n v="3400000"/>
    <m/>
    <n v="3400000"/>
    <x v="8"/>
    <s v="02-01-01-004-003"/>
    <s v="Detalle"/>
    <s v=""/>
    <s v=""/>
    <x v="13"/>
    <s v="MAQUINARIA Y EQUIPO"/>
    <x v="8"/>
  </r>
  <r>
    <m/>
    <m/>
    <m/>
    <m/>
    <m/>
    <x v="24"/>
    <x v="29"/>
    <m/>
    <n v="1033258000"/>
    <n v="1033258000"/>
    <x v="8"/>
    <s v="02-01-01-004-003"/>
    <s v="Detalle"/>
    <s v=""/>
    <s v=""/>
    <x v="14"/>
    <s v="MAQUINARIA Y EQUIPO"/>
    <x v="8"/>
  </r>
  <r>
    <m/>
    <m/>
    <m/>
    <m/>
    <m/>
    <x v="26"/>
    <x v="31"/>
    <n v="53400000"/>
    <m/>
    <n v="53400000"/>
    <x v="8"/>
    <s v="02-01-01-004-003"/>
    <s v="Detalle"/>
    <s v=""/>
    <s v=""/>
    <x v="16"/>
    <s v="MAQUINARIA Y EQUIPO"/>
    <x v="8"/>
  </r>
  <r>
    <m/>
    <m/>
    <m/>
    <m/>
    <m/>
    <x v="29"/>
    <x v="34"/>
    <n v="32000000"/>
    <m/>
    <n v="32000000"/>
    <x v="8"/>
    <s v="02-01-01-004-003"/>
    <s v="Detalle"/>
    <s v=""/>
    <s v=""/>
    <x v="19"/>
    <s v="MAQUINARIA Y EQUIPO"/>
    <x v="8"/>
  </r>
  <r>
    <m/>
    <m/>
    <m/>
    <m/>
    <m/>
    <x v="31"/>
    <x v="36"/>
    <n v="32000000"/>
    <m/>
    <n v="32000000"/>
    <x v="8"/>
    <s v="02-01-01-004-003"/>
    <s v="Detalle"/>
    <s v=""/>
    <s v=""/>
    <x v="20"/>
    <s v="MAQUINARIA Y EQUIPO"/>
    <x v="8"/>
  </r>
  <r>
    <m/>
    <m/>
    <m/>
    <m/>
    <m/>
    <x v="32"/>
    <x v="37"/>
    <n v="80000000"/>
    <m/>
    <n v="80000000"/>
    <x v="8"/>
    <s v="02-01-01-004-003"/>
    <s v="Detalle"/>
    <s v=""/>
    <s v=""/>
    <x v="21"/>
    <s v="MAQUINARIA Y EQUIPO"/>
    <x v="8"/>
  </r>
  <r>
    <m/>
    <m/>
    <m/>
    <m/>
    <m/>
    <x v="33"/>
    <x v="38"/>
    <n v="62349981"/>
    <m/>
    <n v="62349981"/>
    <x v="8"/>
    <s v="02-01-01-004-003"/>
    <s v="Detalle"/>
    <s v=""/>
    <s v=""/>
    <x v="21"/>
    <s v="MAQUINARIA Y EQUIPO"/>
    <x v="8"/>
  </r>
  <r>
    <m/>
    <m/>
    <m/>
    <m/>
    <m/>
    <x v="35"/>
    <x v="40"/>
    <n v="1280000"/>
    <m/>
    <n v="1280000"/>
    <x v="8"/>
    <s v="02-01-01-004-003"/>
    <s v="Detalle"/>
    <s v=""/>
    <s v=""/>
    <x v="22"/>
    <s v="MAQUINARIA Y EQUIPO"/>
    <x v="8"/>
  </r>
  <r>
    <m/>
    <m/>
    <m/>
    <m/>
    <m/>
    <x v="36"/>
    <x v="41"/>
    <n v="22219530"/>
    <m/>
    <n v="22219530"/>
    <x v="8"/>
    <s v="02-01-01-004-003"/>
    <s v="Detalle"/>
    <s v=""/>
    <s v=""/>
    <x v="22"/>
    <s v="MAQUINARIA Y EQUIPO"/>
    <x v="8"/>
  </r>
  <r>
    <m/>
    <m/>
    <m/>
    <m/>
    <m/>
    <x v="80"/>
    <x v="88"/>
    <m/>
    <n v="9000000"/>
    <n v="9000000"/>
    <x v="8"/>
    <s v="02-01-01-004-003"/>
    <s v="Detalle"/>
    <s v=""/>
    <s v=""/>
    <x v="22"/>
    <s v="MAQUINARIA Y EQUIPO"/>
    <x v="8"/>
  </r>
  <r>
    <m/>
    <m/>
    <m/>
    <m/>
    <m/>
    <x v="37"/>
    <x v="42"/>
    <n v="2500000"/>
    <m/>
    <n v="2500000"/>
    <x v="8"/>
    <s v="02-01-01-004-003"/>
    <s v="Detalle"/>
    <s v=""/>
    <s v=""/>
    <x v="22"/>
    <s v="MAQUINARIA Y EQUIPO"/>
    <x v="8"/>
  </r>
  <r>
    <m/>
    <m/>
    <m/>
    <m/>
    <m/>
    <x v="38"/>
    <x v="43"/>
    <n v="58000000"/>
    <m/>
    <n v="58000000"/>
    <x v="8"/>
    <s v="02-01-01-004-003"/>
    <s v="Detalle"/>
    <s v=""/>
    <s v=""/>
    <x v="23"/>
    <s v="MAQUINARIA Y EQUIPO"/>
    <x v="8"/>
  </r>
  <r>
    <m/>
    <m/>
    <m/>
    <m/>
    <m/>
    <x v="43"/>
    <x v="48"/>
    <n v="6850000"/>
    <m/>
    <n v="6850000"/>
    <x v="8"/>
    <s v="02-01-01-004-003"/>
    <s v="Detalle"/>
    <s v=""/>
    <s v=""/>
    <x v="25"/>
    <s v="MAQUINARIA Y EQUIPO"/>
    <x v="8"/>
  </r>
  <r>
    <m/>
    <m/>
    <m/>
    <m/>
    <m/>
    <x v="50"/>
    <x v="55"/>
    <n v="80000000"/>
    <m/>
    <n v="80000000"/>
    <x v="8"/>
    <s v="02-01-01-004-003"/>
    <s v="Detalle"/>
    <s v=""/>
    <s v=""/>
    <x v="29"/>
    <s v="MAQUINARIA Y EQUIPO"/>
    <x v="8"/>
  </r>
  <r>
    <m/>
    <m/>
    <m/>
    <m/>
    <m/>
    <x v="81"/>
    <x v="89"/>
    <m/>
    <n v="9000000"/>
    <n v="9000000"/>
    <x v="8"/>
    <s v="02-01-01-004-003"/>
    <s v="Detalle"/>
    <s v=""/>
    <s v=""/>
    <x v="29"/>
    <s v="MAQUINARIA Y EQUIPO"/>
    <x v="8"/>
  </r>
  <r>
    <m/>
    <m/>
    <m/>
    <m/>
    <m/>
    <x v="82"/>
    <x v="90"/>
    <n v="40000000"/>
    <m/>
    <n v="40000000"/>
    <x v="8"/>
    <s v="02-01-01-004-003"/>
    <s v="Detalle"/>
    <s v=""/>
    <s v=""/>
    <x v="29"/>
    <s v="MAQUINARIA Y EQUIPO"/>
    <x v="8"/>
  </r>
  <r>
    <m/>
    <m/>
    <m/>
    <m/>
    <m/>
    <x v="83"/>
    <x v="91"/>
    <n v="50000000"/>
    <m/>
    <n v="50000000"/>
    <x v="8"/>
    <s v="02-01-01-004-003"/>
    <s v="Detalle"/>
    <s v=""/>
    <s v=""/>
    <x v="30"/>
    <s v="MAQUINARIA Y EQUIPO"/>
    <x v="8"/>
  </r>
  <r>
    <m/>
    <m/>
    <m/>
    <m/>
    <m/>
    <x v="54"/>
    <x v="59"/>
    <n v="37000000"/>
    <m/>
    <n v="37000000"/>
    <x v="8"/>
    <s v="02-01-01-004-003"/>
    <s v="Detalle"/>
    <s v=""/>
    <s v=""/>
    <x v="30"/>
    <s v="MAQUINARIA Y EQUIPO"/>
    <x v="8"/>
  </r>
  <r>
    <m/>
    <m/>
    <m/>
    <m/>
    <m/>
    <x v="55"/>
    <x v="60"/>
    <n v="97800000"/>
    <m/>
    <n v="97800000"/>
    <x v="8"/>
    <s v="02-01-01-004-003"/>
    <s v="Detalle"/>
    <s v=""/>
    <s v=""/>
    <x v="31"/>
    <s v="MAQUINARIA Y EQUIPO"/>
    <x v="8"/>
  </r>
  <r>
    <m/>
    <m/>
    <m/>
    <m/>
    <m/>
    <x v="56"/>
    <x v="61"/>
    <n v="21000000"/>
    <m/>
    <n v="21000000"/>
    <x v="8"/>
    <s v="02-01-01-004-003"/>
    <s v="Detalle"/>
    <s v=""/>
    <s v=""/>
    <x v="31"/>
    <s v="MAQUINARIA Y EQUIPO"/>
    <x v="8"/>
  </r>
  <r>
    <m/>
    <m/>
    <m/>
    <m/>
    <m/>
    <x v="84"/>
    <x v="92"/>
    <m/>
    <n v="9000000"/>
    <n v="9000000"/>
    <x v="8"/>
    <s v="02-01-01-004-003"/>
    <s v="Detalle"/>
    <s v=""/>
    <s v=""/>
    <x v="31"/>
    <s v="MAQUINARIA Y EQUIPO"/>
    <x v="8"/>
  </r>
  <r>
    <m/>
    <m/>
    <m/>
    <m/>
    <m/>
    <x v="57"/>
    <x v="62"/>
    <n v="108000000"/>
    <m/>
    <n v="108000000"/>
    <x v="8"/>
    <s v="02-01-01-004-003"/>
    <s v="Detalle"/>
    <s v=""/>
    <s v=""/>
    <x v="32"/>
    <s v="MAQUINARIA Y EQUIPO"/>
    <x v="8"/>
  </r>
  <r>
    <m/>
    <m/>
    <m/>
    <m/>
    <m/>
    <x v="85"/>
    <x v="93"/>
    <n v="18000000"/>
    <m/>
    <n v="18000000"/>
    <x v="8"/>
    <s v="02-01-01-004-003"/>
    <s v="Detalle"/>
    <s v=""/>
    <s v=""/>
    <x v="32"/>
    <s v="MAQUINARIA Y EQUIPO"/>
    <x v="8"/>
  </r>
  <r>
    <m/>
    <m/>
    <m/>
    <m/>
    <m/>
    <x v="86"/>
    <x v="94"/>
    <n v="15000000"/>
    <m/>
    <n v="15000000"/>
    <x v="8"/>
    <s v="02-01-01-004-003"/>
    <s v="Detalle"/>
    <s v=""/>
    <s v=""/>
    <x v="32"/>
    <s v="MAQUINARIA Y EQUIPO"/>
    <x v="8"/>
  </r>
  <r>
    <m/>
    <m/>
    <m/>
    <m/>
    <m/>
    <x v="87"/>
    <x v="95"/>
    <n v="12700000"/>
    <m/>
    <n v="12700000"/>
    <x v="8"/>
    <s v="02-01-01-004-003"/>
    <s v="Detalle"/>
    <s v=""/>
    <s v=""/>
    <x v="33"/>
    <s v="MAQUINARIA Y EQUIPO"/>
    <x v="8"/>
  </r>
  <r>
    <m/>
    <m/>
    <m/>
    <m/>
    <m/>
    <x v="60"/>
    <x v="65"/>
    <n v="163400000"/>
    <m/>
    <n v="163400000"/>
    <x v="8"/>
    <s v="02-01-01-004-003"/>
    <s v="Detalle"/>
    <s v=""/>
    <s v=""/>
    <x v="34"/>
    <s v="MAQUINARIA Y EQUIPO"/>
    <x v="8"/>
  </r>
  <r>
    <m/>
    <m/>
    <m/>
    <m/>
    <m/>
    <x v="61"/>
    <x v="66"/>
    <n v="7000000"/>
    <m/>
    <n v="7000000"/>
    <x v="8"/>
    <s v="02-01-01-004-003"/>
    <s v="Detalle"/>
    <s v=""/>
    <s v=""/>
    <x v="34"/>
    <s v="MAQUINARIA Y EQUIPO"/>
    <x v="8"/>
  </r>
  <r>
    <m/>
    <m/>
    <m/>
    <m/>
    <m/>
    <x v="88"/>
    <x v="96"/>
    <n v="7200000"/>
    <m/>
    <n v="7200000"/>
    <x v="8"/>
    <s v="02-01-01-004-003"/>
    <s v="Detalle"/>
    <s v=""/>
    <s v=""/>
    <x v="34"/>
    <s v="MAQUINARIA Y EQUIPO"/>
    <x v="8"/>
  </r>
  <r>
    <m/>
    <m/>
    <m/>
    <m/>
    <m/>
    <x v="67"/>
    <x v="72"/>
    <n v="28000000"/>
    <m/>
    <n v="28000000"/>
    <x v="8"/>
    <s v="02-01-01-004-003"/>
    <s v="Detalle"/>
    <s v=""/>
    <s v=""/>
    <x v="36"/>
    <s v="MAQUINARIA Y EQUIPO"/>
    <x v="8"/>
  </r>
  <r>
    <m/>
    <m/>
    <m/>
    <m/>
    <m/>
    <x v="89"/>
    <x v="97"/>
    <n v="7000000"/>
    <m/>
    <n v="7000000"/>
    <x v="8"/>
    <s v="02-01-01-004-003"/>
    <s v="Detalle"/>
    <s v=""/>
    <s v=""/>
    <x v="36"/>
    <s v="MAQUINARIA Y EQUIPO"/>
    <x v="8"/>
  </r>
  <r>
    <m/>
    <m/>
    <m/>
    <m/>
    <m/>
    <x v="68"/>
    <x v="73"/>
    <n v="77617339"/>
    <m/>
    <n v="77617339"/>
    <x v="8"/>
    <s v="02-01-01-004-003"/>
    <s v="Detalle"/>
    <s v=""/>
    <s v=""/>
    <x v="36"/>
    <s v="MAQUINARIA Y EQUIPO"/>
    <x v="8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1"/>
    <s v="01"/>
    <s v="004"/>
    <s v="004"/>
    <x v="0"/>
    <x v="98"/>
    <n v="2668366871"/>
    <n v="1372156000"/>
    <n v="4040522871"/>
    <x v="9"/>
    <s v="02-01-01-004"/>
    <s v="Subordinal"/>
    <s v="020101004004Subordinal"/>
    <n v="1"/>
    <x v="0"/>
    <s v="MAQUINARIA Y EQUIPO"/>
    <x v="9"/>
  </r>
  <r>
    <m/>
    <m/>
    <m/>
    <m/>
    <m/>
    <x v="70"/>
    <x v="78"/>
    <n v="1000000000"/>
    <m/>
    <n v="1000000000"/>
    <x v="9"/>
    <s v="02-01-01-004-004"/>
    <s v="Detalle"/>
    <s v=""/>
    <s v=""/>
    <x v="1"/>
    <s v="MAQUINARIA Y EQUIPO"/>
    <x v="9"/>
  </r>
  <r>
    <m/>
    <m/>
    <m/>
    <m/>
    <m/>
    <x v="3"/>
    <x v="8"/>
    <n v="37000000"/>
    <m/>
    <n v="37000000"/>
    <x v="9"/>
    <s v="02-01-01-004-004"/>
    <s v="Detalle"/>
    <s v=""/>
    <s v=""/>
    <x v="1"/>
    <s v="MAQUINARIA Y EQUIPO"/>
    <x v="9"/>
  </r>
  <r>
    <m/>
    <m/>
    <m/>
    <m/>
    <m/>
    <x v="4"/>
    <x v="9"/>
    <n v="8500000"/>
    <m/>
    <n v="8500000"/>
    <x v="9"/>
    <s v="02-01-01-004-004"/>
    <s v="Detalle"/>
    <s v=""/>
    <s v=""/>
    <x v="1"/>
    <s v="MAQUINARIA Y EQUIPO"/>
    <x v="9"/>
  </r>
  <r>
    <m/>
    <m/>
    <m/>
    <m/>
    <m/>
    <x v="90"/>
    <x v="99"/>
    <n v="10000000"/>
    <m/>
    <n v="10000000"/>
    <x v="9"/>
    <s v="02-01-01-004-004"/>
    <s v="Detalle"/>
    <s v=""/>
    <s v=""/>
    <x v="1"/>
    <s v="MAQUINARIA Y EQUIPO"/>
    <x v="9"/>
  </r>
  <r>
    <m/>
    <m/>
    <m/>
    <m/>
    <m/>
    <x v="71"/>
    <x v="79"/>
    <n v="85000000"/>
    <m/>
    <n v="85000000"/>
    <x v="9"/>
    <s v="02-01-01-004-004"/>
    <s v="Detalle"/>
    <s v=""/>
    <s v=""/>
    <x v="1"/>
    <s v="MAQUINARIA Y EQUIPO"/>
    <x v="9"/>
  </r>
  <r>
    <m/>
    <m/>
    <m/>
    <m/>
    <m/>
    <x v="91"/>
    <x v="100"/>
    <n v="7000000"/>
    <m/>
    <n v="7000000"/>
    <x v="9"/>
    <s v="02-01-01-004-004"/>
    <s v="Detalle"/>
    <s v=""/>
    <s v=""/>
    <x v="1"/>
    <s v="MAQUINARIA Y EQUIPO"/>
    <x v="9"/>
  </r>
  <r>
    <m/>
    <m/>
    <m/>
    <m/>
    <m/>
    <x v="9"/>
    <x v="14"/>
    <n v="12000000"/>
    <m/>
    <n v="12000000"/>
    <x v="9"/>
    <s v="02-01-01-004-004"/>
    <s v="Detalle"/>
    <s v=""/>
    <s v=""/>
    <x v="1"/>
    <s v="MAQUINARIA Y EQUIPO"/>
    <x v="9"/>
  </r>
  <r>
    <m/>
    <m/>
    <m/>
    <m/>
    <m/>
    <x v="92"/>
    <x v="101"/>
    <n v="3000000"/>
    <m/>
    <n v="3000000"/>
    <x v="9"/>
    <s v="02-01-01-004-004"/>
    <s v="Detalle"/>
    <s v=""/>
    <s v=""/>
    <x v="1"/>
    <s v="MAQUINARIA Y EQUIPO"/>
    <x v="9"/>
  </r>
  <r>
    <m/>
    <m/>
    <m/>
    <m/>
    <m/>
    <x v="13"/>
    <x v="18"/>
    <n v="170691312"/>
    <m/>
    <n v="170691312"/>
    <x v="9"/>
    <s v="02-01-01-004-004"/>
    <s v="Detalle"/>
    <s v=""/>
    <s v=""/>
    <x v="4"/>
    <s v="MAQUINARIA Y EQUIPO"/>
    <x v="9"/>
  </r>
  <r>
    <m/>
    <m/>
    <m/>
    <m/>
    <m/>
    <x v="15"/>
    <x v="20"/>
    <n v="10700000"/>
    <m/>
    <n v="10700000"/>
    <x v="9"/>
    <s v="02-01-01-004-004"/>
    <s v="Detalle"/>
    <s v=""/>
    <s v=""/>
    <x v="6"/>
    <s v="MAQUINARIA Y EQUIPO"/>
    <x v="9"/>
  </r>
  <r>
    <m/>
    <m/>
    <m/>
    <m/>
    <m/>
    <x v="16"/>
    <x v="21"/>
    <n v="12000000"/>
    <m/>
    <n v="12000000"/>
    <x v="9"/>
    <s v="02-01-01-004-004"/>
    <s v="Detalle"/>
    <s v=""/>
    <s v=""/>
    <x v="7"/>
    <s v="MAQUINARIA Y EQUIPO"/>
    <x v="9"/>
  </r>
  <r>
    <m/>
    <m/>
    <m/>
    <m/>
    <m/>
    <x v="19"/>
    <x v="24"/>
    <n v="100000000"/>
    <m/>
    <n v="100000000"/>
    <x v="9"/>
    <s v="02-01-01-004-004"/>
    <s v="Detalle"/>
    <s v=""/>
    <s v=""/>
    <x v="10"/>
    <s v="MAQUINARIA Y EQUIPO"/>
    <x v="9"/>
  </r>
  <r>
    <m/>
    <m/>
    <m/>
    <m/>
    <m/>
    <x v="21"/>
    <x v="26"/>
    <n v="13395000"/>
    <m/>
    <n v="13395000"/>
    <x v="9"/>
    <s v="02-01-01-004-004"/>
    <s v="Detalle"/>
    <s v=""/>
    <s v=""/>
    <x v="11"/>
    <s v="MAQUINARIA Y EQUIPO"/>
    <x v="9"/>
  </r>
  <r>
    <m/>
    <m/>
    <m/>
    <m/>
    <m/>
    <x v="22"/>
    <x v="27"/>
    <n v="14029760"/>
    <m/>
    <n v="14029760"/>
    <x v="9"/>
    <s v="02-01-01-004-004"/>
    <s v="Detalle"/>
    <s v=""/>
    <s v=""/>
    <x v="12"/>
    <s v="MAQUINARIA Y EQUIPO"/>
    <x v="9"/>
  </r>
  <r>
    <m/>
    <m/>
    <m/>
    <m/>
    <m/>
    <x v="24"/>
    <x v="29"/>
    <m/>
    <n v="1239656000"/>
    <n v="1239656000"/>
    <x v="9"/>
    <s v="02-01-01-004-004"/>
    <s v="Detalle"/>
    <s v=""/>
    <s v=""/>
    <x v="14"/>
    <s v="MAQUINARIA Y EQUIPO"/>
    <x v="9"/>
  </r>
  <r>
    <m/>
    <m/>
    <m/>
    <m/>
    <m/>
    <x v="29"/>
    <x v="34"/>
    <n v="767234883"/>
    <m/>
    <n v="767234883"/>
    <x v="9"/>
    <s v="02-01-01-004-004"/>
    <s v="Detalle"/>
    <s v=""/>
    <s v=""/>
    <x v="19"/>
    <s v="MAQUINARIA Y EQUIPO"/>
    <x v="9"/>
  </r>
  <r>
    <m/>
    <m/>
    <m/>
    <m/>
    <m/>
    <x v="35"/>
    <x v="40"/>
    <n v="35941800"/>
    <m/>
    <n v="35941800"/>
    <x v="9"/>
    <s v="02-01-01-004-004"/>
    <s v="Detalle"/>
    <s v=""/>
    <s v=""/>
    <x v="22"/>
    <s v="MAQUINARIA Y EQUIPO"/>
    <x v="9"/>
  </r>
  <r>
    <m/>
    <m/>
    <m/>
    <m/>
    <m/>
    <x v="36"/>
    <x v="41"/>
    <n v="90530000"/>
    <m/>
    <n v="90530000"/>
    <x v="9"/>
    <s v="02-01-01-004-004"/>
    <s v="Detalle"/>
    <s v=""/>
    <s v=""/>
    <x v="22"/>
    <s v="MAQUINARIA Y EQUIPO"/>
    <x v="9"/>
  </r>
  <r>
    <m/>
    <m/>
    <m/>
    <m/>
    <m/>
    <x v="37"/>
    <x v="42"/>
    <n v="2600000"/>
    <m/>
    <n v="2600000"/>
    <x v="9"/>
    <s v="02-01-01-004-004"/>
    <s v="Detalle"/>
    <s v=""/>
    <s v=""/>
    <x v="22"/>
    <s v="MAQUINARIA Y EQUIPO"/>
    <x v="9"/>
  </r>
  <r>
    <m/>
    <m/>
    <m/>
    <m/>
    <m/>
    <x v="42"/>
    <x v="47"/>
    <n v="450000"/>
    <m/>
    <n v="450000"/>
    <x v="9"/>
    <s v="02-01-01-004-004"/>
    <s v="Detalle"/>
    <s v=""/>
    <s v=""/>
    <x v="25"/>
    <s v="MAQUINARIA Y EQUIPO"/>
    <x v="9"/>
  </r>
  <r>
    <m/>
    <m/>
    <m/>
    <m/>
    <m/>
    <x v="43"/>
    <x v="48"/>
    <n v="123721000"/>
    <m/>
    <n v="123721000"/>
    <x v="9"/>
    <s v="02-01-01-004-004"/>
    <s v="Detalle"/>
    <s v=""/>
    <s v=""/>
    <x v="25"/>
    <s v="MAQUINARIA Y EQUIPO"/>
    <x v="9"/>
  </r>
  <r>
    <m/>
    <m/>
    <m/>
    <m/>
    <m/>
    <x v="93"/>
    <x v="102"/>
    <n v="1100000"/>
    <n v="70000000"/>
    <n v="71100000"/>
    <x v="9"/>
    <s v="02-01-01-004-004"/>
    <s v="Detalle"/>
    <s v=""/>
    <s v=""/>
    <x v="26"/>
    <s v="MAQUINARIA Y EQUIPO"/>
    <x v="9"/>
  </r>
  <r>
    <m/>
    <m/>
    <m/>
    <m/>
    <m/>
    <x v="83"/>
    <x v="91"/>
    <m/>
    <n v="60000000"/>
    <n v="60000000"/>
    <x v="9"/>
    <s v="02-01-01-004-004"/>
    <s v="Detalle"/>
    <s v=""/>
    <s v=""/>
    <x v="30"/>
    <s v="MAQUINARIA Y EQUIPO"/>
    <x v="9"/>
  </r>
  <r>
    <m/>
    <m/>
    <m/>
    <m/>
    <m/>
    <x v="54"/>
    <x v="59"/>
    <n v="15100000"/>
    <m/>
    <n v="15100000"/>
    <x v="9"/>
    <s v="02-01-01-004-004"/>
    <s v="Detalle"/>
    <s v=""/>
    <s v=""/>
    <x v="30"/>
    <s v="MAQUINARIA Y EQUIPO"/>
    <x v="9"/>
  </r>
  <r>
    <m/>
    <m/>
    <m/>
    <m/>
    <m/>
    <x v="56"/>
    <x v="61"/>
    <n v="16000000"/>
    <m/>
    <n v="16000000"/>
    <x v="9"/>
    <s v="02-01-01-004-004"/>
    <s v="Detalle"/>
    <s v=""/>
    <s v=""/>
    <x v="31"/>
    <s v="MAQUINARIA Y EQUIPO"/>
    <x v="9"/>
  </r>
  <r>
    <m/>
    <m/>
    <m/>
    <m/>
    <m/>
    <x v="94"/>
    <x v="103"/>
    <n v="11000000"/>
    <m/>
    <n v="11000000"/>
    <x v="9"/>
    <s v="02-01-01-004-004"/>
    <s v="Detalle"/>
    <s v=""/>
    <s v=""/>
    <x v="33"/>
    <s v="MAQUINARIA Y EQUIPO"/>
    <x v="9"/>
  </r>
  <r>
    <m/>
    <m/>
    <m/>
    <m/>
    <m/>
    <x v="59"/>
    <x v="64"/>
    <m/>
    <n v="2500000"/>
    <n v="2500000"/>
    <x v="9"/>
    <s v="02-01-01-004-004"/>
    <s v="Detalle"/>
    <s v=""/>
    <s v=""/>
    <x v="33"/>
    <s v="MAQUINARIA Y EQUIPO"/>
    <x v="9"/>
  </r>
  <r>
    <m/>
    <m/>
    <m/>
    <m/>
    <m/>
    <x v="60"/>
    <x v="65"/>
    <n v="21000000"/>
    <m/>
    <n v="21000000"/>
    <x v="9"/>
    <s v="02-01-01-004-004"/>
    <s v="Detalle"/>
    <s v=""/>
    <s v=""/>
    <x v="34"/>
    <s v="MAQUINARIA Y EQUIPO"/>
    <x v="9"/>
  </r>
  <r>
    <m/>
    <m/>
    <m/>
    <m/>
    <m/>
    <x v="61"/>
    <x v="66"/>
    <n v="23500000"/>
    <m/>
    <n v="23500000"/>
    <x v="9"/>
    <s v="02-01-01-004-004"/>
    <s v="Detalle"/>
    <s v=""/>
    <s v=""/>
    <x v="34"/>
    <s v="MAQUINARIA Y EQUIPO"/>
    <x v="9"/>
  </r>
  <r>
    <m/>
    <m/>
    <m/>
    <m/>
    <m/>
    <x v="66"/>
    <x v="71"/>
    <n v="1100000"/>
    <m/>
    <n v="1100000"/>
    <x v="9"/>
    <s v="02-01-01-004-004"/>
    <s v="Detalle"/>
    <s v=""/>
    <s v=""/>
    <x v="36"/>
    <s v="MAQUINARIA Y EQUIPO"/>
    <x v="9"/>
  </r>
  <r>
    <m/>
    <m/>
    <m/>
    <m/>
    <m/>
    <x v="68"/>
    <x v="73"/>
    <n v="71273116"/>
    <m/>
    <n v="71273116"/>
    <x v="9"/>
    <s v="02-01-01-004-004"/>
    <s v="Detalle"/>
    <s v=""/>
    <s v=""/>
    <x v="36"/>
    <s v="MAQUINARIA Y EQUIPO"/>
    <x v="9"/>
  </r>
  <r>
    <m/>
    <m/>
    <m/>
    <m/>
    <m/>
    <x v="69"/>
    <x v="74"/>
    <n v="4500000"/>
    <m/>
    <n v="4500000"/>
    <x v="9"/>
    <s v="02-01-01-004-004"/>
    <s v="Detalle"/>
    <s v=""/>
    <s v=""/>
    <x v="36"/>
    <s v="MAQUINARIA Y EQUIPO"/>
    <x v="9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1"/>
    <s v="01"/>
    <s v="004"/>
    <s v="005"/>
    <x v="0"/>
    <x v="104"/>
    <n v="10873658944.16"/>
    <n v="5105272460"/>
    <n v="15978931404.16"/>
    <x v="10"/>
    <s v="02-01-01-004"/>
    <s v="Subordinal"/>
    <s v="020101004005Subordinal"/>
    <n v="1"/>
    <x v="0"/>
    <s v="EQUIPO DE OFICINA"/>
    <x v="10"/>
  </r>
  <r>
    <m/>
    <m/>
    <m/>
    <m/>
    <m/>
    <x v="70"/>
    <x v="78"/>
    <n v="237000000"/>
    <m/>
    <n v="237000000"/>
    <x v="10"/>
    <s v="02-01-01-004-005"/>
    <s v="Detalle"/>
    <s v=""/>
    <s v=""/>
    <x v="1"/>
    <s v="EQUIPO DE OFICINA"/>
    <x v="10"/>
  </r>
  <r>
    <m/>
    <m/>
    <m/>
    <m/>
    <m/>
    <x v="95"/>
    <x v="105"/>
    <n v="7000000"/>
    <m/>
    <n v="7000000"/>
    <x v="10"/>
    <s v="02-01-01-004-005"/>
    <s v="Detalle"/>
    <s v=""/>
    <s v=""/>
    <x v="1"/>
    <s v="EQUIPO DE OFICINA"/>
    <x v="10"/>
  </r>
  <r>
    <m/>
    <m/>
    <m/>
    <m/>
    <m/>
    <x v="1"/>
    <x v="6"/>
    <m/>
    <n v="501247300"/>
    <n v="501247300"/>
    <x v="10"/>
    <s v="02-01-01-004-005"/>
    <s v="Detalle"/>
    <s v=""/>
    <s v=""/>
    <x v="1"/>
    <s v="EQUIPO DE OFICINA"/>
    <x v="10"/>
  </r>
  <r>
    <m/>
    <m/>
    <m/>
    <m/>
    <m/>
    <x v="96"/>
    <x v="106"/>
    <n v="90000000"/>
    <m/>
    <n v="90000000"/>
    <x v="10"/>
    <s v="02-01-01-004-005"/>
    <s v="Detalle"/>
    <s v=""/>
    <s v=""/>
    <x v="1"/>
    <s v="EQUIPO DE OFICINA"/>
    <x v="10"/>
  </r>
  <r>
    <m/>
    <m/>
    <m/>
    <m/>
    <m/>
    <x v="97"/>
    <x v="107"/>
    <n v="5000000"/>
    <m/>
    <n v="5000000"/>
    <x v="10"/>
    <s v="02-01-01-004-005"/>
    <s v="Detalle"/>
    <s v=""/>
    <s v=""/>
    <x v="1"/>
    <s v="EQUIPO DE OFICINA"/>
    <x v="10"/>
  </r>
  <r>
    <m/>
    <m/>
    <m/>
    <m/>
    <m/>
    <x v="98"/>
    <x v="108"/>
    <n v="2000000"/>
    <m/>
    <n v="2000000"/>
    <x v="10"/>
    <s v="02-01-01-004-005"/>
    <s v="Detalle"/>
    <s v=""/>
    <s v=""/>
    <x v="1"/>
    <s v="EQUIPO DE OFICINA"/>
    <x v="10"/>
  </r>
  <r>
    <m/>
    <m/>
    <m/>
    <m/>
    <m/>
    <x v="99"/>
    <x v="109"/>
    <n v="5000000"/>
    <m/>
    <n v="5000000"/>
    <x v="10"/>
    <s v="02-01-01-004-005"/>
    <s v="Detalle"/>
    <s v=""/>
    <s v=""/>
    <x v="1"/>
    <s v="EQUIPO DE OFICINA"/>
    <x v="10"/>
  </r>
  <r>
    <m/>
    <m/>
    <m/>
    <m/>
    <m/>
    <x v="100"/>
    <x v="110"/>
    <n v="2500000"/>
    <m/>
    <n v="2500000"/>
    <x v="10"/>
    <s v="02-01-01-004-005"/>
    <s v="Detalle"/>
    <s v=""/>
    <s v=""/>
    <x v="1"/>
    <s v="EQUIPO DE OFICINA"/>
    <x v="10"/>
  </r>
  <r>
    <m/>
    <m/>
    <m/>
    <m/>
    <m/>
    <x v="101"/>
    <x v="111"/>
    <n v="2000000"/>
    <m/>
    <n v="2000000"/>
    <x v="10"/>
    <s v="02-01-01-004-005"/>
    <s v="Detalle"/>
    <s v=""/>
    <s v=""/>
    <x v="1"/>
    <s v="EQUIPO DE OFICINA"/>
    <x v="10"/>
  </r>
  <r>
    <m/>
    <m/>
    <m/>
    <m/>
    <m/>
    <x v="102"/>
    <x v="112"/>
    <n v="8000000"/>
    <m/>
    <n v="8000000"/>
    <x v="10"/>
    <s v="02-01-01-004-005"/>
    <s v="Detalle"/>
    <s v=""/>
    <s v=""/>
    <x v="1"/>
    <s v="EQUIPO DE OFICINA"/>
    <x v="10"/>
  </r>
  <r>
    <m/>
    <m/>
    <m/>
    <m/>
    <m/>
    <x v="3"/>
    <x v="8"/>
    <n v="133000000"/>
    <m/>
    <n v="133000000"/>
    <x v="10"/>
    <s v="02-01-01-004-005"/>
    <s v="Detalle"/>
    <s v=""/>
    <s v=""/>
    <x v="1"/>
    <s v="EQUIPO DE OFICINA"/>
    <x v="10"/>
  </r>
  <r>
    <m/>
    <m/>
    <m/>
    <m/>
    <m/>
    <x v="103"/>
    <x v="113"/>
    <n v="1537354152"/>
    <m/>
    <n v="1537354152"/>
    <x v="10"/>
    <s v="02-01-01-004-005"/>
    <s v="Detalle"/>
    <s v=""/>
    <s v=""/>
    <x v="1"/>
    <s v="EQUIPO DE OFICINA"/>
    <x v="10"/>
  </r>
  <r>
    <m/>
    <m/>
    <m/>
    <m/>
    <m/>
    <x v="104"/>
    <x v="114"/>
    <n v="256400000"/>
    <m/>
    <n v="256400000"/>
    <x v="10"/>
    <s v="02-01-01-004-005"/>
    <s v="Detalle"/>
    <s v=""/>
    <s v=""/>
    <x v="1"/>
    <s v="EQUIPO DE OFICINA"/>
    <x v="10"/>
  </r>
  <r>
    <m/>
    <m/>
    <m/>
    <m/>
    <m/>
    <x v="6"/>
    <x v="11"/>
    <n v="352756900"/>
    <m/>
    <n v="352756900"/>
    <x v="10"/>
    <s v="02-01-01-004-005"/>
    <s v="Detalle"/>
    <s v=""/>
    <s v=""/>
    <x v="1"/>
    <s v="EQUIPO DE OFICINA"/>
    <x v="10"/>
  </r>
  <r>
    <m/>
    <m/>
    <m/>
    <m/>
    <m/>
    <x v="7"/>
    <x v="12"/>
    <n v="295000000"/>
    <m/>
    <n v="295000000"/>
    <x v="10"/>
    <s v="02-01-01-004-005"/>
    <s v="Detalle"/>
    <s v=""/>
    <s v=""/>
    <x v="1"/>
    <s v="EQUIPO DE OFICINA"/>
    <x v="10"/>
  </r>
  <r>
    <m/>
    <m/>
    <m/>
    <m/>
    <m/>
    <x v="8"/>
    <x v="13"/>
    <n v="150000000"/>
    <m/>
    <n v="150000000"/>
    <x v="10"/>
    <s v="02-01-01-004-005"/>
    <s v="Detalle"/>
    <s v=""/>
    <s v=""/>
    <x v="1"/>
    <s v="EQUIPO DE OFICINA"/>
    <x v="10"/>
  </r>
  <r>
    <m/>
    <m/>
    <m/>
    <m/>
    <m/>
    <x v="90"/>
    <x v="99"/>
    <n v="150000000"/>
    <m/>
    <n v="150000000"/>
    <x v="10"/>
    <s v="02-01-01-004-005"/>
    <s v="Detalle"/>
    <s v=""/>
    <s v=""/>
    <x v="1"/>
    <s v="EQUIPO DE OFICINA"/>
    <x v="10"/>
  </r>
  <r>
    <m/>
    <m/>
    <m/>
    <m/>
    <m/>
    <x v="105"/>
    <x v="115"/>
    <n v="25000000"/>
    <m/>
    <n v="25000000"/>
    <x v="10"/>
    <s v="02-01-01-004-005"/>
    <s v="Detalle"/>
    <s v=""/>
    <s v=""/>
    <x v="1"/>
    <s v="EQUIPO DE OFICINA"/>
    <x v="10"/>
  </r>
  <r>
    <m/>
    <m/>
    <m/>
    <m/>
    <m/>
    <x v="91"/>
    <x v="100"/>
    <n v="5000000"/>
    <m/>
    <n v="5000000"/>
    <x v="10"/>
    <s v="02-01-01-004-005"/>
    <s v="Detalle"/>
    <s v=""/>
    <s v=""/>
    <x v="1"/>
    <s v="EQUIPO DE OFICINA"/>
    <x v="10"/>
  </r>
  <r>
    <m/>
    <m/>
    <m/>
    <m/>
    <m/>
    <x v="9"/>
    <x v="14"/>
    <n v="62000000"/>
    <m/>
    <n v="62000000"/>
    <x v="10"/>
    <s v="02-01-01-004-005"/>
    <s v="Detalle"/>
    <s v=""/>
    <s v=""/>
    <x v="1"/>
    <s v="EQUIPO DE OFICINA"/>
    <x v="10"/>
  </r>
  <r>
    <m/>
    <m/>
    <m/>
    <m/>
    <m/>
    <x v="92"/>
    <x v="101"/>
    <n v="205110000"/>
    <m/>
    <n v="205110000"/>
    <x v="10"/>
    <s v="02-01-01-004-005"/>
    <s v="Detalle"/>
    <s v=""/>
    <s v=""/>
    <x v="1"/>
    <s v="EQUIPO DE OFICINA"/>
    <x v="10"/>
  </r>
  <r>
    <m/>
    <m/>
    <m/>
    <m/>
    <m/>
    <x v="13"/>
    <x v="18"/>
    <n v="214594000"/>
    <m/>
    <n v="214594000"/>
    <x v="10"/>
    <s v="02-01-01-004-005"/>
    <s v="Detalle"/>
    <s v=""/>
    <s v=""/>
    <x v="4"/>
    <s v="EQUIPO DE OFICINA"/>
    <x v="10"/>
  </r>
  <r>
    <m/>
    <m/>
    <m/>
    <m/>
    <m/>
    <x v="15"/>
    <x v="20"/>
    <n v="30000000"/>
    <m/>
    <n v="30000000"/>
    <x v="10"/>
    <s v="02-01-01-004-005"/>
    <s v="Detalle"/>
    <s v=""/>
    <s v=""/>
    <x v="6"/>
    <s v="EQUIPO DE OFICINA"/>
    <x v="10"/>
  </r>
  <r>
    <m/>
    <m/>
    <m/>
    <m/>
    <m/>
    <x v="16"/>
    <x v="21"/>
    <n v="43500000"/>
    <m/>
    <n v="43500000"/>
    <x v="10"/>
    <s v="02-01-01-004-005"/>
    <s v="Detalle"/>
    <s v=""/>
    <s v=""/>
    <x v="7"/>
    <s v="EQUIPO DE OFICINA"/>
    <x v="10"/>
  </r>
  <r>
    <m/>
    <m/>
    <m/>
    <m/>
    <m/>
    <x v="17"/>
    <x v="22"/>
    <n v="256000000"/>
    <m/>
    <n v="256000000"/>
    <x v="10"/>
    <s v="02-01-01-004-005"/>
    <s v="Detalle"/>
    <s v=""/>
    <s v=""/>
    <x v="8"/>
    <s v="EQUIPO DE OFICINA"/>
    <x v="10"/>
  </r>
  <r>
    <m/>
    <m/>
    <m/>
    <m/>
    <m/>
    <x v="21"/>
    <x v="26"/>
    <n v="41180000"/>
    <m/>
    <n v="41180000"/>
    <x v="10"/>
    <s v="02-01-01-004-005"/>
    <s v="Detalle"/>
    <s v=""/>
    <s v=""/>
    <x v="11"/>
    <s v="EQUIPO DE OFICINA"/>
    <x v="10"/>
  </r>
  <r>
    <m/>
    <m/>
    <m/>
    <m/>
    <m/>
    <x v="22"/>
    <x v="27"/>
    <n v="193813500"/>
    <m/>
    <n v="193813500"/>
    <x v="10"/>
    <s v="02-01-01-004-005"/>
    <s v="Detalle"/>
    <s v=""/>
    <s v=""/>
    <x v="12"/>
    <s v="EQUIPO DE OFICINA"/>
    <x v="10"/>
  </r>
  <r>
    <m/>
    <m/>
    <m/>
    <m/>
    <m/>
    <x v="24"/>
    <x v="29"/>
    <m/>
    <n v="4300000000"/>
    <n v="4300000000"/>
    <x v="10"/>
    <s v="02-01-01-004-005"/>
    <s v="Detalle"/>
    <s v=""/>
    <s v=""/>
    <x v="14"/>
    <s v="EQUIPO DE OFICINA"/>
    <x v="10"/>
  </r>
  <r>
    <m/>
    <m/>
    <m/>
    <m/>
    <m/>
    <x v="106"/>
    <x v="116"/>
    <n v="30000000"/>
    <m/>
    <n v="30000000"/>
    <x v="10"/>
    <s v="02-01-01-004-005"/>
    <s v="Detalle"/>
    <s v=""/>
    <s v=""/>
    <x v="40"/>
    <s v="EQUIPO DE OFICINA"/>
    <x v="10"/>
  </r>
  <r>
    <m/>
    <m/>
    <m/>
    <m/>
    <m/>
    <x v="26"/>
    <x v="31"/>
    <n v="600000000"/>
    <m/>
    <n v="600000000"/>
    <x v="10"/>
    <s v="02-01-01-004-005"/>
    <s v="Detalle"/>
    <s v=""/>
    <s v=""/>
    <x v="16"/>
    <s v="EQUIPO DE OFICINA"/>
    <x v="10"/>
  </r>
  <r>
    <m/>
    <m/>
    <m/>
    <m/>
    <m/>
    <x v="27"/>
    <x v="32"/>
    <n v="227000000"/>
    <m/>
    <n v="227000000"/>
    <x v="10"/>
    <s v="02-01-01-004-005"/>
    <s v="Detalle"/>
    <s v=""/>
    <s v=""/>
    <x v="17"/>
    <s v="EQUIPO DE OFICINA"/>
    <x v="10"/>
  </r>
  <r>
    <m/>
    <m/>
    <m/>
    <m/>
    <m/>
    <x v="28"/>
    <x v="33"/>
    <n v="10000000"/>
    <m/>
    <n v="10000000"/>
    <x v="10"/>
    <s v="02-01-01-004-005"/>
    <s v="Detalle"/>
    <s v=""/>
    <s v=""/>
    <x v="18"/>
    <s v="EQUIPO DE OFICINA"/>
    <x v="10"/>
  </r>
  <r>
    <m/>
    <m/>
    <m/>
    <m/>
    <m/>
    <x v="107"/>
    <x v="117"/>
    <n v="80000000"/>
    <m/>
    <n v="80000000"/>
    <x v="10"/>
    <s v="02-01-01-004-005"/>
    <s v="Detalle"/>
    <s v=""/>
    <s v=""/>
    <x v="41"/>
    <s v="EQUIPO DE OFICINA"/>
    <x v="10"/>
  </r>
  <r>
    <m/>
    <m/>
    <m/>
    <m/>
    <m/>
    <x v="108"/>
    <x v="17"/>
    <n v="343660240"/>
    <m/>
    <n v="343660240"/>
    <x v="10"/>
    <s v="02-01-01-004-005"/>
    <s v="Detalle"/>
    <s v=""/>
    <s v=""/>
    <x v="41"/>
    <s v="EQUIPO DE OFICINA"/>
    <x v="10"/>
  </r>
  <r>
    <m/>
    <m/>
    <m/>
    <m/>
    <m/>
    <x v="29"/>
    <x v="34"/>
    <n v="1000000000"/>
    <m/>
    <n v="1000000000"/>
    <x v="10"/>
    <s v="02-01-01-004-005"/>
    <s v="Detalle"/>
    <s v=""/>
    <s v=""/>
    <x v="19"/>
    <s v="EQUIPO DE OFICINA"/>
    <x v="10"/>
  </r>
  <r>
    <m/>
    <m/>
    <m/>
    <m/>
    <m/>
    <x v="30"/>
    <x v="35"/>
    <n v="62100000"/>
    <m/>
    <n v="62100000"/>
    <x v="10"/>
    <s v="02-01-01-004-005"/>
    <s v="Detalle"/>
    <s v=""/>
    <s v=""/>
    <x v="20"/>
    <s v="EQUIPO DE OFICINA"/>
    <x v="10"/>
  </r>
  <r>
    <m/>
    <m/>
    <m/>
    <m/>
    <m/>
    <x v="33"/>
    <x v="38"/>
    <n v="250000000"/>
    <m/>
    <n v="250000000"/>
    <x v="10"/>
    <s v="02-01-01-004-005"/>
    <s v="Detalle"/>
    <s v=""/>
    <s v=""/>
    <x v="21"/>
    <s v="EQUIPO DE OFICINA"/>
    <x v="10"/>
  </r>
  <r>
    <m/>
    <m/>
    <m/>
    <m/>
    <m/>
    <x v="35"/>
    <x v="40"/>
    <n v="323516000"/>
    <m/>
    <n v="323516000"/>
    <x v="10"/>
    <s v="02-01-01-004-005"/>
    <s v="Detalle"/>
    <s v=""/>
    <s v=""/>
    <x v="22"/>
    <s v="EQUIPO DE OFICINA"/>
    <x v="10"/>
  </r>
  <r>
    <m/>
    <m/>
    <m/>
    <m/>
    <m/>
    <x v="36"/>
    <x v="41"/>
    <n v="243000000"/>
    <m/>
    <n v="243000000"/>
    <x v="10"/>
    <s v="02-01-01-004-005"/>
    <s v="Detalle"/>
    <s v=""/>
    <s v=""/>
    <x v="22"/>
    <s v="EQUIPO DE OFICINA"/>
    <x v="10"/>
  </r>
  <r>
    <m/>
    <m/>
    <m/>
    <m/>
    <m/>
    <x v="37"/>
    <x v="42"/>
    <n v="8000000"/>
    <m/>
    <n v="8000000"/>
    <x v="10"/>
    <s v="02-01-01-004-005"/>
    <s v="Detalle"/>
    <s v=""/>
    <s v=""/>
    <x v="22"/>
    <s v="EQUIPO DE OFICINA"/>
    <x v="10"/>
  </r>
  <r>
    <m/>
    <m/>
    <m/>
    <m/>
    <m/>
    <x v="38"/>
    <x v="43"/>
    <n v="57000000"/>
    <m/>
    <n v="57000000"/>
    <x v="10"/>
    <s v="02-01-01-004-005"/>
    <s v="Detalle"/>
    <s v=""/>
    <s v=""/>
    <x v="23"/>
    <s v="EQUIPO DE OFICINA"/>
    <x v="10"/>
  </r>
  <r>
    <m/>
    <m/>
    <m/>
    <m/>
    <m/>
    <x v="42"/>
    <x v="47"/>
    <m/>
    <n v="52650000"/>
    <n v="52650000"/>
    <x v="10"/>
    <s v="02-01-01-004-005"/>
    <s v="Detalle"/>
    <s v=""/>
    <s v=""/>
    <x v="25"/>
    <s v="EQUIPO DE OFICINA"/>
    <x v="10"/>
  </r>
  <r>
    <m/>
    <m/>
    <m/>
    <m/>
    <m/>
    <x v="43"/>
    <x v="48"/>
    <n v="98000000"/>
    <m/>
    <n v="98000000"/>
    <x v="10"/>
    <s v="02-01-01-004-005"/>
    <s v="Detalle"/>
    <s v=""/>
    <s v=""/>
    <x v="25"/>
    <s v="EQUIPO DE OFICINA"/>
    <x v="10"/>
  </r>
  <r>
    <m/>
    <m/>
    <m/>
    <m/>
    <m/>
    <x v="93"/>
    <x v="102"/>
    <n v="91200000"/>
    <n v="14000000"/>
    <n v="105200000"/>
    <x v="10"/>
    <s v="02-01-01-004-005"/>
    <s v="Detalle"/>
    <s v=""/>
    <s v=""/>
    <x v="26"/>
    <s v="EQUIPO DE OFICINA"/>
    <x v="10"/>
  </r>
  <r>
    <m/>
    <m/>
    <m/>
    <m/>
    <m/>
    <x v="44"/>
    <x v="49"/>
    <n v="145000000"/>
    <m/>
    <n v="145000000"/>
    <x v="10"/>
    <s v="02-01-01-004-005"/>
    <s v="Detalle"/>
    <s v=""/>
    <s v=""/>
    <x v="26"/>
    <s v="EQUIPO DE OFICINA"/>
    <x v="10"/>
  </r>
  <r>
    <m/>
    <m/>
    <m/>
    <m/>
    <m/>
    <x v="45"/>
    <x v="50"/>
    <n v="60600000"/>
    <m/>
    <n v="60600000"/>
    <x v="10"/>
    <s v="02-01-01-004-005"/>
    <s v="Detalle"/>
    <s v=""/>
    <s v=""/>
    <x v="27"/>
    <s v="EQUIPO DE OFICINA"/>
    <x v="10"/>
  </r>
  <r>
    <m/>
    <m/>
    <m/>
    <m/>
    <m/>
    <x v="46"/>
    <x v="51"/>
    <n v="29000000"/>
    <m/>
    <n v="29000000"/>
    <x v="10"/>
    <s v="02-01-01-004-005"/>
    <s v="Detalle"/>
    <s v=""/>
    <s v=""/>
    <x v="27"/>
    <s v="EQUIPO DE OFICINA"/>
    <x v="10"/>
  </r>
  <r>
    <m/>
    <m/>
    <m/>
    <m/>
    <m/>
    <x v="48"/>
    <x v="53"/>
    <n v="360000000"/>
    <m/>
    <n v="360000000"/>
    <x v="10"/>
    <s v="02-01-01-004-005"/>
    <s v="Detalle"/>
    <s v=""/>
    <s v=""/>
    <x v="28"/>
    <s v="EQUIPO DE OFICINA"/>
    <x v="10"/>
  </r>
  <r>
    <m/>
    <m/>
    <m/>
    <m/>
    <m/>
    <x v="49"/>
    <x v="54"/>
    <n v="182000000"/>
    <m/>
    <n v="182000000"/>
    <x v="10"/>
    <s v="02-01-01-004-005"/>
    <s v="Detalle"/>
    <s v=""/>
    <s v=""/>
    <x v="28"/>
    <s v="EQUIPO DE OFICINA"/>
    <x v="10"/>
  </r>
  <r>
    <m/>
    <m/>
    <m/>
    <m/>
    <m/>
    <x v="50"/>
    <x v="55"/>
    <n v="604302252.15999997"/>
    <n v="48725000"/>
    <n v="653027252.15999997"/>
    <x v="10"/>
    <s v="02-01-01-004-005"/>
    <s v="Detalle"/>
    <s v=""/>
    <s v=""/>
    <x v="29"/>
    <s v="EQUIPO DE OFICINA"/>
    <x v="10"/>
  </r>
  <r>
    <m/>
    <m/>
    <m/>
    <m/>
    <m/>
    <x v="54"/>
    <x v="59"/>
    <n v="50000000"/>
    <m/>
    <n v="50000000"/>
    <x v="10"/>
    <s v="02-01-01-004-005"/>
    <s v="Detalle"/>
    <s v=""/>
    <s v=""/>
    <x v="30"/>
    <s v="EQUIPO DE OFICINA"/>
    <x v="10"/>
  </r>
  <r>
    <m/>
    <m/>
    <m/>
    <m/>
    <m/>
    <x v="55"/>
    <x v="60"/>
    <n v="240000000"/>
    <m/>
    <n v="240000000"/>
    <x v="10"/>
    <s v="02-01-01-004-005"/>
    <s v="Detalle"/>
    <s v=""/>
    <s v=""/>
    <x v="31"/>
    <s v="EQUIPO DE OFICINA"/>
    <x v="10"/>
  </r>
  <r>
    <m/>
    <m/>
    <m/>
    <m/>
    <m/>
    <x v="56"/>
    <x v="61"/>
    <n v="20000000"/>
    <m/>
    <n v="20000000"/>
    <x v="10"/>
    <s v="02-01-01-004-005"/>
    <s v="Detalle"/>
    <s v=""/>
    <s v=""/>
    <x v="31"/>
    <s v="EQUIPO DE OFICINA"/>
    <x v="10"/>
  </r>
  <r>
    <m/>
    <m/>
    <m/>
    <m/>
    <m/>
    <x v="57"/>
    <x v="62"/>
    <n v="282352000"/>
    <m/>
    <n v="282352000"/>
    <x v="10"/>
    <s v="02-01-01-004-005"/>
    <s v="Detalle"/>
    <s v=""/>
    <s v=""/>
    <x v="32"/>
    <s v="EQUIPO DE OFICINA"/>
    <x v="10"/>
  </r>
  <r>
    <m/>
    <m/>
    <m/>
    <m/>
    <m/>
    <x v="58"/>
    <x v="63"/>
    <n v="49479900"/>
    <m/>
    <n v="49479900"/>
    <x v="10"/>
    <s v="02-01-01-004-005"/>
    <s v="Detalle"/>
    <s v=""/>
    <s v=""/>
    <x v="32"/>
    <s v="EQUIPO DE OFICINA"/>
    <x v="10"/>
  </r>
  <r>
    <m/>
    <m/>
    <m/>
    <m/>
    <m/>
    <x v="85"/>
    <x v="93"/>
    <n v="81600000"/>
    <m/>
    <n v="81600000"/>
    <x v="10"/>
    <s v="02-01-01-004-005"/>
    <s v="Detalle"/>
    <s v=""/>
    <s v=""/>
    <x v="32"/>
    <s v="EQUIPO DE OFICINA"/>
    <x v="10"/>
  </r>
  <r>
    <m/>
    <m/>
    <m/>
    <m/>
    <m/>
    <x v="109"/>
    <x v="118"/>
    <m/>
    <n v="178650160"/>
    <n v="178650160"/>
    <x v="10"/>
    <s v="02-01-01-004-005"/>
    <s v="Detalle"/>
    <s v=""/>
    <s v=""/>
    <x v="33"/>
    <s v="EQUIPO DE OFICINA"/>
    <x v="10"/>
  </r>
  <r>
    <m/>
    <m/>
    <m/>
    <m/>
    <m/>
    <x v="59"/>
    <x v="64"/>
    <m/>
    <n v="10000000"/>
    <n v="10000000"/>
    <x v="10"/>
    <s v="02-01-01-004-005"/>
    <s v="Detalle"/>
    <s v=""/>
    <s v=""/>
    <x v="33"/>
    <s v="EQUIPO DE OFICINA"/>
    <x v="10"/>
  </r>
  <r>
    <m/>
    <m/>
    <m/>
    <m/>
    <m/>
    <x v="60"/>
    <x v="65"/>
    <n v="200000000"/>
    <m/>
    <n v="200000000"/>
    <x v="10"/>
    <s v="02-01-01-004-005"/>
    <s v="Detalle"/>
    <s v=""/>
    <s v=""/>
    <x v="34"/>
    <s v="EQUIPO DE OFICINA"/>
    <x v="10"/>
  </r>
  <r>
    <m/>
    <m/>
    <m/>
    <m/>
    <m/>
    <x v="61"/>
    <x v="66"/>
    <n v="59000000"/>
    <m/>
    <n v="59000000"/>
    <x v="10"/>
    <s v="02-01-01-004-005"/>
    <s v="Detalle"/>
    <s v=""/>
    <s v=""/>
    <x v="34"/>
    <s v="EQUIPO DE OFICINA"/>
    <x v="10"/>
  </r>
  <r>
    <m/>
    <m/>
    <m/>
    <m/>
    <m/>
    <x v="63"/>
    <x v="68"/>
    <n v="229000000"/>
    <m/>
    <n v="229000000"/>
    <x v="10"/>
    <s v="02-01-01-004-005"/>
    <s v="Detalle"/>
    <s v=""/>
    <s v=""/>
    <x v="35"/>
    <s v="EQUIPO DE OFICINA"/>
    <x v="10"/>
  </r>
  <r>
    <m/>
    <m/>
    <m/>
    <m/>
    <m/>
    <x v="64"/>
    <x v="69"/>
    <n v="250000000"/>
    <m/>
    <n v="250000000"/>
    <x v="10"/>
    <s v="02-01-01-004-005"/>
    <s v="Detalle"/>
    <s v=""/>
    <s v=""/>
    <x v="35"/>
    <s v="EQUIPO DE OFICINA"/>
    <x v="10"/>
  </r>
  <r>
    <m/>
    <m/>
    <m/>
    <m/>
    <m/>
    <x v="110"/>
    <x v="119"/>
    <n v="201640000"/>
    <m/>
    <n v="201640000"/>
    <x v="10"/>
    <s v="02-01-01-004-005"/>
    <s v="Detalle"/>
    <s v=""/>
    <s v=""/>
    <x v="35"/>
    <s v="EQUIPO DE OFICINA"/>
    <x v="10"/>
  </r>
  <r>
    <m/>
    <m/>
    <m/>
    <m/>
    <m/>
    <x v="68"/>
    <x v="73"/>
    <n v="85000000"/>
    <m/>
    <n v="85000000"/>
    <x v="10"/>
    <s v="02-01-01-004-005"/>
    <s v="Detalle"/>
    <s v=""/>
    <s v=""/>
    <x v="36"/>
    <s v="EQUIPO DE OFICINA"/>
    <x v="10"/>
  </r>
  <r>
    <m/>
    <m/>
    <m/>
    <m/>
    <m/>
    <x v="69"/>
    <x v="74"/>
    <n v="12000000"/>
    <m/>
    <n v="12000000"/>
    <x v="10"/>
    <s v="02-01-01-004-005"/>
    <s v="Detalle"/>
    <s v=""/>
    <s v=""/>
    <x v="36"/>
    <s v="EQUIPO DE OFICINA"/>
    <x v="10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1"/>
    <s v="01"/>
    <s v="004"/>
    <s v="006"/>
    <x v="0"/>
    <x v="120"/>
    <n v="3789562530"/>
    <n v="66528271"/>
    <n v="3856090801"/>
    <x v="11"/>
    <s v="02-01-01-004"/>
    <s v="Subordinal"/>
    <s v="020101004006Subordinal"/>
    <n v="1"/>
    <x v="0"/>
    <s v="MAQUINARIA Y EQUIPO ELÉCTRICO"/>
    <x v="11"/>
  </r>
  <r>
    <m/>
    <m/>
    <m/>
    <m/>
    <m/>
    <x v="70"/>
    <x v="78"/>
    <n v="150000000"/>
    <m/>
    <n v="150000000"/>
    <x v="11"/>
    <s v="02-01-01-004-006"/>
    <s v="Detalle"/>
    <s v=""/>
    <s v=""/>
    <x v="1"/>
    <s v="MAQUINARIA Y EQUIPO ELÉCTRICO"/>
    <x v="11"/>
  </r>
  <r>
    <m/>
    <m/>
    <m/>
    <m/>
    <m/>
    <x v="111"/>
    <x v="121"/>
    <n v="80000000"/>
    <m/>
    <n v="80000000"/>
    <x v="11"/>
    <s v="02-01-01-004-006"/>
    <s v="Detalle"/>
    <s v=""/>
    <s v=""/>
    <x v="1"/>
    <s v="MAQUINARIA Y EQUIPO ELÉCTRICO"/>
    <x v="11"/>
  </r>
  <r>
    <m/>
    <m/>
    <m/>
    <m/>
    <m/>
    <x v="101"/>
    <x v="111"/>
    <n v="2000000"/>
    <m/>
    <n v="2000000"/>
    <x v="11"/>
    <s v="02-01-01-004-006"/>
    <s v="Detalle"/>
    <s v=""/>
    <s v=""/>
    <x v="1"/>
    <s v="MAQUINARIA Y EQUIPO ELÉCTRICO"/>
    <x v="11"/>
  </r>
  <r>
    <m/>
    <m/>
    <m/>
    <m/>
    <m/>
    <x v="5"/>
    <x v="10"/>
    <n v="360000000"/>
    <m/>
    <n v="360000000"/>
    <x v="11"/>
    <s v="02-01-01-004-006"/>
    <s v="Detalle"/>
    <s v=""/>
    <s v=""/>
    <x v="1"/>
    <s v="MAQUINARIA Y EQUIPO ELÉCTRICO"/>
    <x v="11"/>
  </r>
  <r>
    <m/>
    <m/>
    <m/>
    <m/>
    <m/>
    <x v="103"/>
    <x v="113"/>
    <n v="1400000000"/>
    <m/>
    <n v="1400000000"/>
    <x v="11"/>
    <s v="02-01-01-004-006"/>
    <s v="Detalle"/>
    <s v=""/>
    <s v=""/>
    <x v="1"/>
    <s v="MAQUINARIA Y EQUIPO ELÉCTRICO"/>
    <x v="11"/>
  </r>
  <r>
    <m/>
    <m/>
    <m/>
    <m/>
    <m/>
    <x v="104"/>
    <x v="114"/>
    <n v="100000000"/>
    <m/>
    <n v="100000000"/>
    <x v="11"/>
    <s v="02-01-01-004-006"/>
    <s v="Detalle"/>
    <s v=""/>
    <s v=""/>
    <x v="1"/>
    <s v="MAQUINARIA Y EQUIPO ELÉCTRICO"/>
    <x v="11"/>
  </r>
  <r>
    <m/>
    <m/>
    <m/>
    <m/>
    <m/>
    <x v="8"/>
    <x v="13"/>
    <n v="2700000"/>
    <m/>
    <n v="2700000"/>
    <x v="11"/>
    <s v="02-01-01-004-006"/>
    <s v="Detalle"/>
    <s v=""/>
    <s v=""/>
    <x v="1"/>
    <s v="MAQUINARIA Y EQUIPO ELÉCTRICO"/>
    <x v="11"/>
  </r>
  <r>
    <m/>
    <m/>
    <m/>
    <m/>
    <m/>
    <x v="71"/>
    <x v="79"/>
    <n v="40000000"/>
    <m/>
    <n v="40000000"/>
    <x v="11"/>
    <s v="02-01-01-004-006"/>
    <s v="Detalle"/>
    <s v=""/>
    <s v=""/>
    <x v="1"/>
    <s v="MAQUINARIA Y EQUIPO ELÉCTRICO"/>
    <x v="11"/>
  </r>
  <r>
    <m/>
    <m/>
    <m/>
    <m/>
    <m/>
    <x v="13"/>
    <x v="18"/>
    <n v="16000000"/>
    <m/>
    <n v="16000000"/>
    <x v="11"/>
    <s v="02-01-01-004-006"/>
    <s v="Detalle"/>
    <s v=""/>
    <s v=""/>
    <x v="4"/>
    <s v="MAQUINARIA Y EQUIPO ELÉCTRICO"/>
    <x v="11"/>
  </r>
  <r>
    <m/>
    <m/>
    <m/>
    <m/>
    <m/>
    <x v="15"/>
    <x v="20"/>
    <n v="28380000"/>
    <m/>
    <n v="28380000"/>
    <x v="11"/>
    <s v="02-01-01-004-006"/>
    <s v="Detalle"/>
    <s v=""/>
    <s v=""/>
    <x v="6"/>
    <s v="MAQUINARIA Y EQUIPO ELÉCTRICO"/>
    <x v="11"/>
  </r>
  <r>
    <m/>
    <m/>
    <m/>
    <m/>
    <m/>
    <x v="16"/>
    <x v="21"/>
    <n v="7000000"/>
    <m/>
    <n v="7000000"/>
    <x v="11"/>
    <s v="02-01-01-004-006"/>
    <s v="Detalle"/>
    <s v=""/>
    <s v=""/>
    <x v="7"/>
    <s v="MAQUINARIA Y EQUIPO ELÉCTRICO"/>
    <x v="11"/>
  </r>
  <r>
    <m/>
    <m/>
    <m/>
    <m/>
    <m/>
    <x v="17"/>
    <x v="22"/>
    <n v="55000000"/>
    <m/>
    <n v="55000000"/>
    <x v="11"/>
    <s v="02-01-01-004-006"/>
    <s v="Detalle"/>
    <s v=""/>
    <s v=""/>
    <x v="8"/>
    <s v="MAQUINARIA Y EQUIPO ELÉCTRICO"/>
    <x v="11"/>
  </r>
  <r>
    <m/>
    <m/>
    <m/>
    <m/>
    <m/>
    <x v="19"/>
    <x v="24"/>
    <n v="80550000"/>
    <m/>
    <n v="80550000"/>
    <x v="11"/>
    <s v="02-01-01-004-006"/>
    <s v="Detalle"/>
    <s v=""/>
    <s v=""/>
    <x v="10"/>
    <s v="MAQUINARIA Y EQUIPO ELÉCTRICO"/>
    <x v="11"/>
  </r>
  <r>
    <m/>
    <m/>
    <m/>
    <m/>
    <m/>
    <x v="21"/>
    <x v="26"/>
    <n v="43520000"/>
    <m/>
    <n v="43520000"/>
    <x v="11"/>
    <s v="02-01-01-004-006"/>
    <s v="Detalle"/>
    <s v=""/>
    <s v=""/>
    <x v="11"/>
    <s v="MAQUINARIA Y EQUIPO ELÉCTRICO"/>
    <x v="11"/>
  </r>
  <r>
    <m/>
    <m/>
    <m/>
    <m/>
    <m/>
    <x v="22"/>
    <x v="27"/>
    <n v="70000000"/>
    <m/>
    <n v="70000000"/>
    <x v="11"/>
    <s v="02-01-01-004-006"/>
    <s v="Detalle"/>
    <s v=""/>
    <s v=""/>
    <x v="12"/>
    <s v="MAQUINARIA Y EQUIPO ELÉCTRICO"/>
    <x v="11"/>
  </r>
  <r>
    <m/>
    <m/>
    <m/>
    <m/>
    <m/>
    <x v="24"/>
    <x v="29"/>
    <m/>
    <n v="47850000"/>
    <n v="47850000"/>
    <x v="11"/>
    <s v="02-01-01-004-006"/>
    <s v="Detalle"/>
    <s v=""/>
    <s v=""/>
    <x v="14"/>
    <s v="MAQUINARIA Y EQUIPO ELÉCTRICO"/>
    <x v="11"/>
  </r>
  <r>
    <m/>
    <m/>
    <m/>
    <m/>
    <m/>
    <x v="26"/>
    <x v="31"/>
    <n v="34796000"/>
    <m/>
    <n v="34796000"/>
    <x v="11"/>
    <s v="02-01-01-004-006"/>
    <s v="Detalle"/>
    <s v=""/>
    <s v=""/>
    <x v="16"/>
    <s v="MAQUINARIA Y EQUIPO ELÉCTRICO"/>
    <x v="11"/>
  </r>
  <r>
    <m/>
    <m/>
    <m/>
    <m/>
    <m/>
    <x v="29"/>
    <x v="34"/>
    <n v="17259380"/>
    <m/>
    <n v="17259380"/>
    <x v="11"/>
    <s v="02-01-01-004-006"/>
    <s v="Detalle"/>
    <s v=""/>
    <s v=""/>
    <x v="19"/>
    <s v="MAQUINARIA Y EQUIPO ELÉCTRICO"/>
    <x v="11"/>
  </r>
  <r>
    <m/>
    <m/>
    <m/>
    <m/>
    <m/>
    <x v="112"/>
    <x v="122"/>
    <m/>
    <n v="10678271"/>
    <n v="10678271"/>
    <x v="11"/>
    <s v="02-01-01-004-006"/>
    <s v="Detalle"/>
    <s v=""/>
    <s v=""/>
    <x v="28"/>
    <s v="MAQUINARIA Y EQUIPO ELÉCTRICO"/>
    <x v="11"/>
  </r>
  <r>
    <m/>
    <m/>
    <m/>
    <m/>
    <m/>
    <x v="30"/>
    <x v="35"/>
    <n v="79900000"/>
    <m/>
    <n v="79900000"/>
    <x v="11"/>
    <s v="02-01-01-004-006"/>
    <s v="Detalle"/>
    <s v=""/>
    <s v=""/>
    <x v="20"/>
    <s v="MAQUINARIA Y EQUIPO ELÉCTRICO"/>
    <x v="11"/>
  </r>
  <r>
    <m/>
    <m/>
    <m/>
    <m/>
    <m/>
    <x v="31"/>
    <x v="36"/>
    <n v="62900000"/>
    <m/>
    <n v="62900000"/>
    <x v="11"/>
    <s v="02-01-01-004-006"/>
    <s v="Detalle"/>
    <s v=""/>
    <s v=""/>
    <x v="20"/>
    <s v="MAQUINARIA Y EQUIPO ELÉCTRICO"/>
    <x v="11"/>
  </r>
  <r>
    <m/>
    <m/>
    <m/>
    <m/>
    <m/>
    <x v="32"/>
    <x v="37"/>
    <n v="20000000"/>
    <m/>
    <n v="20000000"/>
    <x v="11"/>
    <s v="02-01-01-004-006"/>
    <s v="Detalle"/>
    <s v=""/>
    <s v=""/>
    <x v="21"/>
    <s v="MAQUINARIA Y EQUIPO ELÉCTRICO"/>
    <x v="11"/>
  </r>
  <r>
    <m/>
    <m/>
    <m/>
    <m/>
    <m/>
    <x v="35"/>
    <x v="40"/>
    <n v="19646900"/>
    <m/>
    <n v="19646900"/>
    <x v="11"/>
    <s v="02-01-01-004-006"/>
    <s v="Detalle"/>
    <s v=""/>
    <s v=""/>
    <x v="22"/>
    <s v="MAQUINARIA Y EQUIPO ELÉCTRICO"/>
    <x v="11"/>
  </r>
  <r>
    <m/>
    <m/>
    <m/>
    <m/>
    <m/>
    <x v="36"/>
    <x v="41"/>
    <n v="150000000"/>
    <m/>
    <n v="150000000"/>
    <x v="11"/>
    <s v="02-01-01-004-006"/>
    <s v="Detalle"/>
    <s v=""/>
    <s v=""/>
    <x v="22"/>
    <s v="MAQUINARIA Y EQUIPO ELÉCTRICO"/>
    <x v="11"/>
  </r>
  <r>
    <m/>
    <m/>
    <m/>
    <m/>
    <m/>
    <x v="37"/>
    <x v="42"/>
    <n v="2000000"/>
    <m/>
    <n v="2000000"/>
    <x v="11"/>
    <s v="02-01-01-004-006"/>
    <s v="Detalle"/>
    <s v=""/>
    <s v=""/>
    <x v="22"/>
    <s v="MAQUINARIA Y EQUIPO ELÉCTRICO"/>
    <x v="11"/>
  </r>
  <r>
    <m/>
    <m/>
    <m/>
    <m/>
    <m/>
    <x v="42"/>
    <x v="47"/>
    <n v="150000"/>
    <n v="8000000"/>
    <n v="8150000"/>
    <x v="11"/>
    <s v="02-01-01-004-006"/>
    <s v="Detalle"/>
    <s v=""/>
    <s v=""/>
    <x v="25"/>
    <s v="MAQUINARIA Y EQUIPO ELÉCTRICO"/>
    <x v="11"/>
  </r>
  <r>
    <m/>
    <m/>
    <m/>
    <m/>
    <m/>
    <x v="43"/>
    <x v="48"/>
    <n v="92000000"/>
    <m/>
    <n v="92000000"/>
    <x v="11"/>
    <s v="02-01-01-004-006"/>
    <s v="Detalle"/>
    <s v=""/>
    <s v=""/>
    <x v="25"/>
    <s v="MAQUINARIA Y EQUIPO ELÉCTRICO"/>
    <x v="11"/>
  </r>
  <r>
    <m/>
    <m/>
    <m/>
    <m/>
    <m/>
    <x v="45"/>
    <x v="50"/>
    <n v="17950000"/>
    <m/>
    <n v="17950000"/>
    <x v="11"/>
    <s v="02-01-01-004-006"/>
    <s v="Detalle"/>
    <s v=""/>
    <s v=""/>
    <x v="27"/>
    <s v="MAQUINARIA Y EQUIPO ELÉCTRICO"/>
    <x v="11"/>
  </r>
  <r>
    <m/>
    <m/>
    <m/>
    <m/>
    <m/>
    <x v="46"/>
    <x v="51"/>
    <n v="69840000"/>
    <m/>
    <n v="69840000"/>
    <x v="11"/>
    <s v="02-01-01-004-006"/>
    <s v="Detalle"/>
    <s v=""/>
    <s v=""/>
    <x v="27"/>
    <s v="MAQUINARIA Y EQUIPO ELÉCTRICO"/>
    <x v="11"/>
  </r>
  <r>
    <m/>
    <m/>
    <m/>
    <m/>
    <m/>
    <x v="82"/>
    <x v="90"/>
    <n v="249280350"/>
    <m/>
    <n v="249280350"/>
    <x v="11"/>
    <s v="02-01-01-004-006"/>
    <s v="Detalle"/>
    <s v=""/>
    <s v=""/>
    <x v="29"/>
    <s v="MAQUINARIA Y EQUIPO ELÉCTRICO"/>
    <x v="11"/>
  </r>
  <r>
    <m/>
    <m/>
    <m/>
    <m/>
    <m/>
    <x v="54"/>
    <x v="59"/>
    <n v="5500000"/>
    <m/>
    <n v="5500000"/>
    <x v="11"/>
    <s v="02-01-01-004-006"/>
    <s v="Detalle"/>
    <s v=""/>
    <s v=""/>
    <x v="30"/>
    <s v="MAQUINARIA Y EQUIPO ELÉCTRICO"/>
    <x v="11"/>
  </r>
  <r>
    <m/>
    <m/>
    <m/>
    <m/>
    <m/>
    <x v="55"/>
    <x v="60"/>
    <n v="80000000"/>
    <m/>
    <n v="80000000"/>
    <x v="11"/>
    <s v="02-01-01-004-006"/>
    <s v="Detalle"/>
    <s v=""/>
    <s v=""/>
    <x v="31"/>
    <s v="MAQUINARIA Y EQUIPO ELÉCTRICO"/>
    <x v="11"/>
  </r>
  <r>
    <m/>
    <m/>
    <m/>
    <m/>
    <m/>
    <x v="58"/>
    <x v="63"/>
    <n v="11199900"/>
    <m/>
    <n v="11199900"/>
    <x v="11"/>
    <s v="02-01-01-004-006"/>
    <s v="Detalle"/>
    <s v=""/>
    <s v=""/>
    <x v="32"/>
    <s v="MAQUINARIA Y EQUIPO ELÉCTRICO"/>
    <x v="11"/>
  </r>
  <r>
    <m/>
    <m/>
    <m/>
    <m/>
    <m/>
    <x v="60"/>
    <x v="65"/>
    <n v="41600000"/>
    <m/>
    <n v="41600000"/>
    <x v="11"/>
    <s v="02-01-01-004-006"/>
    <s v="Detalle"/>
    <s v=""/>
    <s v=""/>
    <x v="34"/>
    <s v="MAQUINARIA Y EQUIPO ELÉCTRICO"/>
    <x v="11"/>
  </r>
  <r>
    <m/>
    <m/>
    <m/>
    <m/>
    <m/>
    <x v="61"/>
    <x v="66"/>
    <n v="5900000"/>
    <m/>
    <n v="5900000"/>
    <x v="11"/>
    <s v="02-01-01-004-006"/>
    <s v="Detalle"/>
    <s v=""/>
    <s v=""/>
    <x v="34"/>
    <s v="MAQUINARIA Y EQUIPO ELÉCTRICO"/>
    <x v="11"/>
  </r>
  <r>
    <m/>
    <m/>
    <m/>
    <m/>
    <m/>
    <x v="110"/>
    <x v="119"/>
    <n v="74580000"/>
    <m/>
    <n v="74580000"/>
    <x v="11"/>
    <s v="02-01-01-004-006"/>
    <s v="Detalle"/>
    <s v=""/>
    <s v=""/>
    <x v="35"/>
    <s v="MAQUINARIA Y EQUIPO ELÉCTRICO"/>
    <x v="11"/>
  </r>
  <r>
    <m/>
    <m/>
    <m/>
    <m/>
    <m/>
    <x v="66"/>
    <x v="71"/>
    <n v="103850000"/>
    <m/>
    <n v="103850000"/>
    <x v="11"/>
    <s v="02-01-01-004-006"/>
    <s v="Detalle"/>
    <s v=""/>
    <s v=""/>
    <x v="36"/>
    <s v="MAQUINARIA Y EQUIPO ELÉCTRICO"/>
    <x v="11"/>
  </r>
  <r>
    <m/>
    <m/>
    <m/>
    <m/>
    <m/>
    <x v="67"/>
    <x v="72"/>
    <n v="36660000"/>
    <m/>
    <n v="36660000"/>
    <x v="11"/>
    <s v="02-01-01-004-006"/>
    <s v="Detalle"/>
    <s v=""/>
    <s v=""/>
    <x v="36"/>
    <s v="MAQUINARIA Y EQUIPO ELÉCTRICO"/>
    <x v="11"/>
  </r>
  <r>
    <m/>
    <m/>
    <m/>
    <m/>
    <m/>
    <x v="68"/>
    <x v="73"/>
    <n v="179400000"/>
    <m/>
    <n v="179400000"/>
    <x v="11"/>
    <s v="02-01-01-004-006"/>
    <s v="Detalle"/>
    <s v=""/>
    <s v=""/>
    <x v="36"/>
    <s v="MAQUINARIA Y EQUIPO ELÉCTRICO"/>
    <x v="11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1"/>
    <s v="01"/>
    <s v="004"/>
    <s v="007"/>
    <x v="0"/>
    <x v="123"/>
    <n v="7227900466"/>
    <n v="519023844"/>
    <n v="7746924310"/>
    <x v="12"/>
    <s v="02-01-01-004"/>
    <s v="Subordinal"/>
    <s v="020101004007Subordinal"/>
    <n v="1"/>
    <x v="0"/>
    <s v="EQUIPO DE TELECOMUNICACIONES"/>
    <x v="12"/>
  </r>
  <r>
    <m/>
    <m/>
    <m/>
    <m/>
    <m/>
    <x v="70"/>
    <x v="78"/>
    <n v="5000000"/>
    <m/>
    <n v="5000000"/>
    <x v="12"/>
    <s v="02-01-01-004-007"/>
    <s v="Detalle"/>
    <s v=""/>
    <s v=""/>
    <x v="1"/>
    <s v="EQUIPO DE TELECOMUNICACIONES"/>
    <x v="12"/>
  </r>
  <r>
    <m/>
    <m/>
    <m/>
    <m/>
    <m/>
    <x v="1"/>
    <x v="6"/>
    <m/>
    <n v="6299100"/>
    <n v="6299100"/>
    <x v="12"/>
    <s v="02-01-01-004-007"/>
    <s v="Detalle"/>
    <s v=""/>
    <s v=""/>
    <x v="1"/>
    <s v="EQUIPO DE TELECOMUNICACIONES"/>
    <x v="12"/>
  </r>
  <r>
    <m/>
    <m/>
    <m/>
    <m/>
    <m/>
    <x v="3"/>
    <x v="8"/>
    <n v="46710000"/>
    <m/>
    <n v="46710000"/>
    <x v="12"/>
    <s v="02-01-01-004-007"/>
    <s v="Detalle"/>
    <s v=""/>
    <s v=""/>
    <x v="1"/>
    <s v="EQUIPO DE TELECOMUNICACIONES"/>
    <x v="12"/>
  </r>
  <r>
    <m/>
    <m/>
    <m/>
    <m/>
    <m/>
    <x v="4"/>
    <x v="9"/>
    <n v="57500000"/>
    <m/>
    <n v="57500000"/>
    <x v="12"/>
    <s v="02-01-01-004-007"/>
    <s v="Detalle"/>
    <s v=""/>
    <s v=""/>
    <x v="1"/>
    <s v="EQUIPO DE TELECOMUNICACIONES"/>
    <x v="12"/>
  </r>
  <r>
    <m/>
    <m/>
    <m/>
    <m/>
    <m/>
    <x v="5"/>
    <x v="10"/>
    <n v="775000000"/>
    <m/>
    <n v="775000000"/>
    <x v="12"/>
    <s v="02-01-01-004-007"/>
    <s v="Detalle"/>
    <s v=""/>
    <s v=""/>
    <x v="1"/>
    <s v="EQUIPO DE TELECOMUNICACIONES"/>
    <x v="12"/>
  </r>
  <r>
    <m/>
    <m/>
    <m/>
    <m/>
    <m/>
    <x v="104"/>
    <x v="114"/>
    <n v="42539990"/>
    <m/>
    <n v="42539990"/>
    <x v="12"/>
    <s v="02-01-01-004-007"/>
    <s v="Detalle"/>
    <s v=""/>
    <s v=""/>
    <x v="1"/>
    <s v="EQUIPO DE TELECOMUNICACIONES"/>
    <x v="12"/>
  </r>
  <r>
    <m/>
    <m/>
    <m/>
    <m/>
    <m/>
    <x v="6"/>
    <x v="11"/>
    <n v="14000000"/>
    <m/>
    <n v="14000000"/>
    <x v="12"/>
    <s v="02-01-01-004-007"/>
    <s v="Detalle"/>
    <s v=""/>
    <s v=""/>
    <x v="1"/>
    <s v="EQUIPO DE TELECOMUNICACIONES"/>
    <x v="12"/>
  </r>
  <r>
    <m/>
    <m/>
    <m/>
    <m/>
    <m/>
    <x v="7"/>
    <x v="12"/>
    <n v="1230000000"/>
    <m/>
    <n v="1230000000"/>
    <x v="12"/>
    <s v="02-01-01-004-007"/>
    <s v="Detalle"/>
    <s v=""/>
    <s v=""/>
    <x v="1"/>
    <s v="EQUIPO DE TELECOMUNICACIONES"/>
    <x v="12"/>
  </r>
  <r>
    <m/>
    <m/>
    <m/>
    <m/>
    <m/>
    <x v="105"/>
    <x v="115"/>
    <n v="45000000"/>
    <m/>
    <n v="45000000"/>
    <x v="12"/>
    <s v="02-01-01-004-007"/>
    <s v="Detalle"/>
    <s v=""/>
    <s v=""/>
    <x v="1"/>
    <s v="EQUIPO DE TELECOMUNICACIONES"/>
    <x v="12"/>
  </r>
  <r>
    <m/>
    <m/>
    <m/>
    <m/>
    <m/>
    <x v="9"/>
    <x v="14"/>
    <n v="13000000"/>
    <m/>
    <n v="13000000"/>
    <x v="12"/>
    <s v="02-01-01-004-007"/>
    <s v="Detalle"/>
    <s v=""/>
    <s v=""/>
    <x v="1"/>
    <s v="EQUIPO DE TELECOMUNICACIONES"/>
    <x v="12"/>
  </r>
  <r>
    <m/>
    <m/>
    <m/>
    <m/>
    <m/>
    <x v="72"/>
    <x v="80"/>
    <n v="40000000"/>
    <m/>
    <n v="40000000"/>
    <x v="12"/>
    <s v="02-01-01-004-007"/>
    <s v="Detalle"/>
    <s v=""/>
    <s v=""/>
    <x v="5"/>
    <s v="EQUIPO DE TELECOMUNICACIONES"/>
    <x v="12"/>
  </r>
  <r>
    <m/>
    <m/>
    <m/>
    <m/>
    <m/>
    <x v="10"/>
    <x v="15"/>
    <n v="20000000"/>
    <m/>
    <n v="20000000"/>
    <x v="12"/>
    <s v="02-01-01-004-007"/>
    <s v="Detalle"/>
    <s v=""/>
    <s v=""/>
    <x v="2"/>
    <s v="EQUIPO DE TELECOMUNICACIONES"/>
    <x v="12"/>
  </r>
  <r>
    <m/>
    <m/>
    <m/>
    <m/>
    <m/>
    <x v="113"/>
    <x v="124"/>
    <n v="528000000"/>
    <m/>
    <n v="528000000"/>
    <x v="12"/>
    <s v="02-01-01-004-007"/>
    <s v="Detalle"/>
    <s v=""/>
    <s v=""/>
    <x v="3"/>
    <s v="EQUIPO DE TELECOMUNICACIONES"/>
    <x v="12"/>
  </r>
  <r>
    <m/>
    <m/>
    <m/>
    <m/>
    <m/>
    <x v="13"/>
    <x v="18"/>
    <n v="165358000"/>
    <m/>
    <n v="165358000"/>
    <x v="12"/>
    <s v="02-01-01-004-007"/>
    <s v="Detalle"/>
    <s v=""/>
    <s v=""/>
    <x v="4"/>
    <s v="EQUIPO DE TELECOMUNICACIONES"/>
    <x v="12"/>
  </r>
  <r>
    <m/>
    <m/>
    <m/>
    <m/>
    <m/>
    <x v="15"/>
    <x v="20"/>
    <n v="90970000"/>
    <m/>
    <n v="90970000"/>
    <x v="12"/>
    <s v="02-01-01-004-007"/>
    <s v="Detalle"/>
    <s v=""/>
    <s v=""/>
    <x v="6"/>
    <s v="EQUIPO DE TELECOMUNICACIONES"/>
    <x v="12"/>
  </r>
  <r>
    <m/>
    <m/>
    <m/>
    <m/>
    <m/>
    <x v="114"/>
    <x v="125"/>
    <n v="18000000"/>
    <m/>
    <n v="18000000"/>
    <x v="12"/>
    <s v="02-01-01-004-007"/>
    <s v="Detalle"/>
    <s v=""/>
    <s v=""/>
    <x v="42"/>
    <s v="EQUIPO DE TELECOMUNICACIONES"/>
    <x v="12"/>
  </r>
  <r>
    <m/>
    <m/>
    <m/>
    <m/>
    <m/>
    <x v="16"/>
    <x v="21"/>
    <n v="552500000"/>
    <m/>
    <n v="552500000"/>
    <x v="12"/>
    <s v="02-01-01-004-007"/>
    <s v="Detalle"/>
    <s v=""/>
    <s v=""/>
    <x v="7"/>
    <s v="EQUIPO DE TELECOMUNICACIONES"/>
    <x v="12"/>
  </r>
  <r>
    <m/>
    <m/>
    <m/>
    <m/>
    <m/>
    <x v="17"/>
    <x v="22"/>
    <n v="370000000"/>
    <m/>
    <n v="370000000"/>
    <x v="12"/>
    <s v="02-01-01-004-007"/>
    <s v="Detalle"/>
    <s v=""/>
    <s v=""/>
    <x v="8"/>
    <s v="EQUIPO DE TELECOMUNICACIONES"/>
    <x v="12"/>
  </r>
  <r>
    <m/>
    <m/>
    <m/>
    <m/>
    <m/>
    <x v="19"/>
    <x v="24"/>
    <n v="30000000"/>
    <n v="47574744"/>
    <n v="77574744"/>
    <x v="12"/>
    <s v="02-01-01-004-007"/>
    <s v="Detalle"/>
    <s v=""/>
    <s v=""/>
    <x v="10"/>
    <s v="EQUIPO DE TELECOMUNICACIONES"/>
    <x v="12"/>
  </r>
  <r>
    <m/>
    <m/>
    <m/>
    <m/>
    <m/>
    <x v="21"/>
    <x v="26"/>
    <n v="170800000"/>
    <m/>
    <n v="170800000"/>
    <x v="12"/>
    <s v="02-01-01-004-007"/>
    <s v="Detalle"/>
    <s v=""/>
    <s v=""/>
    <x v="11"/>
    <s v="EQUIPO DE TELECOMUNICACIONES"/>
    <x v="12"/>
  </r>
  <r>
    <m/>
    <m/>
    <m/>
    <m/>
    <m/>
    <x v="22"/>
    <x v="27"/>
    <n v="279500000"/>
    <m/>
    <n v="279500000"/>
    <x v="12"/>
    <s v="02-01-01-004-007"/>
    <s v="Detalle"/>
    <s v=""/>
    <s v=""/>
    <x v="12"/>
    <s v="EQUIPO DE TELECOMUNICACIONES"/>
    <x v="12"/>
  </r>
  <r>
    <m/>
    <m/>
    <m/>
    <m/>
    <m/>
    <x v="24"/>
    <x v="29"/>
    <m/>
    <n v="452650000"/>
    <n v="452650000"/>
    <x v="12"/>
    <s v="02-01-01-004-007"/>
    <s v="Detalle"/>
    <s v=""/>
    <s v=""/>
    <x v="14"/>
    <s v="EQUIPO DE TELECOMUNICACIONES"/>
    <x v="12"/>
  </r>
  <r>
    <m/>
    <m/>
    <m/>
    <m/>
    <m/>
    <x v="106"/>
    <x v="116"/>
    <n v="35000000"/>
    <m/>
    <n v="35000000"/>
    <x v="12"/>
    <s v="02-01-01-004-007"/>
    <s v="Detalle"/>
    <s v=""/>
    <s v=""/>
    <x v="40"/>
    <s v="EQUIPO DE TELECOMUNICACIONES"/>
    <x v="12"/>
  </r>
  <r>
    <m/>
    <m/>
    <m/>
    <m/>
    <m/>
    <x v="26"/>
    <x v="31"/>
    <n v="85714280"/>
    <m/>
    <n v="85714280"/>
    <x v="12"/>
    <s v="02-01-01-004-007"/>
    <s v="Detalle"/>
    <s v=""/>
    <s v=""/>
    <x v="16"/>
    <s v="EQUIPO DE TELECOMUNICACIONES"/>
    <x v="12"/>
  </r>
  <r>
    <m/>
    <m/>
    <m/>
    <m/>
    <m/>
    <x v="27"/>
    <x v="32"/>
    <n v="75000000"/>
    <m/>
    <n v="75000000"/>
    <x v="12"/>
    <s v="02-01-01-004-007"/>
    <s v="Detalle"/>
    <s v=""/>
    <s v=""/>
    <x v="17"/>
    <s v="EQUIPO DE TELECOMUNICACIONES"/>
    <x v="12"/>
  </r>
  <r>
    <m/>
    <m/>
    <m/>
    <m/>
    <m/>
    <x v="107"/>
    <x v="117"/>
    <n v="82500000"/>
    <m/>
    <n v="82500000"/>
    <x v="12"/>
    <s v="02-01-01-004-007"/>
    <s v="Detalle"/>
    <s v=""/>
    <s v=""/>
    <x v="41"/>
    <s v="EQUIPO DE TELECOMUNICACIONES"/>
    <x v="12"/>
  </r>
  <r>
    <m/>
    <m/>
    <m/>
    <m/>
    <m/>
    <x v="108"/>
    <x v="17"/>
    <n v="13400000"/>
    <m/>
    <n v="13400000"/>
    <x v="12"/>
    <s v="02-01-01-004-007"/>
    <s v="Detalle"/>
    <s v=""/>
    <s v=""/>
    <x v="41"/>
    <s v="EQUIPO DE TELECOMUNICACIONES"/>
    <x v="12"/>
  </r>
  <r>
    <m/>
    <m/>
    <m/>
    <m/>
    <m/>
    <x v="29"/>
    <x v="34"/>
    <n v="155000000"/>
    <m/>
    <n v="155000000"/>
    <x v="12"/>
    <s v="02-01-01-004-007"/>
    <s v="Detalle"/>
    <s v=""/>
    <s v=""/>
    <x v="19"/>
    <s v="EQUIPO DE TELECOMUNICACIONES"/>
    <x v="12"/>
  </r>
  <r>
    <m/>
    <m/>
    <m/>
    <m/>
    <m/>
    <x v="30"/>
    <x v="35"/>
    <n v="405594000"/>
    <m/>
    <n v="405594000"/>
    <x v="12"/>
    <s v="02-01-01-004-007"/>
    <s v="Detalle"/>
    <s v=""/>
    <s v=""/>
    <x v="20"/>
    <s v="EQUIPO DE TELECOMUNICACIONES"/>
    <x v="12"/>
  </r>
  <r>
    <m/>
    <m/>
    <m/>
    <m/>
    <m/>
    <x v="31"/>
    <x v="36"/>
    <n v="57800000"/>
    <m/>
    <n v="57800000"/>
    <x v="12"/>
    <s v="02-01-01-004-007"/>
    <s v="Detalle"/>
    <s v=""/>
    <s v=""/>
    <x v="20"/>
    <s v="EQUIPO DE TELECOMUNICACIONES"/>
    <x v="12"/>
  </r>
  <r>
    <m/>
    <m/>
    <m/>
    <m/>
    <m/>
    <x v="35"/>
    <x v="40"/>
    <n v="262280500"/>
    <m/>
    <n v="262280500"/>
    <x v="12"/>
    <s v="02-01-01-004-007"/>
    <s v="Detalle"/>
    <s v=""/>
    <s v=""/>
    <x v="22"/>
    <s v="EQUIPO DE TELECOMUNICACIONES"/>
    <x v="12"/>
  </r>
  <r>
    <m/>
    <m/>
    <m/>
    <m/>
    <m/>
    <x v="36"/>
    <x v="41"/>
    <n v="79000000"/>
    <m/>
    <n v="79000000"/>
    <x v="12"/>
    <s v="02-01-01-004-007"/>
    <s v="Detalle"/>
    <s v=""/>
    <s v=""/>
    <x v="22"/>
    <s v="EQUIPO DE TELECOMUNICACIONES"/>
    <x v="12"/>
  </r>
  <r>
    <m/>
    <m/>
    <m/>
    <m/>
    <m/>
    <x v="37"/>
    <x v="42"/>
    <n v="2000000"/>
    <m/>
    <n v="2000000"/>
    <x v="12"/>
    <s v="02-01-01-004-007"/>
    <s v="Detalle"/>
    <s v=""/>
    <s v=""/>
    <x v="22"/>
    <s v="EQUIPO DE TELECOMUNICACIONES"/>
    <x v="12"/>
  </r>
  <r>
    <m/>
    <m/>
    <m/>
    <m/>
    <m/>
    <x v="38"/>
    <x v="43"/>
    <n v="97500000"/>
    <m/>
    <n v="97500000"/>
    <x v="12"/>
    <s v="02-01-01-004-007"/>
    <s v="Detalle"/>
    <s v=""/>
    <s v=""/>
    <x v="23"/>
    <s v="EQUIPO DE TELECOMUNICACIONES"/>
    <x v="12"/>
  </r>
  <r>
    <m/>
    <m/>
    <m/>
    <m/>
    <m/>
    <x v="39"/>
    <x v="44"/>
    <n v="37000000"/>
    <m/>
    <n v="37000000"/>
    <x v="12"/>
    <s v="02-01-01-004-007"/>
    <s v="Detalle"/>
    <s v=""/>
    <s v=""/>
    <x v="23"/>
    <s v="EQUIPO DE TELECOMUNICACIONES"/>
    <x v="12"/>
  </r>
  <r>
    <m/>
    <m/>
    <m/>
    <m/>
    <m/>
    <x v="42"/>
    <x v="47"/>
    <m/>
    <n v="10000000"/>
    <n v="10000000"/>
    <x v="12"/>
    <s v="02-01-01-004-007"/>
    <s v="Detalle"/>
    <s v=""/>
    <s v=""/>
    <x v="25"/>
    <s v="EQUIPO DE TELECOMUNICACIONES"/>
    <x v="12"/>
  </r>
  <r>
    <m/>
    <m/>
    <m/>
    <m/>
    <m/>
    <x v="43"/>
    <x v="48"/>
    <n v="54600000"/>
    <m/>
    <n v="54600000"/>
    <x v="12"/>
    <s v="02-01-01-004-007"/>
    <s v="Detalle"/>
    <s v=""/>
    <s v=""/>
    <x v="25"/>
    <s v="EQUIPO DE TELECOMUNICACIONES"/>
    <x v="12"/>
  </r>
  <r>
    <m/>
    <m/>
    <m/>
    <m/>
    <m/>
    <x v="45"/>
    <x v="50"/>
    <n v="3400000"/>
    <m/>
    <n v="3400000"/>
    <x v="12"/>
    <s v="02-01-01-004-007"/>
    <s v="Detalle"/>
    <s v=""/>
    <s v=""/>
    <x v="27"/>
    <s v="EQUIPO DE TELECOMUNICACIONES"/>
    <x v="12"/>
  </r>
  <r>
    <m/>
    <m/>
    <m/>
    <m/>
    <m/>
    <x v="48"/>
    <x v="53"/>
    <n v="250000000"/>
    <m/>
    <n v="250000000"/>
    <x v="12"/>
    <s v="02-01-01-004-007"/>
    <s v="Detalle"/>
    <s v=""/>
    <s v=""/>
    <x v="28"/>
    <s v="EQUIPO DE TELECOMUNICACIONES"/>
    <x v="12"/>
  </r>
  <r>
    <m/>
    <m/>
    <m/>
    <m/>
    <m/>
    <x v="49"/>
    <x v="54"/>
    <n v="20000000"/>
    <m/>
    <n v="20000000"/>
    <x v="12"/>
    <s v="02-01-01-004-007"/>
    <s v="Detalle"/>
    <s v=""/>
    <s v=""/>
    <x v="28"/>
    <s v="EQUIPO DE TELECOMUNICACIONES"/>
    <x v="12"/>
  </r>
  <r>
    <m/>
    <m/>
    <m/>
    <m/>
    <m/>
    <x v="50"/>
    <x v="55"/>
    <n v="124133696"/>
    <m/>
    <n v="124133696"/>
    <x v="12"/>
    <s v="02-01-01-004-007"/>
    <s v="Detalle"/>
    <s v=""/>
    <s v=""/>
    <x v="29"/>
    <s v="EQUIPO DE TELECOMUNICACIONES"/>
    <x v="12"/>
  </r>
  <r>
    <m/>
    <m/>
    <m/>
    <m/>
    <m/>
    <x v="54"/>
    <x v="59"/>
    <n v="11000000"/>
    <m/>
    <n v="11000000"/>
    <x v="12"/>
    <s v="02-01-01-004-007"/>
    <s v="Detalle"/>
    <s v=""/>
    <s v=""/>
    <x v="30"/>
    <s v="EQUIPO DE TELECOMUNICACIONES"/>
    <x v="12"/>
  </r>
  <r>
    <m/>
    <m/>
    <m/>
    <m/>
    <m/>
    <x v="57"/>
    <x v="62"/>
    <n v="489000000"/>
    <m/>
    <n v="489000000"/>
    <x v="12"/>
    <s v="02-01-01-004-007"/>
    <s v="Detalle"/>
    <s v=""/>
    <s v=""/>
    <x v="32"/>
    <s v="EQUIPO DE TELECOMUNICACIONES"/>
    <x v="12"/>
  </r>
  <r>
    <m/>
    <m/>
    <m/>
    <m/>
    <m/>
    <x v="59"/>
    <x v="64"/>
    <m/>
    <n v="2500000"/>
    <n v="2500000"/>
    <x v="12"/>
    <s v="02-01-01-004-007"/>
    <s v="Detalle"/>
    <s v=""/>
    <s v=""/>
    <x v="33"/>
    <s v="EQUIPO DE TELECOMUNICACIONES"/>
    <x v="12"/>
  </r>
  <r>
    <m/>
    <m/>
    <m/>
    <m/>
    <m/>
    <x v="60"/>
    <x v="65"/>
    <n v="63000000"/>
    <m/>
    <n v="63000000"/>
    <x v="12"/>
    <s v="02-01-01-004-007"/>
    <s v="Detalle"/>
    <s v=""/>
    <s v=""/>
    <x v="34"/>
    <s v="EQUIPO DE TELECOMUNICACIONES"/>
    <x v="12"/>
  </r>
  <r>
    <m/>
    <m/>
    <m/>
    <m/>
    <m/>
    <x v="61"/>
    <x v="66"/>
    <n v="32100000"/>
    <m/>
    <n v="32100000"/>
    <x v="12"/>
    <s v="02-01-01-004-007"/>
    <s v="Detalle"/>
    <s v=""/>
    <s v=""/>
    <x v="34"/>
    <s v="EQUIPO DE TELECOMUNICACIONES"/>
    <x v="12"/>
  </r>
  <r>
    <m/>
    <m/>
    <m/>
    <m/>
    <m/>
    <x v="64"/>
    <x v="69"/>
    <n v="12000000"/>
    <m/>
    <n v="12000000"/>
    <x v="12"/>
    <s v="02-01-01-004-007"/>
    <s v="Detalle"/>
    <s v=""/>
    <s v=""/>
    <x v="35"/>
    <s v="EQUIPO DE TELECOMUNICACIONES"/>
    <x v="12"/>
  </r>
  <r>
    <m/>
    <m/>
    <m/>
    <m/>
    <m/>
    <x v="110"/>
    <x v="119"/>
    <n v="5000000"/>
    <m/>
    <n v="5000000"/>
    <x v="12"/>
    <s v="02-01-01-004-007"/>
    <s v="Detalle"/>
    <s v=""/>
    <s v=""/>
    <x v="35"/>
    <s v="EQUIPO DE TELECOMUNICACIONES"/>
    <x v="12"/>
  </r>
  <r>
    <m/>
    <m/>
    <m/>
    <m/>
    <m/>
    <x v="67"/>
    <x v="72"/>
    <n v="35000000"/>
    <m/>
    <n v="35000000"/>
    <x v="12"/>
    <s v="02-01-01-004-007"/>
    <s v="Detalle"/>
    <s v=""/>
    <s v=""/>
    <x v="36"/>
    <s v="EQUIPO DE TELECOMUNICACIONES"/>
    <x v="12"/>
  </r>
  <r>
    <m/>
    <m/>
    <m/>
    <m/>
    <m/>
    <x v="68"/>
    <x v="73"/>
    <n v="237000000"/>
    <m/>
    <n v="237000000"/>
    <x v="12"/>
    <s v="02-01-01-004-007"/>
    <s v="Detalle"/>
    <s v=""/>
    <s v=""/>
    <x v="36"/>
    <s v="EQUIPO DE TELECOMUNICACIONES"/>
    <x v="12"/>
  </r>
  <r>
    <m/>
    <m/>
    <m/>
    <m/>
    <m/>
    <x v="69"/>
    <x v="74"/>
    <n v="10000000"/>
    <m/>
    <n v="10000000"/>
    <x v="12"/>
    <s v="02-01-01-004-007"/>
    <s v="Detalle"/>
    <s v=""/>
    <s v=""/>
    <x v="36"/>
    <s v="EQUIPO DE TELECOMUNICACIONES"/>
    <x v="12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1"/>
    <s v="01"/>
    <s v="004"/>
    <s v="008"/>
    <x v="0"/>
    <x v="126"/>
    <n v="991543090.13999999"/>
    <n v="425925375"/>
    <n v="1417468465.1399999"/>
    <x v="13"/>
    <s v="02-01-01-004"/>
    <s v="Subordinal"/>
    <s v="020101004008Subordinal"/>
    <n v="1"/>
    <x v="0"/>
    <s v="EQUIPOS DE PRECISIÓN"/>
    <x v="13"/>
  </r>
  <r>
    <m/>
    <m/>
    <m/>
    <m/>
    <m/>
    <x v="70"/>
    <x v="78"/>
    <n v="591576000"/>
    <m/>
    <n v="591576000"/>
    <x v="13"/>
    <s v="02-01-01-004-008"/>
    <s v="Detalle"/>
    <s v=""/>
    <s v=""/>
    <x v="1"/>
    <s v="EQUIPOS DE PRECISIÓN"/>
    <x v="13"/>
  </r>
  <r>
    <m/>
    <m/>
    <m/>
    <m/>
    <m/>
    <x v="1"/>
    <x v="6"/>
    <m/>
    <n v="226225375"/>
    <n v="226225375"/>
    <x v="13"/>
    <s v="02-01-01-004-008"/>
    <s v="Detalle"/>
    <s v=""/>
    <s v=""/>
    <x v="1"/>
    <s v="EQUIPOS DE PRECISIÓN"/>
    <x v="13"/>
  </r>
  <r>
    <m/>
    <m/>
    <m/>
    <m/>
    <m/>
    <x v="111"/>
    <x v="121"/>
    <n v="65000000"/>
    <m/>
    <n v="65000000"/>
    <x v="13"/>
    <s v="02-01-01-004-008"/>
    <s v="Detalle"/>
    <s v=""/>
    <s v=""/>
    <x v="1"/>
    <s v="EQUIPOS DE PRECISIÓN"/>
    <x v="13"/>
  </r>
  <r>
    <m/>
    <m/>
    <m/>
    <m/>
    <m/>
    <x v="71"/>
    <x v="79"/>
    <n v="35000000"/>
    <m/>
    <n v="35000000"/>
    <x v="13"/>
    <s v="02-01-01-004-008"/>
    <s v="Detalle"/>
    <s v=""/>
    <s v=""/>
    <x v="1"/>
    <s v="EQUIPOS DE PRECISIÓN"/>
    <x v="13"/>
  </r>
  <r>
    <m/>
    <m/>
    <m/>
    <m/>
    <m/>
    <x v="91"/>
    <x v="100"/>
    <n v="2000000"/>
    <m/>
    <n v="2000000"/>
    <x v="13"/>
    <s v="02-01-01-004-008"/>
    <s v="Detalle"/>
    <s v=""/>
    <s v=""/>
    <x v="1"/>
    <s v="EQUIPOS DE PRECISIÓN"/>
    <x v="13"/>
  </r>
  <r>
    <m/>
    <m/>
    <m/>
    <m/>
    <m/>
    <x v="13"/>
    <x v="18"/>
    <n v="2860000"/>
    <m/>
    <n v="2860000"/>
    <x v="13"/>
    <s v="02-01-01-004-008"/>
    <s v="Detalle"/>
    <s v=""/>
    <s v=""/>
    <x v="4"/>
    <s v="EQUIPOS DE PRECISIÓN"/>
    <x v="13"/>
  </r>
  <r>
    <m/>
    <m/>
    <m/>
    <m/>
    <m/>
    <x v="17"/>
    <x v="22"/>
    <n v="14000000"/>
    <m/>
    <n v="14000000"/>
    <x v="13"/>
    <s v="02-01-01-004-008"/>
    <s v="Detalle"/>
    <s v=""/>
    <s v=""/>
    <x v="8"/>
    <s v="EQUIPOS DE PRECISIÓN"/>
    <x v="13"/>
  </r>
  <r>
    <m/>
    <m/>
    <m/>
    <m/>
    <m/>
    <x v="21"/>
    <x v="26"/>
    <n v="2637596"/>
    <m/>
    <n v="2637596"/>
    <x v="13"/>
    <s v="02-01-01-004-008"/>
    <s v="Detalle"/>
    <s v=""/>
    <s v=""/>
    <x v="11"/>
    <s v="EQUIPOS DE PRECISIÓN"/>
    <x v="13"/>
  </r>
  <r>
    <m/>
    <m/>
    <m/>
    <m/>
    <m/>
    <x v="24"/>
    <x v="29"/>
    <m/>
    <n v="148700000"/>
    <n v="148700000"/>
    <x v="13"/>
    <s v="02-01-01-004-008"/>
    <s v="Detalle"/>
    <s v=""/>
    <s v=""/>
    <x v="14"/>
    <s v="EQUIPOS DE PRECISIÓN"/>
    <x v="13"/>
  </r>
  <r>
    <m/>
    <m/>
    <m/>
    <m/>
    <m/>
    <x v="26"/>
    <x v="31"/>
    <n v="15028800"/>
    <m/>
    <n v="15028800"/>
    <x v="13"/>
    <s v="02-01-01-004-008"/>
    <s v="Detalle"/>
    <s v=""/>
    <s v=""/>
    <x v="16"/>
    <s v="EQUIPOS DE PRECISIÓN"/>
    <x v="13"/>
  </r>
  <r>
    <m/>
    <m/>
    <m/>
    <m/>
    <m/>
    <x v="28"/>
    <x v="33"/>
    <n v="3000000"/>
    <n v="50000000"/>
    <n v="53000000"/>
    <x v="13"/>
    <s v="02-01-01-004-008"/>
    <s v="Detalle"/>
    <s v=""/>
    <s v=""/>
    <x v="18"/>
    <s v="EQUIPOS DE PRECISIÓN"/>
    <x v="13"/>
  </r>
  <r>
    <m/>
    <m/>
    <m/>
    <m/>
    <m/>
    <x v="29"/>
    <x v="34"/>
    <n v="64790000"/>
    <m/>
    <n v="64790000"/>
    <x v="13"/>
    <s v="02-01-01-004-008"/>
    <s v="Detalle"/>
    <s v=""/>
    <s v=""/>
    <x v="19"/>
    <s v="EQUIPOS DE PRECISIÓN"/>
    <x v="13"/>
  </r>
  <r>
    <m/>
    <m/>
    <m/>
    <m/>
    <m/>
    <x v="112"/>
    <x v="122"/>
    <m/>
    <n v="1000000"/>
    <n v="1000000"/>
    <x v="13"/>
    <s v="02-01-01-004-008"/>
    <s v="Detalle"/>
    <s v=""/>
    <s v=""/>
    <x v="28"/>
    <s v="EQUIPOS DE PRECISIÓN"/>
    <x v="13"/>
  </r>
  <r>
    <m/>
    <m/>
    <m/>
    <m/>
    <m/>
    <x v="31"/>
    <x v="36"/>
    <n v="17000000"/>
    <m/>
    <n v="17000000"/>
    <x v="13"/>
    <s v="02-01-01-004-008"/>
    <s v="Detalle"/>
    <s v=""/>
    <s v=""/>
    <x v="20"/>
    <s v="EQUIPOS DE PRECISIÓN"/>
    <x v="13"/>
  </r>
  <r>
    <m/>
    <m/>
    <m/>
    <m/>
    <m/>
    <x v="35"/>
    <x v="40"/>
    <n v="5000000"/>
    <m/>
    <n v="5000000"/>
    <x v="13"/>
    <s v="02-01-01-004-008"/>
    <s v="Detalle"/>
    <s v=""/>
    <s v=""/>
    <x v="22"/>
    <s v="EQUIPOS DE PRECISIÓN"/>
    <x v="13"/>
  </r>
  <r>
    <m/>
    <m/>
    <m/>
    <m/>
    <m/>
    <x v="36"/>
    <x v="41"/>
    <n v="5000000"/>
    <m/>
    <n v="5000000"/>
    <x v="13"/>
    <s v="02-01-01-004-008"/>
    <s v="Detalle"/>
    <s v=""/>
    <s v=""/>
    <x v="22"/>
    <s v="EQUIPOS DE PRECISIÓN"/>
    <x v="13"/>
  </r>
  <r>
    <m/>
    <m/>
    <m/>
    <m/>
    <m/>
    <x v="37"/>
    <x v="42"/>
    <n v="12200000"/>
    <m/>
    <n v="12200000"/>
    <x v="13"/>
    <s v="02-01-01-004-008"/>
    <s v="Detalle"/>
    <s v=""/>
    <s v=""/>
    <x v="22"/>
    <s v="EQUIPOS DE PRECISIÓN"/>
    <x v="13"/>
  </r>
  <r>
    <m/>
    <m/>
    <m/>
    <m/>
    <m/>
    <x v="39"/>
    <x v="44"/>
    <n v="10000000"/>
    <m/>
    <n v="10000000"/>
    <x v="13"/>
    <s v="02-01-01-004-008"/>
    <s v="Detalle"/>
    <s v=""/>
    <s v=""/>
    <x v="23"/>
    <s v="EQUIPOS DE PRECISIÓN"/>
    <x v="13"/>
  </r>
  <r>
    <m/>
    <m/>
    <m/>
    <m/>
    <m/>
    <x v="42"/>
    <x v="47"/>
    <n v="1650000"/>
    <m/>
    <n v="1650000"/>
    <x v="13"/>
    <s v="02-01-01-004-008"/>
    <s v="Detalle"/>
    <s v=""/>
    <s v=""/>
    <x v="25"/>
    <s v="EQUIPOS DE PRECISIÓN"/>
    <x v="13"/>
  </r>
  <r>
    <m/>
    <m/>
    <m/>
    <m/>
    <m/>
    <x v="45"/>
    <x v="50"/>
    <n v="9780000"/>
    <m/>
    <n v="9780000"/>
    <x v="13"/>
    <s v="02-01-01-004-008"/>
    <s v="Detalle"/>
    <s v=""/>
    <s v=""/>
    <x v="27"/>
    <s v="EQUIPOS DE PRECISIÓN"/>
    <x v="13"/>
  </r>
  <r>
    <m/>
    <m/>
    <m/>
    <m/>
    <m/>
    <x v="48"/>
    <x v="53"/>
    <n v="10931614"/>
    <m/>
    <n v="10931614"/>
    <x v="13"/>
    <s v="02-01-01-004-008"/>
    <s v="Detalle"/>
    <s v=""/>
    <s v=""/>
    <x v="28"/>
    <s v="EQUIPOS DE PRECISIÓN"/>
    <x v="13"/>
  </r>
  <r>
    <m/>
    <m/>
    <m/>
    <m/>
    <m/>
    <x v="50"/>
    <x v="55"/>
    <n v="40152980.140000001"/>
    <m/>
    <n v="40152980.140000001"/>
    <x v="13"/>
    <s v="02-01-01-004-008"/>
    <s v="Detalle"/>
    <s v=""/>
    <s v=""/>
    <x v="29"/>
    <s v="EQUIPOS DE PRECISIÓN"/>
    <x v="13"/>
  </r>
  <r>
    <m/>
    <m/>
    <m/>
    <m/>
    <m/>
    <x v="82"/>
    <x v="90"/>
    <n v="4000000"/>
    <m/>
    <n v="4000000"/>
    <x v="13"/>
    <s v="02-01-01-004-008"/>
    <s v="Detalle"/>
    <s v=""/>
    <s v=""/>
    <x v="29"/>
    <s v="EQUIPOS DE PRECISIÓN"/>
    <x v="13"/>
  </r>
  <r>
    <m/>
    <m/>
    <m/>
    <m/>
    <m/>
    <x v="83"/>
    <x v="91"/>
    <n v="3000000"/>
    <m/>
    <n v="3000000"/>
    <x v="13"/>
    <s v="02-01-01-004-008"/>
    <s v="Detalle"/>
    <s v=""/>
    <s v=""/>
    <x v="30"/>
    <s v="EQUIPOS DE PRECISIÓN"/>
    <x v="13"/>
  </r>
  <r>
    <m/>
    <m/>
    <m/>
    <m/>
    <m/>
    <x v="54"/>
    <x v="59"/>
    <n v="10600000"/>
    <m/>
    <n v="10600000"/>
    <x v="13"/>
    <s v="02-01-01-004-008"/>
    <s v="Detalle"/>
    <s v=""/>
    <s v=""/>
    <x v="30"/>
    <s v="EQUIPOS DE PRECISIÓN"/>
    <x v="13"/>
  </r>
  <r>
    <m/>
    <m/>
    <m/>
    <m/>
    <m/>
    <x v="55"/>
    <x v="60"/>
    <n v="8000000"/>
    <m/>
    <n v="8000000"/>
    <x v="13"/>
    <s v="02-01-01-004-008"/>
    <s v="Detalle"/>
    <s v=""/>
    <s v=""/>
    <x v="31"/>
    <s v="EQUIPOS DE PRECISIÓN"/>
    <x v="13"/>
  </r>
  <r>
    <m/>
    <m/>
    <m/>
    <m/>
    <m/>
    <x v="56"/>
    <x v="61"/>
    <n v="13400000"/>
    <m/>
    <n v="13400000"/>
    <x v="13"/>
    <s v="02-01-01-004-008"/>
    <s v="Detalle"/>
    <s v=""/>
    <s v=""/>
    <x v="31"/>
    <s v="EQUIPOS DE PRECISIÓN"/>
    <x v="13"/>
  </r>
  <r>
    <m/>
    <m/>
    <m/>
    <m/>
    <m/>
    <x v="57"/>
    <x v="62"/>
    <n v="2500000"/>
    <m/>
    <n v="2500000"/>
    <x v="13"/>
    <s v="02-01-01-004-008"/>
    <s v="Detalle"/>
    <s v=""/>
    <s v=""/>
    <x v="32"/>
    <s v="EQUIPOS DE PRECISIÓN"/>
    <x v="13"/>
  </r>
  <r>
    <m/>
    <m/>
    <m/>
    <m/>
    <m/>
    <x v="58"/>
    <x v="63"/>
    <n v="16036100"/>
    <m/>
    <n v="16036100"/>
    <x v="13"/>
    <s v="02-01-01-004-008"/>
    <s v="Detalle"/>
    <s v=""/>
    <s v=""/>
    <x v="32"/>
    <s v="EQUIPOS DE PRECISIÓN"/>
    <x v="13"/>
  </r>
  <r>
    <m/>
    <m/>
    <m/>
    <m/>
    <m/>
    <x v="60"/>
    <x v="65"/>
    <n v="25400000"/>
    <m/>
    <n v="25400000"/>
    <x v="13"/>
    <s v="02-01-01-004-008"/>
    <s v="Detalle"/>
    <s v=""/>
    <s v=""/>
    <x v="34"/>
    <s v="EQUIPOS DE PRECISIÓN"/>
    <x v="13"/>
  </r>
  <r>
    <m/>
    <m/>
    <m/>
    <m/>
    <m/>
    <x v="67"/>
    <x v="72"/>
    <n v="1000000"/>
    <m/>
    <n v="1000000"/>
    <x v="13"/>
    <s v="02-01-01-004-008"/>
    <s v="Detalle"/>
    <s v=""/>
    <s v=""/>
    <x v="36"/>
    <s v="EQUIPOS DE PRECISIÓN"/>
    <x v="13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1"/>
    <s v="01"/>
    <s v="004"/>
    <s v="009"/>
    <x v="0"/>
    <x v="127"/>
    <n v="2055280000"/>
    <n v="374910046"/>
    <n v="2430190046"/>
    <x v="14"/>
    <s v="02-01-01-004"/>
    <s v="Subordinal"/>
    <s v="020101004009Subordinal"/>
    <n v="1"/>
    <x v="0"/>
    <s v="EQUIPO DE TRANSPORTE"/>
    <x v="14"/>
  </r>
  <r>
    <m/>
    <m/>
    <m/>
    <m/>
    <m/>
    <x v="96"/>
    <x v="106"/>
    <n v="280000000"/>
    <m/>
    <n v="280000000"/>
    <x v="14"/>
    <s v="02-01-01-004-009"/>
    <s v="Detalle"/>
    <s v=""/>
    <s v=""/>
    <x v="1"/>
    <s v="EQUIPO DE TRANSPORTE"/>
    <x v="14"/>
  </r>
  <r>
    <m/>
    <m/>
    <m/>
    <m/>
    <m/>
    <x v="3"/>
    <x v="8"/>
    <n v="871830000"/>
    <m/>
    <n v="871830000"/>
    <x v="14"/>
    <s v="02-01-01-004-009"/>
    <s v="Detalle"/>
    <s v=""/>
    <s v=""/>
    <x v="1"/>
    <s v="EQUIPO DE TRANSPORTE"/>
    <x v="14"/>
  </r>
  <r>
    <m/>
    <m/>
    <m/>
    <m/>
    <m/>
    <x v="103"/>
    <x v="113"/>
    <n v="900000000"/>
    <m/>
    <n v="900000000"/>
    <x v="14"/>
    <s v="02-01-01-004-009"/>
    <s v="Detalle"/>
    <s v=""/>
    <s v=""/>
    <x v="1"/>
    <s v="EQUIPO DE TRANSPORTE"/>
    <x v="14"/>
  </r>
  <r>
    <m/>
    <m/>
    <m/>
    <m/>
    <m/>
    <x v="8"/>
    <x v="13"/>
    <n v="1000000"/>
    <m/>
    <n v="1000000"/>
    <x v="14"/>
    <s v="02-01-01-004-009"/>
    <s v="Detalle"/>
    <s v=""/>
    <s v=""/>
    <x v="1"/>
    <s v="EQUIPO DE TRANSPORTE"/>
    <x v="14"/>
  </r>
  <r>
    <m/>
    <m/>
    <m/>
    <m/>
    <m/>
    <x v="24"/>
    <x v="29"/>
    <m/>
    <n v="200000000"/>
    <n v="200000000"/>
    <x v="14"/>
    <s v="02-01-01-004-009"/>
    <s v="Detalle"/>
    <s v=""/>
    <s v=""/>
    <x v="14"/>
    <s v="EQUIPO DE TRANSPORTE"/>
    <x v="14"/>
  </r>
  <r>
    <m/>
    <m/>
    <m/>
    <m/>
    <m/>
    <x v="27"/>
    <x v="32"/>
    <n v="650000"/>
    <m/>
    <n v="650000"/>
    <x v="14"/>
    <s v="02-01-01-004-009"/>
    <s v="Detalle"/>
    <s v=""/>
    <s v=""/>
    <x v="17"/>
    <s v="EQUIPO DE TRANSPORTE"/>
    <x v="14"/>
  </r>
  <r>
    <m/>
    <m/>
    <m/>
    <m/>
    <m/>
    <x v="43"/>
    <x v="48"/>
    <m/>
    <n v="174910046"/>
    <n v="174910046"/>
    <x v="14"/>
    <s v="02-01-01-004-009"/>
    <s v="Detalle"/>
    <s v=""/>
    <s v=""/>
    <x v="25"/>
    <s v="EQUIPO DE TRANSPORTE"/>
    <x v="14"/>
  </r>
  <r>
    <m/>
    <m/>
    <m/>
    <m/>
    <m/>
    <x v="54"/>
    <x v="59"/>
    <n v="1800000"/>
    <m/>
    <n v="1800000"/>
    <x v="14"/>
    <s v="02-01-01-004-009"/>
    <s v="Detalle"/>
    <s v=""/>
    <s v=""/>
    <x v="30"/>
    <s v="EQUIPO DE TRANSPORTE"/>
    <x v="14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1"/>
    <s v="01"/>
    <s v="004"/>
    <s v="010"/>
    <x v="0"/>
    <x v="128"/>
    <n v="8758825316.8600006"/>
    <n v="5384747000"/>
    <n v="14143572316.860001"/>
    <x v="15"/>
    <s v="02-01-01-004"/>
    <s v="Subordinal"/>
    <s v="020101004010Subordinal"/>
    <n v="1"/>
    <x v="0"/>
    <s v="EQUIPO MILITAR Y POLICÍA"/>
    <x v="15"/>
  </r>
  <r>
    <m/>
    <m/>
    <m/>
    <m/>
    <m/>
    <x v="70"/>
    <x v="78"/>
    <n v="2705985000"/>
    <n v="2336022000"/>
    <n v="5042007000"/>
    <x v="15"/>
    <s v="02-01-01-004-010"/>
    <s v="Detalle"/>
    <s v=""/>
    <s v=""/>
    <x v="1"/>
    <s v="EQUIPO MILITAR Y POLICÍA"/>
    <x v="15"/>
  </r>
  <r>
    <m/>
    <m/>
    <m/>
    <m/>
    <m/>
    <x v="5"/>
    <x v="10"/>
    <n v="2168000000"/>
    <m/>
    <n v="2168000000"/>
    <x v="15"/>
    <s v="02-01-01-004-010"/>
    <s v="Detalle"/>
    <s v=""/>
    <s v=""/>
    <x v="1"/>
    <s v="EQUIPO MILITAR Y POLICÍA"/>
    <x v="15"/>
  </r>
  <r>
    <m/>
    <m/>
    <m/>
    <m/>
    <m/>
    <x v="9"/>
    <x v="14"/>
    <n v="198000000"/>
    <m/>
    <n v="198000000"/>
    <x v="15"/>
    <s v="02-01-01-004-010"/>
    <s v="Detalle"/>
    <s v=""/>
    <s v=""/>
    <x v="1"/>
    <s v="EQUIPO MILITAR Y POLICÍA"/>
    <x v="15"/>
  </r>
  <r>
    <m/>
    <m/>
    <m/>
    <m/>
    <m/>
    <x v="21"/>
    <x v="26"/>
    <n v="37450000"/>
    <m/>
    <n v="37450000"/>
    <x v="15"/>
    <s v="02-01-01-004-010"/>
    <s v="Detalle"/>
    <s v=""/>
    <s v=""/>
    <x v="11"/>
    <s v="EQUIPO MILITAR Y POLICÍA"/>
    <x v="15"/>
  </r>
  <r>
    <m/>
    <m/>
    <m/>
    <m/>
    <m/>
    <x v="22"/>
    <x v="27"/>
    <n v="28000000"/>
    <m/>
    <n v="28000000"/>
    <x v="15"/>
    <s v="02-01-01-004-010"/>
    <s v="Detalle"/>
    <s v=""/>
    <s v=""/>
    <x v="12"/>
    <s v="EQUIPO MILITAR Y POLICÍA"/>
    <x v="15"/>
  </r>
  <r>
    <m/>
    <m/>
    <m/>
    <m/>
    <m/>
    <x v="25"/>
    <x v="30"/>
    <n v="108696039"/>
    <m/>
    <n v="108696039"/>
    <x v="15"/>
    <s v="02-01-01-004-010"/>
    <s v="Detalle"/>
    <s v=""/>
    <s v=""/>
    <x v="15"/>
    <s v="EQUIPO MILITAR Y POLICÍA"/>
    <x v="15"/>
  </r>
  <r>
    <m/>
    <m/>
    <m/>
    <m/>
    <m/>
    <x v="26"/>
    <x v="31"/>
    <n v="1254847000"/>
    <m/>
    <n v="1254847000"/>
    <x v="15"/>
    <s v="02-01-01-004-010"/>
    <s v="Detalle"/>
    <s v=""/>
    <s v=""/>
    <x v="16"/>
    <s v="EQUIPO MILITAR Y POLICÍA"/>
    <x v="15"/>
  </r>
  <r>
    <m/>
    <m/>
    <m/>
    <m/>
    <m/>
    <x v="28"/>
    <x v="33"/>
    <m/>
    <n v="2000000000"/>
    <n v="2000000000"/>
    <x v="15"/>
    <s v="02-01-01-004-010"/>
    <s v="Detalle"/>
    <s v=""/>
    <s v=""/>
    <x v="18"/>
    <s v="EQUIPO MILITAR Y POLICÍA"/>
    <x v="15"/>
  </r>
  <r>
    <m/>
    <m/>
    <m/>
    <m/>
    <m/>
    <x v="112"/>
    <x v="122"/>
    <m/>
    <n v="1000000000"/>
    <n v="1000000000"/>
    <x v="15"/>
    <s v="02-01-01-004-010"/>
    <s v="Detalle"/>
    <s v=""/>
    <s v=""/>
    <x v="28"/>
    <s v="EQUIPO MILITAR Y POLICÍA"/>
    <x v="15"/>
  </r>
  <r>
    <m/>
    <m/>
    <m/>
    <m/>
    <m/>
    <x v="31"/>
    <x v="36"/>
    <n v="7000000"/>
    <m/>
    <n v="7000000"/>
    <x v="15"/>
    <s v="02-01-01-004-010"/>
    <s v="Detalle"/>
    <s v=""/>
    <s v=""/>
    <x v="20"/>
    <s v="EQUIPO MILITAR Y POLICÍA"/>
    <x v="15"/>
  </r>
  <r>
    <m/>
    <m/>
    <m/>
    <m/>
    <m/>
    <x v="32"/>
    <x v="37"/>
    <n v="30000000"/>
    <m/>
    <n v="30000000"/>
    <x v="15"/>
    <s v="02-01-01-004-010"/>
    <s v="Detalle"/>
    <s v=""/>
    <s v=""/>
    <x v="21"/>
    <s v="EQUIPO MILITAR Y POLICÍA"/>
    <x v="15"/>
  </r>
  <r>
    <m/>
    <m/>
    <m/>
    <m/>
    <m/>
    <x v="38"/>
    <x v="43"/>
    <n v="149000000"/>
    <m/>
    <n v="149000000"/>
    <x v="15"/>
    <s v="02-01-01-004-010"/>
    <s v="Detalle"/>
    <s v=""/>
    <s v=""/>
    <x v="23"/>
    <s v="EQUIPO MILITAR Y POLICÍA"/>
    <x v="15"/>
  </r>
  <r>
    <m/>
    <m/>
    <m/>
    <m/>
    <m/>
    <x v="39"/>
    <x v="44"/>
    <n v="8000000"/>
    <m/>
    <n v="8000000"/>
    <x v="15"/>
    <s v="02-01-01-004-010"/>
    <s v="Detalle"/>
    <s v=""/>
    <s v=""/>
    <x v="23"/>
    <s v="EQUIPO MILITAR Y POLICÍA"/>
    <x v="15"/>
  </r>
  <r>
    <m/>
    <m/>
    <m/>
    <m/>
    <m/>
    <x v="41"/>
    <x v="46"/>
    <n v="42257141.859999999"/>
    <m/>
    <n v="42257141.859999999"/>
    <x v="15"/>
    <s v="02-01-01-004-010"/>
    <s v="Detalle"/>
    <s v=""/>
    <s v=""/>
    <x v="24"/>
    <s v="EQUIPO MILITAR Y POLICÍA"/>
    <x v="15"/>
  </r>
  <r>
    <m/>
    <m/>
    <m/>
    <m/>
    <m/>
    <x v="42"/>
    <x v="47"/>
    <n v="22400000"/>
    <m/>
    <n v="22400000"/>
    <x v="15"/>
    <s v="02-01-01-004-010"/>
    <s v="Detalle"/>
    <s v=""/>
    <s v=""/>
    <x v="25"/>
    <s v="EQUIPO MILITAR Y POLICÍA"/>
    <x v="15"/>
  </r>
  <r>
    <m/>
    <m/>
    <m/>
    <m/>
    <m/>
    <x v="43"/>
    <x v="48"/>
    <n v="6700000"/>
    <m/>
    <n v="6700000"/>
    <x v="15"/>
    <s v="02-01-01-004-010"/>
    <s v="Detalle"/>
    <s v=""/>
    <s v=""/>
    <x v="25"/>
    <s v="EQUIPO MILITAR Y POLICÍA"/>
    <x v="15"/>
  </r>
  <r>
    <m/>
    <m/>
    <m/>
    <m/>
    <m/>
    <x v="48"/>
    <x v="53"/>
    <n v="478390136"/>
    <m/>
    <n v="478390136"/>
    <x v="15"/>
    <s v="02-01-01-004-010"/>
    <s v="Detalle"/>
    <s v=""/>
    <s v=""/>
    <x v="28"/>
    <s v="EQUIPO MILITAR Y POLICÍA"/>
    <x v="15"/>
  </r>
  <r>
    <m/>
    <m/>
    <m/>
    <m/>
    <m/>
    <x v="50"/>
    <x v="55"/>
    <m/>
    <n v="48725000"/>
    <n v="48725000"/>
    <x v="15"/>
    <s v="02-01-01-004-010"/>
    <s v="Detalle"/>
    <s v=""/>
    <s v=""/>
    <x v="29"/>
    <s v="EQUIPO MILITAR Y POLICÍA"/>
    <x v="15"/>
  </r>
  <r>
    <m/>
    <m/>
    <m/>
    <m/>
    <m/>
    <x v="82"/>
    <x v="90"/>
    <n v="15000000"/>
    <m/>
    <n v="15000000"/>
    <x v="15"/>
    <s v="02-01-01-004-010"/>
    <s v="Detalle"/>
    <s v=""/>
    <s v=""/>
    <x v="29"/>
    <s v="EQUIPO MILITAR Y POLICÍA"/>
    <x v="15"/>
  </r>
  <r>
    <m/>
    <m/>
    <m/>
    <m/>
    <m/>
    <x v="55"/>
    <x v="60"/>
    <n v="28600000"/>
    <m/>
    <n v="28600000"/>
    <x v="15"/>
    <s v="02-01-01-004-010"/>
    <s v="Detalle"/>
    <s v=""/>
    <s v=""/>
    <x v="31"/>
    <s v="EQUIPO MILITAR Y POLICÍA"/>
    <x v="15"/>
  </r>
  <r>
    <m/>
    <m/>
    <m/>
    <m/>
    <m/>
    <x v="60"/>
    <x v="65"/>
    <n v="1345000000"/>
    <m/>
    <n v="1345000000"/>
    <x v="15"/>
    <s v="02-01-01-004-010"/>
    <s v="Detalle"/>
    <s v=""/>
    <s v=""/>
    <x v="34"/>
    <s v="EQUIPO MILITAR Y POLICÍA"/>
    <x v="15"/>
  </r>
  <r>
    <m/>
    <m/>
    <m/>
    <m/>
    <m/>
    <x v="64"/>
    <x v="69"/>
    <n v="110000000"/>
    <m/>
    <n v="110000000"/>
    <x v="15"/>
    <s v="02-01-01-004-010"/>
    <s v="Detalle"/>
    <s v=""/>
    <s v=""/>
    <x v="35"/>
    <s v="EQUIPO MILITAR Y POLICÍA"/>
    <x v="15"/>
  </r>
  <r>
    <m/>
    <m/>
    <m/>
    <m/>
    <m/>
    <x v="66"/>
    <x v="71"/>
    <n v="15500000"/>
    <m/>
    <n v="15500000"/>
    <x v="15"/>
    <s v="02-01-01-004-010"/>
    <s v="Detalle"/>
    <s v=""/>
    <s v=""/>
    <x v="36"/>
    <s v="EQUIPO MILITAR Y POLICÍA"/>
    <x v="15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1"/>
    <s v="01"/>
    <s v="006"/>
    <m/>
    <x v="0"/>
    <x v="129"/>
    <n v="6106138033"/>
    <n v="480748168"/>
    <n v="6586886201"/>
    <x v="16"/>
    <s v="02-01-01"/>
    <s v="Ordinal"/>
    <s v="020101006Ordinal"/>
    <n v="1"/>
    <x v="0"/>
    <s v="ACTIVOS FIJOS OTROS"/>
    <x v="16"/>
  </r>
  <r>
    <s v="02"/>
    <s v="01"/>
    <s v="01"/>
    <s v="006"/>
    <s v="001"/>
    <x v="0"/>
    <x v="130"/>
    <n v="130200000"/>
    <n v="0"/>
    <n v="130200000"/>
    <x v="17"/>
    <s v="02-01-01-006"/>
    <s v="Subordinal"/>
    <s v="020101006001Subordinal"/>
    <n v="1"/>
    <x v="0"/>
    <s v="ACTIVOS FIJOS OTROS"/>
    <x v="17"/>
  </r>
  <r>
    <m/>
    <m/>
    <m/>
    <m/>
    <m/>
    <x v="26"/>
    <x v="31"/>
    <n v="130200000"/>
    <m/>
    <n v="130200000"/>
    <x v="17"/>
    <s v="02-01-01-006-001"/>
    <s v="Detalle"/>
    <s v=""/>
    <s v=""/>
    <x v="16"/>
    <s v="ACTIVOS FIJOS OTROS"/>
    <x v="17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1"/>
    <s v="01"/>
    <s v="006"/>
    <s v="002"/>
    <x v="0"/>
    <x v="131"/>
    <n v="5975938033"/>
    <n v="480748168"/>
    <n v="6456686201"/>
    <x v="18"/>
    <s v="02-01-01-006"/>
    <s v="Subordinal"/>
    <s v="020101006002Subordinal"/>
    <n v="1"/>
    <x v="0"/>
    <s v="PROPIEDAD INTELECTUAL"/>
    <x v="18"/>
  </r>
  <r>
    <m/>
    <m/>
    <m/>
    <m/>
    <m/>
    <x v="70"/>
    <x v="78"/>
    <n v="27200000"/>
    <m/>
    <n v="27200000"/>
    <x v="18"/>
    <s v="02-01-01-006-002"/>
    <s v="Detalle"/>
    <s v=""/>
    <s v=""/>
    <x v="1"/>
    <s v="PROPIEDAD INTELECTUAL"/>
    <x v="18"/>
  </r>
  <r>
    <m/>
    <m/>
    <m/>
    <m/>
    <m/>
    <x v="1"/>
    <x v="6"/>
    <m/>
    <n v="67680000"/>
    <n v="67680000"/>
    <x v="18"/>
    <s v="02-01-01-006-002"/>
    <s v="Detalle"/>
    <s v=""/>
    <s v=""/>
    <x v="1"/>
    <s v="PROPIEDAD INTELECTUAL"/>
    <x v="18"/>
  </r>
  <r>
    <m/>
    <m/>
    <m/>
    <m/>
    <m/>
    <x v="96"/>
    <x v="106"/>
    <n v="12000000"/>
    <m/>
    <n v="12000000"/>
    <x v="18"/>
    <s v="02-01-01-006-002"/>
    <s v="Detalle"/>
    <s v=""/>
    <s v=""/>
    <x v="1"/>
    <s v="PROPIEDAD INTELECTUAL"/>
    <x v="18"/>
  </r>
  <r>
    <m/>
    <m/>
    <m/>
    <m/>
    <m/>
    <x v="115"/>
    <x v="132"/>
    <n v="600000"/>
    <m/>
    <n v="600000"/>
    <x v="18"/>
    <s v="02-01-01-006-002"/>
    <s v="Detalle"/>
    <s v=""/>
    <s v=""/>
    <x v="1"/>
    <s v="PROPIEDAD INTELECTUAL"/>
    <x v="18"/>
  </r>
  <r>
    <m/>
    <m/>
    <m/>
    <m/>
    <m/>
    <x v="116"/>
    <x v="133"/>
    <n v="1100000"/>
    <m/>
    <n v="1100000"/>
    <x v="18"/>
    <s v="02-01-01-006-002"/>
    <s v="Detalle"/>
    <s v=""/>
    <s v=""/>
    <x v="1"/>
    <s v="PROPIEDAD INTELECTUAL"/>
    <x v="18"/>
  </r>
  <r>
    <m/>
    <m/>
    <m/>
    <m/>
    <m/>
    <x v="117"/>
    <x v="134"/>
    <n v="400000"/>
    <m/>
    <n v="400000"/>
    <x v="18"/>
    <s v="02-01-01-006-002"/>
    <s v="Detalle"/>
    <s v=""/>
    <s v=""/>
    <x v="1"/>
    <s v="PROPIEDAD INTELECTUAL"/>
    <x v="18"/>
  </r>
  <r>
    <m/>
    <m/>
    <m/>
    <m/>
    <m/>
    <x v="3"/>
    <x v="8"/>
    <n v="40000000"/>
    <m/>
    <n v="40000000"/>
    <x v="18"/>
    <s v="02-01-01-006-002"/>
    <s v="Detalle"/>
    <s v=""/>
    <s v=""/>
    <x v="1"/>
    <s v="PROPIEDAD INTELECTUAL"/>
    <x v="18"/>
  </r>
  <r>
    <m/>
    <m/>
    <m/>
    <m/>
    <m/>
    <x v="5"/>
    <x v="10"/>
    <n v="10000000"/>
    <m/>
    <n v="10000000"/>
    <x v="18"/>
    <s v="02-01-01-006-002"/>
    <s v="Detalle"/>
    <s v=""/>
    <s v=""/>
    <x v="1"/>
    <s v="PROPIEDAD INTELECTUAL"/>
    <x v="18"/>
  </r>
  <r>
    <m/>
    <m/>
    <m/>
    <m/>
    <m/>
    <x v="103"/>
    <x v="113"/>
    <n v="1987416577"/>
    <m/>
    <n v="1987416577"/>
    <x v="18"/>
    <s v="02-01-01-006-002"/>
    <s v="Detalle"/>
    <s v=""/>
    <s v=""/>
    <x v="1"/>
    <s v="PROPIEDAD INTELECTUAL"/>
    <x v="18"/>
  </r>
  <r>
    <m/>
    <m/>
    <m/>
    <m/>
    <m/>
    <x v="6"/>
    <x v="11"/>
    <n v="480868235"/>
    <m/>
    <n v="480868235"/>
    <x v="18"/>
    <s v="02-01-01-006-002"/>
    <s v="Detalle"/>
    <s v=""/>
    <s v=""/>
    <x v="1"/>
    <s v="PROPIEDAD INTELECTUAL"/>
    <x v="18"/>
  </r>
  <r>
    <m/>
    <m/>
    <m/>
    <m/>
    <m/>
    <x v="7"/>
    <x v="12"/>
    <n v="352000000"/>
    <m/>
    <n v="352000000"/>
    <x v="18"/>
    <s v="02-01-01-006-002"/>
    <s v="Detalle"/>
    <s v=""/>
    <s v=""/>
    <x v="1"/>
    <s v="PROPIEDAD INTELECTUAL"/>
    <x v="18"/>
  </r>
  <r>
    <m/>
    <m/>
    <m/>
    <m/>
    <m/>
    <x v="8"/>
    <x v="13"/>
    <n v="24000000"/>
    <m/>
    <n v="24000000"/>
    <x v="18"/>
    <s v="02-01-01-006-002"/>
    <s v="Detalle"/>
    <s v=""/>
    <s v=""/>
    <x v="1"/>
    <s v="PROPIEDAD INTELECTUAL"/>
    <x v="18"/>
  </r>
  <r>
    <m/>
    <m/>
    <m/>
    <m/>
    <m/>
    <x v="90"/>
    <x v="99"/>
    <n v="56300000"/>
    <m/>
    <n v="56300000"/>
    <x v="18"/>
    <s v="02-01-01-006-002"/>
    <s v="Detalle"/>
    <s v=""/>
    <s v=""/>
    <x v="1"/>
    <s v="PROPIEDAD INTELECTUAL"/>
    <x v="18"/>
  </r>
  <r>
    <m/>
    <m/>
    <m/>
    <m/>
    <m/>
    <x v="105"/>
    <x v="115"/>
    <n v="6600000"/>
    <m/>
    <n v="6600000"/>
    <x v="18"/>
    <s v="02-01-01-006-002"/>
    <s v="Detalle"/>
    <s v=""/>
    <s v=""/>
    <x v="1"/>
    <s v="PROPIEDAD INTELECTUAL"/>
    <x v="18"/>
  </r>
  <r>
    <m/>
    <m/>
    <m/>
    <m/>
    <m/>
    <x v="9"/>
    <x v="14"/>
    <n v="14000000"/>
    <m/>
    <n v="14000000"/>
    <x v="18"/>
    <s v="02-01-01-006-002"/>
    <s v="Detalle"/>
    <s v=""/>
    <s v=""/>
    <x v="1"/>
    <s v="PROPIEDAD INTELECTUAL"/>
    <x v="18"/>
  </r>
  <r>
    <m/>
    <m/>
    <m/>
    <m/>
    <m/>
    <x v="10"/>
    <x v="15"/>
    <n v="65621400"/>
    <m/>
    <n v="65621400"/>
    <x v="18"/>
    <s v="02-01-01-006-002"/>
    <s v="Detalle"/>
    <s v=""/>
    <s v=""/>
    <x v="2"/>
    <s v="PROPIEDAD INTELECTUAL"/>
    <x v="18"/>
  </r>
  <r>
    <m/>
    <m/>
    <m/>
    <m/>
    <m/>
    <x v="13"/>
    <x v="18"/>
    <n v="5000000"/>
    <m/>
    <n v="5000000"/>
    <x v="18"/>
    <s v="02-01-01-006-002"/>
    <s v="Detalle"/>
    <s v=""/>
    <s v=""/>
    <x v="4"/>
    <s v="PROPIEDAD INTELECTUAL"/>
    <x v="18"/>
  </r>
  <r>
    <m/>
    <m/>
    <m/>
    <m/>
    <m/>
    <x v="21"/>
    <x v="26"/>
    <n v="10000000"/>
    <m/>
    <n v="10000000"/>
    <x v="18"/>
    <s v="02-01-01-006-002"/>
    <s v="Detalle"/>
    <s v=""/>
    <s v=""/>
    <x v="11"/>
    <s v="PROPIEDAD INTELECTUAL"/>
    <x v="18"/>
  </r>
  <r>
    <m/>
    <m/>
    <m/>
    <m/>
    <m/>
    <x v="22"/>
    <x v="27"/>
    <n v="19200000"/>
    <m/>
    <n v="19200000"/>
    <x v="18"/>
    <s v="02-01-01-006-002"/>
    <s v="Detalle"/>
    <s v=""/>
    <s v=""/>
    <x v="12"/>
    <s v="PROPIEDAD INTELECTUAL"/>
    <x v="18"/>
  </r>
  <r>
    <m/>
    <m/>
    <m/>
    <m/>
    <m/>
    <x v="24"/>
    <x v="29"/>
    <m/>
    <n v="76168168"/>
    <n v="76168168"/>
    <x v="18"/>
    <s v="02-01-01-006-002"/>
    <s v="Detalle"/>
    <s v=""/>
    <s v=""/>
    <x v="14"/>
    <s v="PROPIEDAD INTELECTUAL"/>
    <x v="18"/>
  </r>
  <r>
    <m/>
    <m/>
    <m/>
    <m/>
    <m/>
    <x v="106"/>
    <x v="116"/>
    <n v="257770821"/>
    <m/>
    <n v="257770821"/>
    <x v="18"/>
    <s v="02-01-01-006-002"/>
    <s v="Detalle"/>
    <s v=""/>
    <s v=""/>
    <x v="40"/>
    <s v="PROPIEDAD INTELECTUAL"/>
    <x v="18"/>
  </r>
  <r>
    <m/>
    <m/>
    <m/>
    <m/>
    <m/>
    <x v="26"/>
    <x v="31"/>
    <n v="1050000000"/>
    <m/>
    <n v="1050000000"/>
    <x v="18"/>
    <s v="02-01-01-006-002"/>
    <s v="Detalle"/>
    <s v=""/>
    <s v=""/>
    <x v="16"/>
    <s v="PROPIEDAD INTELECTUAL"/>
    <x v="18"/>
  </r>
  <r>
    <m/>
    <m/>
    <m/>
    <m/>
    <m/>
    <x v="27"/>
    <x v="32"/>
    <n v="121000000"/>
    <m/>
    <n v="121000000"/>
    <x v="18"/>
    <s v="02-01-01-006-002"/>
    <s v="Detalle"/>
    <s v=""/>
    <s v=""/>
    <x v="17"/>
    <s v="PROPIEDAD INTELECTUAL"/>
    <x v="18"/>
  </r>
  <r>
    <m/>
    <m/>
    <m/>
    <m/>
    <m/>
    <x v="28"/>
    <x v="33"/>
    <m/>
    <n v="324000000"/>
    <n v="324000000"/>
    <x v="18"/>
    <s v="02-01-01-006-002"/>
    <s v="Detalle"/>
    <s v=""/>
    <s v=""/>
    <x v="18"/>
    <s v="PROPIEDAD INTELECTUAL"/>
    <x v="18"/>
  </r>
  <r>
    <m/>
    <m/>
    <m/>
    <m/>
    <m/>
    <x v="107"/>
    <x v="117"/>
    <n v="310000000"/>
    <m/>
    <n v="310000000"/>
    <x v="18"/>
    <s v="02-01-01-006-002"/>
    <s v="Detalle"/>
    <s v=""/>
    <s v=""/>
    <x v="41"/>
    <s v="PROPIEDAD INTELECTUAL"/>
    <x v="18"/>
  </r>
  <r>
    <m/>
    <m/>
    <m/>
    <m/>
    <m/>
    <x v="108"/>
    <x v="17"/>
    <n v="127200000"/>
    <m/>
    <n v="127200000"/>
    <x v="18"/>
    <s v="02-01-01-006-002"/>
    <s v="Detalle"/>
    <s v=""/>
    <s v=""/>
    <x v="41"/>
    <s v="PROPIEDAD INTELECTUAL"/>
    <x v="18"/>
  </r>
  <r>
    <m/>
    <m/>
    <m/>
    <m/>
    <m/>
    <x v="29"/>
    <x v="34"/>
    <n v="200000000"/>
    <m/>
    <n v="200000000"/>
    <x v="18"/>
    <s v="02-01-01-006-002"/>
    <s v="Detalle"/>
    <s v=""/>
    <s v=""/>
    <x v="19"/>
    <s v="PROPIEDAD INTELECTUAL"/>
    <x v="18"/>
  </r>
  <r>
    <m/>
    <m/>
    <m/>
    <m/>
    <m/>
    <x v="30"/>
    <x v="35"/>
    <n v="56500000"/>
    <m/>
    <n v="56500000"/>
    <x v="18"/>
    <s v="02-01-01-006-002"/>
    <s v="Detalle"/>
    <s v=""/>
    <s v=""/>
    <x v="20"/>
    <s v="PROPIEDAD INTELECTUAL"/>
    <x v="18"/>
  </r>
  <r>
    <m/>
    <m/>
    <m/>
    <m/>
    <m/>
    <x v="35"/>
    <x v="40"/>
    <n v="18645000"/>
    <m/>
    <n v="18645000"/>
    <x v="18"/>
    <s v="02-01-01-006-002"/>
    <s v="Detalle"/>
    <s v=""/>
    <s v=""/>
    <x v="22"/>
    <s v="PROPIEDAD INTELECTUAL"/>
    <x v="18"/>
  </r>
  <r>
    <m/>
    <m/>
    <m/>
    <m/>
    <m/>
    <x v="36"/>
    <x v="41"/>
    <n v="30000000"/>
    <m/>
    <n v="30000000"/>
    <x v="18"/>
    <s v="02-01-01-006-002"/>
    <s v="Detalle"/>
    <s v=""/>
    <s v=""/>
    <x v="22"/>
    <s v="PROPIEDAD INTELECTUAL"/>
    <x v="18"/>
  </r>
  <r>
    <m/>
    <m/>
    <m/>
    <m/>
    <m/>
    <x v="38"/>
    <x v="43"/>
    <n v="3600000"/>
    <m/>
    <n v="3600000"/>
    <x v="18"/>
    <s v="02-01-01-006-002"/>
    <s v="Detalle"/>
    <s v=""/>
    <s v=""/>
    <x v="23"/>
    <s v="PROPIEDAD INTELECTUAL"/>
    <x v="18"/>
  </r>
  <r>
    <m/>
    <m/>
    <m/>
    <m/>
    <m/>
    <x v="42"/>
    <x v="47"/>
    <m/>
    <n v="12900000"/>
    <n v="12900000"/>
    <x v="18"/>
    <s v="02-01-01-006-002"/>
    <s v="Detalle"/>
    <s v=""/>
    <s v=""/>
    <x v="25"/>
    <s v="PROPIEDAD INTELECTUAL"/>
    <x v="18"/>
  </r>
  <r>
    <m/>
    <m/>
    <m/>
    <m/>
    <m/>
    <x v="43"/>
    <x v="48"/>
    <n v="26008000"/>
    <m/>
    <n v="26008000"/>
    <x v="18"/>
    <s v="02-01-01-006-002"/>
    <s v="Detalle"/>
    <s v=""/>
    <s v=""/>
    <x v="25"/>
    <s v="PROPIEDAD INTELECTUAL"/>
    <x v="18"/>
  </r>
  <r>
    <m/>
    <m/>
    <m/>
    <m/>
    <m/>
    <x v="93"/>
    <x v="102"/>
    <n v="12000000"/>
    <m/>
    <n v="12000000"/>
    <x v="18"/>
    <s v="02-01-01-006-002"/>
    <s v="Detalle"/>
    <s v=""/>
    <s v=""/>
    <x v="26"/>
    <s v="PROPIEDAD INTELECTUAL"/>
    <x v="18"/>
  </r>
  <r>
    <m/>
    <m/>
    <m/>
    <m/>
    <m/>
    <x v="44"/>
    <x v="49"/>
    <n v="14000000"/>
    <m/>
    <n v="14000000"/>
    <x v="18"/>
    <s v="02-01-01-006-002"/>
    <s v="Detalle"/>
    <s v=""/>
    <s v=""/>
    <x v="26"/>
    <s v="PROPIEDAD INTELECTUAL"/>
    <x v="18"/>
  </r>
  <r>
    <m/>
    <m/>
    <m/>
    <m/>
    <m/>
    <x v="45"/>
    <x v="50"/>
    <n v="9600000"/>
    <m/>
    <n v="9600000"/>
    <x v="18"/>
    <s v="02-01-01-006-002"/>
    <s v="Detalle"/>
    <s v=""/>
    <s v=""/>
    <x v="27"/>
    <s v="PROPIEDAD INTELECTUAL"/>
    <x v="18"/>
  </r>
  <r>
    <m/>
    <m/>
    <m/>
    <m/>
    <m/>
    <x v="48"/>
    <x v="53"/>
    <n v="55000000"/>
    <m/>
    <n v="55000000"/>
    <x v="18"/>
    <s v="02-01-01-006-002"/>
    <s v="Detalle"/>
    <s v=""/>
    <s v=""/>
    <x v="28"/>
    <s v="PROPIEDAD INTELECTUAL"/>
    <x v="18"/>
  </r>
  <r>
    <m/>
    <m/>
    <m/>
    <m/>
    <m/>
    <x v="49"/>
    <x v="54"/>
    <n v="28000000"/>
    <m/>
    <n v="28000000"/>
    <x v="18"/>
    <s v="02-01-01-006-002"/>
    <s v="Detalle"/>
    <s v=""/>
    <s v=""/>
    <x v="28"/>
    <s v="PROPIEDAD INTELECTUAL"/>
    <x v="18"/>
  </r>
  <r>
    <m/>
    <m/>
    <m/>
    <m/>
    <m/>
    <x v="50"/>
    <x v="55"/>
    <n v="108635000"/>
    <m/>
    <n v="108635000"/>
    <x v="18"/>
    <s v="02-01-01-006-002"/>
    <s v="Detalle"/>
    <s v=""/>
    <s v=""/>
    <x v="29"/>
    <s v="PROPIEDAD INTELECTUAL"/>
    <x v="18"/>
  </r>
  <r>
    <m/>
    <m/>
    <m/>
    <m/>
    <m/>
    <x v="57"/>
    <x v="62"/>
    <n v="44000000"/>
    <m/>
    <n v="44000000"/>
    <x v="18"/>
    <s v="02-01-01-006-002"/>
    <s v="Detalle"/>
    <s v=""/>
    <s v=""/>
    <x v="32"/>
    <s v="PROPIEDAD INTELECTUAL"/>
    <x v="18"/>
  </r>
  <r>
    <m/>
    <m/>
    <m/>
    <m/>
    <m/>
    <x v="85"/>
    <x v="93"/>
    <n v="14400000"/>
    <m/>
    <n v="14400000"/>
    <x v="18"/>
    <s v="02-01-01-006-002"/>
    <s v="Detalle"/>
    <s v=""/>
    <s v=""/>
    <x v="32"/>
    <s v="PROPIEDAD INTELECTUAL"/>
    <x v="18"/>
  </r>
  <r>
    <m/>
    <m/>
    <m/>
    <m/>
    <m/>
    <x v="60"/>
    <x v="65"/>
    <n v="219773000"/>
    <m/>
    <n v="219773000"/>
    <x v="18"/>
    <s v="02-01-01-006-002"/>
    <s v="Detalle"/>
    <s v=""/>
    <s v=""/>
    <x v="34"/>
    <s v="PROPIEDAD INTELECTUAL"/>
    <x v="18"/>
  </r>
  <r>
    <m/>
    <m/>
    <m/>
    <m/>
    <m/>
    <x v="61"/>
    <x v="66"/>
    <n v="16000000"/>
    <m/>
    <n v="16000000"/>
    <x v="18"/>
    <s v="02-01-01-006-002"/>
    <s v="Detalle"/>
    <s v=""/>
    <s v=""/>
    <x v="34"/>
    <s v="PROPIEDAD INTELECTUAL"/>
    <x v="18"/>
  </r>
  <r>
    <m/>
    <m/>
    <m/>
    <m/>
    <m/>
    <x v="63"/>
    <x v="68"/>
    <n v="55000000"/>
    <m/>
    <n v="55000000"/>
    <x v="18"/>
    <s v="02-01-01-006-002"/>
    <s v="Detalle"/>
    <s v=""/>
    <s v=""/>
    <x v="35"/>
    <s v="PROPIEDAD INTELECTUAL"/>
    <x v="18"/>
  </r>
  <r>
    <m/>
    <m/>
    <m/>
    <m/>
    <m/>
    <x v="64"/>
    <x v="69"/>
    <n v="40000000"/>
    <m/>
    <n v="40000000"/>
    <x v="18"/>
    <s v="02-01-01-006-002"/>
    <s v="Detalle"/>
    <s v=""/>
    <s v=""/>
    <x v="35"/>
    <s v="PROPIEDAD INTELECTUAL"/>
    <x v="18"/>
  </r>
  <r>
    <m/>
    <m/>
    <m/>
    <m/>
    <m/>
    <x v="110"/>
    <x v="119"/>
    <n v="13000000"/>
    <m/>
    <n v="13000000"/>
    <x v="18"/>
    <s v="02-01-01-006-002"/>
    <s v="Detalle"/>
    <s v=""/>
    <s v=""/>
    <x v="35"/>
    <s v="PROPIEDAD INTELECTUAL"/>
    <x v="18"/>
  </r>
  <r>
    <m/>
    <m/>
    <m/>
    <m/>
    <m/>
    <x v="68"/>
    <x v="73"/>
    <n v="30000000"/>
    <m/>
    <n v="30000000"/>
    <x v="18"/>
    <s v="02-01-01-006-002"/>
    <s v="Detalle"/>
    <s v=""/>
    <s v=""/>
    <x v="36"/>
    <s v="PROPIEDAD INTELECTUAL"/>
    <x v="18"/>
  </r>
  <r>
    <m/>
    <m/>
    <m/>
    <m/>
    <m/>
    <x v="69"/>
    <x v="74"/>
    <n v="3500000"/>
    <m/>
    <n v="3500000"/>
    <x v="18"/>
    <s v="02-01-01-006-002"/>
    <s v="Detalle"/>
    <s v=""/>
    <s v=""/>
    <x v="36"/>
    <s v="PROPIEDAD INTELECTUAL"/>
    <x v="18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m/>
    <m/>
    <m/>
    <x v="0"/>
    <x v="135"/>
    <n v="902651202006.57031"/>
    <n v="146482534820.60999"/>
    <n v="1049133736827.1803"/>
    <x v="19"/>
    <s v="02"/>
    <s v="Subcuenta"/>
    <s v="0202Subcuenta"/>
    <n v="1"/>
    <x v="0"/>
    <s v=""/>
    <x v="19"/>
  </r>
  <r>
    <s v="02"/>
    <s v="02"/>
    <s v="01"/>
    <m/>
    <m/>
    <x v="0"/>
    <x v="136"/>
    <n v="284444886371.46039"/>
    <n v="34441201929.25"/>
    <n v="318886088300.71039"/>
    <x v="20"/>
    <s v="02-02"/>
    <s v="Objeto"/>
    <s v="020201Objeto"/>
    <n v="1"/>
    <x v="0"/>
    <s v=""/>
    <x v="20"/>
  </r>
  <r>
    <s v="02"/>
    <s v="02"/>
    <s v="01"/>
    <s v="000"/>
    <m/>
    <x v="0"/>
    <x v="137"/>
    <n v="513690000"/>
    <n v="0"/>
    <n v="513690000"/>
    <x v="21"/>
    <s v="02-02-01"/>
    <s v="Ordinal"/>
    <s v="020201000Ordinal"/>
    <n v="1"/>
    <x v="0"/>
    <s v=""/>
    <x v="21"/>
  </r>
  <r>
    <s v="02"/>
    <s v="02"/>
    <s v="01"/>
    <s v="000"/>
    <s v="001"/>
    <x v="0"/>
    <x v="138"/>
    <n v="160190000"/>
    <n v="0"/>
    <n v="160190000"/>
    <x v="22"/>
    <s v="02-02-01-000"/>
    <s v="Subordinal"/>
    <s v="020201000001Subordinal"/>
    <n v="1"/>
    <x v="0"/>
    <s v="MATERIALES Y SUMINISTROS"/>
    <x v="22"/>
  </r>
  <r>
    <m/>
    <m/>
    <m/>
    <m/>
    <m/>
    <x v="95"/>
    <x v="105"/>
    <n v="150000000"/>
    <m/>
    <n v="150000000"/>
    <x v="22"/>
    <s v="02-02-01-000-001"/>
    <s v="Detalle"/>
    <s v=""/>
    <s v=""/>
    <x v="1"/>
    <s v="MATERIALES Y SUMINISTROS"/>
    <x v="22"/>
  </r>
  <r>
    <m/>
    <m/>
    <m/>
    <m/>
    <m/>
    <x v="58"/>
    <x v="63"/>
    <n v="500000"/>
    <m/>
    <n v="500000"/>
    <x v="22"/>
    <s v="02-02-01-000-001"/>
    <s v="Detalle"/>
    <s v=""/>
    <s v=""/>
    <x v="32"/>
    <s v="MATERIALES Y SUMINISTROS"/>
    <x v="22"/>
  </r>
  <r>
    <m/>
    <m/>
    <m/>
    <m/>
    <m/>
    <x v="66"/>
    <x v="71"/>
    <n v="1050000"/>
    <m/>
    <n v="1050000"/>
    <x v="22"/>
    <s v="02-02-01-000-001"/>
    <s v="Detalle"/>
    <s v=""/>
    <s v=""/>
    <x v="36"/>
    <s v="MATERIALES Y SUMINISTROS"/>
    <x v="22"/>
  </r>
  <r>
    <m/>
    <m/>
    <m/>
    <m/>
    <m/>
    <x v="68"/>
    <x v="73"/>
    <n v="8640000"/>
    <m/>
    <n v="8640000"/>
    <x v="22"/>
    <s v="02-02-01-000-001"/>
    <s v="Detalle"/>
    <s v=""/>
    <s v=""/>
    <x v="36"/>
    <s v="MATERIALES Y SUMINISTROS"/>
    <x v="22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0"/>
    <s v="002"/>
    <x v="0"/>
    <x v="139"/>
    <n v="351000000"/>
    <n v="0"/>
    <n v="351000000"/>
    <x v="23"/>
    <s v="02-02-01-000"/>
    <s v="Subordinal"/>
    <s v="020201000002Subordinal"/>
    <n v="1"/>
    <x v="0"/>
    <s v="RECURSOS ANIMALES"/>
    <x v="23"/>
  </r>
  <r>
    <m/>
    <m/>
    <m/>
    <m/>
    <m/>
    <x v="26"/>
    <x v="31"/>
    <n v="351000000"/>
    <m/>
    <n v="351000000"/>
    <x v="23"/>
    <s v="02-02-01-000-002"/>
    <s v="Detalle"/>
    <s v=""/>
    <s v=""/>
    <x v="16"/>
    <s v="RECURSOS ANIMALES"/>
    <x v="23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0"/>
    <s v="003"/>
    <x v="0"/>
    <x v="140"/>
    <n v="2500000"/>
    <n v="0"/>
    <n v="2500000"/>
    <x v="24"/>
    <s v="02-02-01-000"/>
    <s v="Subordinal"/>
    <s v="020201000003Subordinal"/>
    <n v="1"/>
    <x v="0"/>
    <s v="PRODUCTOS DE MADERA"/>
    <x v="24"/>
  </r>
  <r>
    <m/>
    <m/>
    <m/>
    <m/>
    <m/>
    <x v="2"/>
    <x v="7"/>
    <n v="2500000"/>
    <m/>
    <n v="2500000"/>
    <x v="24"/>
    <s v="02-02-01-000-003"/>
    <s v="Detalle"/>
    <s v=""/>
    <s v=""/>
    <x v="1"/>
    <s v="PRODUCTOS DE MADERA"/>
    <x v="24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1"/>
    <m/>
    <x v="0"/>
    <x v="141"/>
    <n v="1414700000"/>
    <n v="0"/>
    <n v="1414700000"/>
    <x v="25"/>
    <s v="02-02-01"/>
    <s v="Ordinal"/>
    <s v="020201001Ordinal"/>
    <n v="1"/>
    <x v="0"/>
    <s v="SERVICIOS PÚBLICOS"/>
    <x v="25"/>
  </r>
  <r>
    <s v="02"/>
    <s v="02"/>
    <s v="01"/>
    <s v="001"/>
    <s v="002"/>
    <x v="0"/>
    <x v="142"/>
    <n v="231000000"/>
    <n v="0"/>
    <n v="231000000"/>
    <x v="26"/>
    <s v="02-02-01-001"/>
    <s v="Subordinal"/>
    <s v="020201001002Subordinal"/>
    <n v="1"/>
    <x v="0"/>
    <s v="SERVICIOS PÚBLICOS"/>
    <x v="26"/>
  </r>
  <r>
    <m/>
    <m/>
    <m/>
    <m/>
    <m/>
    <x v="43"/>
    <x v="48"/>
    <n v="96000000"/>
    <m/>
    <n v="96000000"/>
    <x v="26"/>
    <s v="02-02-01-001-002"/>
    <s v="Detalle"/>
    <s v=""/>
    <s v=""/>
    <x v="25"/>
    <s v="SERVICIOS PÚBLICOS"/>
    <x v="26"/>
  </r>
  <r>
    <m/>
    <m/>
    <m/>
    <m/>
    <m/>
    <x v="63"/>
    <x v="68"/>
    <n v="75000000"/>
    <m/>
    <n v="75000000"/>
    <x v="26"/>
    <s v="02-02-01-001-002"/>
    <s v="Detalle"/>
    <s v=""/>
    <s v=""/>
    <x v="35"/>
    <s v="SERVICIOS PÚBLICOS"/>
    <x v="26"/>
  </r>
  <r>
    <m/>
    <m/>
    <m/>
    <m/>
    <m/>
    <x v="64"/>
    <x v="69"/>
    <n v="60000000"/>
    <m/>
    <n v="60000000"/>
    <x v="26"/>
    <s v="02-02-01-001-002"/>
    <s v="Detalle"/>
    <s v=""/>
    <s v=""/>
    <x v="35"/>
    <s v="SERVICIOS PÚBLICOS"/>
    <x v="26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1"/>
    <s v="005"/>
    <x v="0"/>
    <x v="143"/>
    <n v="14000000"/>
    <n v="0"/>
    <n v="14000000"/>
    <x v="27"/>
    <s v="02-02-01-001"/>
    <s v="Subordinal"/>
    <s v="020201001005Subordinal"/>
    <n v="1"/>
    <x v="0"/>
    <s v="MINERALES"/>
    <x v="27"/>
  </r>
  <r>
    <m/>
    <m/>
    <m/>
    <m/>
    <m/>
    <x v="17"/>
    <x v="22"/>
    <n v="5000000"/>
    <m/>
    <n v="5000000"/>
    <x v="27"/>
    <s v="02-02-01-001-005"/>
    <s v="Detalle"/>
    <s v=""/>
    <s v=""/>
    <x v="8"/>
    <s v="MINERALES"/>
    <x v="27"/>
  </r>
  <r>
    <m/>
    <m/>
    <m/>
    <m/>
    <m/>
    <x v="61"/>
    <x v="66"/>
    <n v="9000000"/>
    <m/>
    <n v="9000000"/>
    <x v="27"/>
    <s v="02-02-01-001-005"/>
    <s v="Detalle"/>
    <s v=""/>
    <s v=""/>
    <x v="34"/>
    <s v="MINERALES"/>
    <x v="27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1"/>
    <s v="007"/>
    <x v="0"/>
    <x v="144"/>
    <n v="1049000000"/>
    <n v="0"/>
    <n v="1049000000"/>
    <x v="28"/>
    <s v="02-02-01-001"/>
    <s v="Subordinal"/>
    <s v="020201001007Subordinal"/>
    <n v="1"/>
    <x v="0"/>
    <s v="SERVICIOS PÚBLICOS"/>
    <x v="28"/>
  </r>
  <r>
    <m/>
    <m/>
    <m/>
    <m/>
    <m/>
    <x v="33"/>
    <x v="38"/>
    <n v="1049000000"/>
    <m/>
    <n v="1049000000"/>
    <x v="28"/>
    <s v="02-02-01-001-007"/>
    <s v="Detalle"/>
    <s v=""/>
    <s v=""/>
    <x v="21"/>
    <s v="SERVICIOS PÚBLICOS"/>
    <x v="28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1"/>
    <s v="008"/>
    <x v="0"/>
    <x v="145"/>
    <n v="120700000"/>
    <n v="0"/>
    <n v="120700000"/>
    <x v="29"/>
    <s v="02-02-01-001"/>
    <s v="Subordinal"/>
    <s v="020201001008Subordinal"/>
    <n v="1"/>
    <x v="0"/>
    <s v="SERVICIOS PÚBLICOS"/>
    <x v="29"/>
  </r>
  <r>
    <m/>
    <m/>
    <m/>
    <m/>
    <m/>
    <x v="115"/>
    <x v="132"/>
    <n v="700000"/>
    <m/>
    <n v="700000"/>
    <x v="29"/>
    <s v="02-02-01-001-008"/>
    <s v="Detalle"/>
    <s v=""/>
    <s v=""/>
    <x v="1"/>
    <s v="SERVICIOS PÚBLICOS"/>
    <x v="29"/>
  </r>
  <r>
    <m/>
    <m/>
    <m/>
    <m/>
    <m/>
    <x v="26"/>
    <x v="31"/>
    <n v="120000000"/>
    <m/>
    <n v="120000000"/>
    <x v="29"/>
    <s v="02-02-01-001-008"/>
    <s v="Detalle"/>
    <s v=""/>
    <s v=""/>
    <x v="16"/>
    <s v="SERVICIOS PÚBLICOS"/>
    <x v="29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2"/>
    <m/>
    <x v="0"/>
    <x v="146"/>
    <n v="119513367074.98999"/>
    <n v="12219775420"/>
    <n v="131733142494.98999"/>
    <x v="30"/>
    <s v="02-02-01"/>
    <s v="Ordinal"/>
    <s v="020201002Ordinal"/>
    <n v="1"/>
    <x v="0"/>
    <s v="DOTACIÓN"/>
    <x v="30"/>
  </r>
  <r>
    <s v="02"/>
    <s v="02"/>
    <s v="01"/>
    <s v="002"/>
    <s v="001"/>
    <x v="0"/>
    <x v="147"/>
    <n v="242787600"/>
    <n v="0"/>
    <n v="242787600"/>
    <x v="31"/>
    <s v="02-02-01-002"/>
    <s v="Subordinal"/>
    <s v="020201002001Subordinal"/>
    <n v="1"/>
    <x v="0"/>
    <s v="ALIMENTACIÓN"/>
    <x v="31"/>
  </r>
  <r>
    <m/>
    <m/>
    <m/>
    <m/>
    <m/>
    <x v="111"/>
    <x v="121"/>
    <n v="31787600"/>
    <m/>
    <n v="31787600"/>
    <x v="31"/>
    <s v="02-02-01-002-001"/>
    <s v="Detalle"/>
    <s v=""/>
    <s v=""/>
    <x v="1"/>
    <s v="ALIMENTACIÓN"/>
    <x v="31"/>
  </r>
  <r>
    <m/>
    <m/>
    <m/>
    <m/>
    <m/>
    <x v="99"/>
    <x v="109"/>
    <n v="2000000"/>
    <m/>
    <n v="2000000"/>
    <x v="31"/>
    <s v="02-02-01-002-001"/>
    <s v="Detalle"/>
    <s v=""/>
    <s v=""/>
    <x v="1"/>
    <s v="ALIMENTACIÓN"/>
    <x v="31"/>
  </r>
  <r>
    <m/>
    <m/>
    <m/>
    <m/>
    <m/>
    <x v="15"/>
    <x v="20"/>
    <n v="15000000"/>
    <m/>
    <n v="15000000"/>
    <x v="31"/>
    <s v="02-02-01-002-001"/>
    <s v="Detalle"/>
    <s v=""/>
    <s v=""/>
    <x v="6"/>
    <s v="ALIMENTACIÓN"/>
    <x v="31"/>
  </r>
  <r>
    <m/>
    <m/>
    <m/>
    <m/>
    <m/>
    <x v="118"/>
    <x v="148"/>
    <n v="41000000"/>
    <m/>
    <n v="41000000"/>
    <x v="31"/>
    <s v="02-02-01-002-001"/>
    <s v="Detalle"/>
    <s v=""/>
    <s v=""/>
    <x v="13"/>
    <s v="ALIMENTACIÓN"/>
    <x v="31"/>
  </r>
  <r>
    <m/>
    <m/>
    <m/>
    <m/>
    <m/>
    <x v="83"/>
    <x v="91"/>
    <n v="153000000"/>
    <m/>
    <n v="153000000"/>
    <x v="31"/>
    <s v="02-02-01-002-001"/>
    <s v="Detalle"/>
    <s v=""/>
    <s v=""/>
    <x v="30"/>
    <s v="ALIMENTACIÓN"/>
    <x v="31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2"/>
    <s v="002"/>
    <x v="0"/>
    <x v="149"/>
    <n v="104635520"/>
    <n v="0"/>
    <n v="104635520"/>
    <x v="32"/>
    <s v="02-02-01-002"/>
    <s v="Subordinal"/>
    <s v="020201002002Subordinal"/>
    <n v="1"/>
    <x v="0"/>
    <s v="ALIMENTACIÓN"/>
    <x v="32"/>
  </r>
  <r>
    <m/>
    <m/>
    <m/>
    <m/>
    <m/>
    <x v="111"/>
    <x v="121"/>
    <n v="45635520"/>
    <m/>
    <n v="45635520"/>
    <x v="32"/>
    <s v="02-02-01-002-002"/>
    <s v="Detalle"/>
    <s v=""/>
    <s v=""/>
    <x v="1"/>
    <s v="ALIMENTACIÓN"/>
    <x v="32"/>
  </r>
  <r>
    <m/>
    <m/>
    <m/>
    <m/>
    <m/>
    <x v="119"/>
    <x v="150"/>
    <n v="1000000"/>
    <m/>
    <n v="1000000"/>
    <x v="32"/>
    <s v="02-02-01-002-002"/>
    <s v="Detalle"/>
    <s v=""/>
    <s v=""/>
    <x v="24"/>
    <s v="ALIMENTACIÓN"/>
    <x v="32"/>
  </r>
  <r>
    <m/>
    <m/>
    <m/>
    <m/>
    <m/>
    <x v="83"/>
    <x v="91"/>
    <n v="58000000"/>
    <m/>
    <n v="58000000"/>
    <x v="32"/>
    <s v="02-02-01-002-002"/>
    <s v="Detalle"/>
    <s v=""/>
    <s v=""/>
    <x v="30"/>
    <s v="ALIMENTACIÓN"/>
    <x v="32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2"/>
    <s v="003"/>
    <x v="0"/>
    <x v="151"/>
    <n v="12653514457.700001"/>
    <n v="25630192"/>
    <n v="12679144649.700001"/>
    <x v="33"/>
    <s v="02-02-01-002"/>
    <s v="Subordinal"/>
    <s v="020201002003Subordinal"/>
    <n v="1"/>
    <x v="0"/>
    <s v="ALIMENTACIÓN"/>
    <x v="33"/>
  </r>
  <r>
    <m/>
    <m/>
    <m/>
    <m/>
    <m/>
    <x v="70"/>
    <x v="78"/>
    <n v="550000000"/>
    <m/>
    <n v="550000000"/>
    <x v="33"/>
    <s v="02-02-01-002-003"/>
    <s v="Detalle"/>
    <s v=""/>
    <s v=""/>
    <x v="1"/>
    <s v="ALIMENTACIÓN"/>
    <x v="33"/>
  </r>
  <r>
    <m/>
    <m/>
    <m/>
    <m/>
    <m/>
    <x v="111"/>
    <x v="121"/>
    <n v="3584540"/>
    <m/>
    <n v="3584540"/>
    <x v="33"/>
    <s v="02-02-01-002-003"/>
    <s v="Detalle"/>
    <s v=""/>
    <s v=""/>
    <x v="1"/>
    <s v="ALIMENTACIÓN"/>
    <x v="33"/>
  </r>
  <r>
    <m/>
    <m/>
    <m/>
    <m/>
    <m/>
    <x v="2"/>
    <x v="7"/>
    <n v="3000000"/>
    <m/>
    <n v="3000000"/>
    <x v="33"/>
    <s v="02-02-01-002-003"/>
    <s v="Detalle"/>
    <s v=""/>
    <s v=""/>
    <x v="1"/>
    <s v="ALIMENTACIÓN"/>
    <x v="33"/>
  </r>
  <r>
    <m/>
    <m/>
    <m/>
    <m/>
    <m/>
    <x v="99"/>
    <x v="109"/>
    <n v="2000000"/>
    <m/>
    <n v="2000000"/>
    <x v="33"/>
    <s v="02-02-01-002-003"/>
    <s v="Detalle"/>
    <s v=""/>
    <s v=""/>
    <x v="1"/>
    <s v="ALIMENTACIÓN"/>
    <x v="33"/>
  </r>
  <r>
    <m/>
    <m/>
    <m/>
    <m/>
    <m/>
    <x v="120"/>
    <x v="152"/>
    <n v="10000000"/>
    <m/>
    <n v="10000000"/>
    <x v="33"/>
    <s v="02-02-01-002-003"/>
    <s v="Detalle"/>
    <s v=""/>
    <s v=""/>
    <x v="1"/>
    <s v="ALIMENTACIÓN"/>
    <x v="33"/>
  </r>
  <r>
    <m/>
    <m/>
    <m/>
    <m/>
    <m/>
    <x v="121"/>
    <x v="153"/>
    <n v="1000000"/>
    <m/>
    <n v="1000000"/>
    <x v="33"/>
    <s v="02-02-01-002-003"/>
    <s v="Detalle"/>
    <s v=""/>
    <s v=""/>
    <x v="1"/>
    <s v="ALIMENTACIÓN"/>
    <x v="33"/>
  </r>
  <r>
    <m/>
    <m/>
    <m/>
    <m/>
    <m/>
    <x v="122"/>
    <x v="154"/>
    <n v="1000000"/>
    <m/>
    <n v="1000000"/>
    <x v="33"/>
    <s v="02-02-01-002-003"/>
    <s v="Detalle"/>
    <s v=""/>
    <s v=""/>
    <x v="1"/>
    <s v="ALIMENTACIÓN"/>
    <x v="33"/>
  </r>
  <r>
    <m/>
    <m/>
    <m/>
    <m/>
    <m/>
    <x v="123"/>
    <x v="155"/>
    <n v="3474000"/>
    <m/>
    <n v="3474000"/>
    <x v="33"/>
    <s v="02-02-01-002-003"/>
    <s v="Detalle"/>
    <s v=""/>
    <s v=""/>
    <x v="1"/>
    <s v="ALIMENTACIÓN"/>
    <x v="33"/>
  </r>
  <r>
    <m/>
    <m/>
    <m/>
    <m/>
    <m/>
    <x v="116"/>
    <x v="133"/>
    <n v="1500000"/>
    <m/>
    <n v="1500000"/>
    <x v="33"/>
    <s v="02-02-01-002-003"/>
    <s v="Detalle"/>
    <s v=""/>
    <s v=""/>
    <x v="1"/>
    <s v="ALIMENTACIÓN"/>
    <x v="33"/>
  </r>
  <r>
    <m/>
    <m/>
    <m/>
    <m/>
    <m/>
    <x v="101"/>
    <x v="111"/>
    <n v="35000000"/>
    <m/>
    <n v="35000000"/>
    <x v="33"/>
    <s v="02-02-01-002-003"/>
    <s v="Detalle"/>
    <s v=""/>
    <s v=""/>
    <x v="1"/>
    <s v="ALIMENTACIÓN"/>
    <x v="33"/>
  </r>
  <r>
    <m/>
    <m/>
    <m/>
    <m/>
    <m/>
    <x v="72"/>
    <x v="80"/>
    <n v="12000000"/>
    <m/>
    <n v="12000000"/>
    <x v="33"/>
    <s v="02-02-01-002-003"/>
    <s v="Detalle"/>
    <s v=""/>
    <s v=""/>
    <x v="5"/>
    <s v="ALIMENTACIÓN"/>
    <x v="33"/>
  </r>
  <r>
    <m/>
    <m/>
    <m/>
    <m/>
    <m/>
    <x v="10"/>
    <x v="15"/>
    <n v="120000000"/>
    <m/>
    <n v="120000000"/>
    <x v="33"/>
    <s v="02-02-01-002-003"/>
    <s v="Detalle"/>
    <s v=""/>
    <s v=""/>
    <x v="2"/>
    <s v="ALIMENTACIÓN"/>
    <x v="33"/>
  </r>
  <r>
    <m/>
    <m/>
    <m/>
    <m/>
    <m/>
    <x v="124"/>
    <x v="156"/>
    <n v="8960000"/>
    <m/>
    <n v="8960000"/>
    <x v="33"/>
    <s v="02-02-01-002-003"/>
    <s v="Detalle"/>
    <s v=""/>
    <s v=""/>
    <x v="37"/>
    <s v="ALIMENTACIÓN"/>
    <x v="33"/>
  </r>
  <r>
    <m/>
    <m/>
    <m/>
    <m/>
    <m/>
    <x v="11"/>
    <x v="16"/>
    <n v="15000000"/>
    <m/>
    <n v="15000000"/>
    <x v="33"/>
    <s v="02-02-01-002-003"/>
    <s v="Detalle"/>
    <s v=""/>
    <s v=""/>
    <x v="3"/>
    <s v="ALIMENTACIÓN"/>
    <x v="33"/>
  </r>
  <r>
    <m/>
    <m/>
    <m/>
    <m/>
    <m/>
    <x v="113"/>
    <x v="124"/>
    <n v="18000000"/>
    <m/>
    <n v="18000000"/>
    <x v="33"/>
    <s v="02-02-01-002-003"/>
    <s v="Detalle"/>
    <s v=""/>
    <s v=""/>
    <x v="3"/>
    <s v="ALIMENTACIÓN"/>
    <x v="33"/>
  </r>
  <r>
    <m/>
    <m/>
    <m/>
    <m/>
    <m/>
    <x v="13"/>
    <x v="18"/>
    <n v="40000000"/>
    <m/>
    <n v="40000000"/>
    <x v="33"/>
    <s v="02-02-01-002-003"/>
    <s v="Detalle"/>
    <s v=""/>
    <s v=""/>
    <x v="4"/>
    <s v="ALIMENTACIÓN"/>
    <x v="33"/>
  </r>
  <r>
    <m/>
    <m/>
    <m/>
    <m/>
    <m/>
    <x v="15"/>
    <x v="20"/>
    <n v="20565000"/>
    <m/>
    <n v="20565000"/>
    <x v="33"/>
    <s v="02-02-01-002-003"/>
    <s v="Detalle"/>
    <s v=""/>
    <s v=""/>
    <x v="6"/>
    <s v="ALIMENTACIÓN"/>
    <x v="33"/>
  </r>
  <r>
    <m/>
    <m/>
    <m/>
    <m/>
    <m/>
    <x v="114"/>
    <x v="125"/>
    <n v="8558000"/>
    <m/>
    <n v="8558000"/>
    <x v="33"/>
    <s v="02-02-01-002-003"/>
    <s v="Detalle"/>
    <s v=""/>
    <s v=""/>
    <x v="42"/>
    <s v="ALIMENTACIÓN"/>
    <x v="33"/>
  </r>
  <r>
    <m/>
    <m/>
    <m/>
    <m/>
    <m/>
    <x v="18"/>
    <x v="23"/>
    <n v="40000000"/>
    <m/>
    <n v="40000000"/>
    <x v="33"/>
    <s v="02-02-01-002-003"/>
    <s v="Detalle"/>
    <s v=""/>
    <s v=""/>
    <x v="9"/>
    <s v="ALIMENTACIÓN"/>
    <x v="33"/>
  </r>
  <r>
    <m/>
    <m/>
    <m/>
    <m/>
    <m/>
    <x v="19"/>
    <x v="24"/>
    <n v="100000000"/>
    <m/>
    <n v="100000000"/>
    <x v="33"/>
    <s v="02-02-01-002-003"/>
    <s v="Detalle"/>
    <s v=""/>
    <s v=""/>
    <x v="10"/>
    <s v="ALIMENTACIÓN"/>
    <x v="33"/>
  </r>
  <r>
    <m/>
    <m/>
    <m/>
    <m/>
    <m/>
    <x v="21"/>
    <x v="26"/>
    <n v="20000000"/>
    <m/>
    <n v="20000000"/>
    <x v="33"/>
    <s v="02-02-01-002-003"/>
    <s v="Detalle"/>
    <s v=""/>
    <s v=""/>
    <x v="11"/>
    <s v="ALIMENTACIÓN"/>
    <x v="33"/>
  </r>
  <r>
    <m/>
    <m/>
    <m/>
    <m/>
    <m/>
    <x v="22"/>
    <x v="27"/>
    <n v="62000364"/>
    <m/>
    <n v="62000364"/>
    <x v="33"/>
    <s v="02-02-01-002-003"/>
    <s v="Detalle"/>
    <s v=""/>
    <s v=""/>
    <x v="12"/>
    <s v="ALIMENTACIÓN"/>
    <x v="33"/>
  </r>
  <r>
    <m/>
    <m/>
    <m/>
    <m/>
    <m/>
    <x v="118"/>
    <x v="148"/>
    <n v="14500000"/>
    <m/>
    <n v="14500000"/>
    <x v="33"/>
    <s v="02-02-01-002-003"/>
    <s v="Detalle"/>
    <s v=""/>
    <s v=""/>
    <x v="13"/>
    <s v="ALIMENTACIÓN"/>
    <x v="33"/>
  </r>
  <r>
    <m/>
    <m/>
    <m/>
    <m/>
    <m/>
    <x v="106"/>
    <x v="116"/>
    <n v="35000000"/>
    <m/>
    <n v="35000000"/>
    <x v="33"/>
    <s v="02-02-01-002-003"/>
    <s v="Detalle"/>
    <s v=""/>
    <s v=""/>
    <x v="40"/>
    <s v="ALIMENTACIÓN"/>
    <x v="33"/>
  </r>
  <r>
    <m/>
    <m/>
    <m/>
    <m/>
    <m/>
    <x v="25"/>
    <x v="30"/>
    <n v="13247164"/>
    <m/>
    <n v="13247164"/>
    <x v="33"/>
    <s v="02-02-01-002-003"/>
    <s v="Detalle"/>
    <s v=""/>
    <s v=""/>
    <x v="15"/>
    <s v="ALIMENTACIÓN"/>
    <x v="33"/>
  </r>
  <r>
    <m/>
    <m/>
    <m/>
    <m/>
    <m/>
    <x v="26"/>
    <x v="31"/>
    <n v="120000000"/>
    <m/>
    <n v="120000000"/>
    <x v="33"/>
    <s v="02-02-01-002-003"/>
    <s v="Detalle"/>
    <s v=""/>
    <s v=""/>
    <x v="16"/>
    <s v="ALIMENTACIÓN"/>
    <x v="33"/>
  </r>
  <r>
    <m/>
    <m/>
    <m/>
    <m/>
    <m/>
    <x v="107"/>
    <x v="117"/>
    <n v="23005000"/>
    <m/>
    <n v="23005000"/>
    <x v="33"/>
    <s v="02-02-01-002-003"/>
    <s v="Detalle"/>
    <s v=""/>
    <s v=""/>
    <x v="41"/>
    <s v="ALIMENTACIÓN"/>
    <x v="33"/>
  </r>
  <r>
    <m/>
    <m/>
    <m/>
    <m/>
    <m/>
    <x v="29"/>
    <x v="34"/>
    <n v="10386226666.700001"/>
    <m/>
    <n v="10386226666.700001"/>
    <x v="33"/>
    <s v="02-02-01-002-003"/>
    <s v="Detalle"/>
    <s v=""/>
    <s v=""/>
    <x v="19"/>
    <s v="ALIMENTACIÓN"/>
    <x v="33"/>
  </r>
  <r>
    <m/>
    <m/>
    <m/>
    <m/>
    <m/>
    <x v="30"/>
    <x v="35"/>
    <n v="10000000"/>
    <m/>
    <n v="10000000"/>
    <x v="33"/>
    <s v="02-02-01-002-003"/>
    <s v="Detalle"/>
    <s v=""/>
    <s v=""/>
    <x v="20"/>
    <s v="ALIMENTACIÓN"/>
    <x v="33"/>
  </r>
  <r>
    <m/>
    <m/>
    <m/>
    <m/>
    <m/>
    <x v="31"/>
    <x v="36"/>
    <n v="25000000"/>
    <m/>
    <n v="25000000"/>
    <x v="33"/>
    <s v="02-02-01-002-003"/>
    <s v="Detalle"/>
    <s v=""/>
    <s v=""/>
    <x v="20"/>
    <s v="ALIMENTACIÓN"/>
    <x v="33"/>
  </r>
  <r>
    <m/>
    <m/>
    <m/>
    <m/>
    <m/>
    <x v="32"/>
    <x v="37"/>
    <n v="5000000"/>
    <m/>
    <n v="5000000"/>
    <x v="33"/>
    <s v="02-02-01-002-003"/>
    <s v="Detalle"/>
    <s v=""/>
    <s v=""/>
    <x v="21"/>
    <s v="ALIMENTACIÓN"/>
    <x v="33"/>
  </r>
  <r>
    <m/>
    <m/>
    <m/>
    <m/>
    <m/>
    <x v="35"/>
    <x v="40"/>
    <n v="26000000"/>
    <m/>
    <n v="26000000"/>
    <x v="33"/>
    <s v="02-02-01-002-003"/>
    <s v="Detalle"/>
    <s v=""/>
    <s v=""/>
    <x v="22"/>
    <s v="ALIMENTACIÓN"/>
    <x v="33"/>
  </r>
  <r>
    <m/>
    <m/>
    <m/>
    <m/>
    <m/>
    <x v="36"/>
    <x v="41"/>
    <n v="231435498"/>
    <m/>
    <n v="231435498"/>
    <x v="33"/>
    <s v="02-02-01-002-003"/>
    <s v="Detalle"/>
    <s v=""/>
    <s v=""/>
    <x v="22"/>
    <s v="ALIMENTACIÓN"/>
    <x v="33"/>
  </r>
  <r>
    <m/>
    <m/>
    <m/>
    <m/>
    <m/>
    <x v="37"/>
    <x v="42"/>
    <n v="14000000"/>
    <m/>
    <n v="14000000"/>
    <x v="33"/>
    <s v="02-02-01-002-003"/>
    <s v="Detalle"/>
    <s v=""/>
    <s v=""/>
    <x v="22"/>
    <s v="ALIMENTACIÓN"/>
    <x v="33"/>
  </r>
  <r>
    <m/>
    <m/>
    <m/>
    <m/>
    <m/>
    <x v="38"/>
    <x v="43"/>
    <n v="30000000"/>
    <m/>
    <n v="30000000"/>
    <x v="33"/>
    <s v="02-02-01-002-003"/>
    <s v="Detalle"/>
    <s v=""/>
    <s v=""/>
    <x v="23"/>
    <s v="ALIMENTACIÓN"/>
    <x v="33"/>
  </r>
  <r>
    <m/>
    <m/>
    <m/>
    <m/>
    <m/>
    <x v="39"/>
    <x v="44"/>
    <n v="12000000"/>
    <m/>
    <n v="12000000"/>
    <x v="33"/>
    <s v="02-02-01-002-003"/>
    <s v="Detalle"/>
    <s v=""/>
    <s v=""/>
    <x v="23"/>
    <s v="ALIMENTACIÓN"/>
    <x v="33"/>
  </r>
  <r>
    <m/>
    <m/>
    <m/>
    <m/>
    <m/>
    <x v="40"/>
    <x v="45"/>
    <n v="5000000"/>
    <m/>
    <n v="5000000"/>
    <x v="33"/>
    <s v="02-02-01-002-003"/>
    <s v="Detalle"/>
    <s v=""/>
    <s v=""/>
    <x v="23"/>
    <s v="ALIMENTACIÓN"/>
    <x v="33"/>
  </r>
  <r>
    <m/>
    <m/>
    <m/>
    <m/>
    <m/>
    <x v="119"/>
    <x v="150"/>
    <n v="12000000"/>
    <m/>
    <n v="12000000"/>
    <x v="33"/>
    <s v="02-02-01-002-003"/>
    <s v="Detalle"/>
    <s v=""/>
    <s v=""/>
    <x v="24"/>
    <s v="ALIMENTACIÓN"/>
    <x v="33"/>
  </r>
  <r>
    <m/>
    <m/>
    <m/>
    <m/>
    <m/>
    <x v="42"/>
    <x v="47"/>
    <n v="9023000"/>
    <m/>
    <n v="9023000"/>
    <x v="33"/>
    <s v="02-02-01-002-003"/>
    <s v="Detalle"/>
    <s v=""/>
    <s v=""/>
    <x v="25"/>
    <s v="ALIMENTACIÓN"/>
    <x v="33"/>
  </r>
  <r>
    <m/>
    <m/>
    <m/>
    <m/>
    <m/>
    <x v="43"/>
    <x v="48"/>
    <n v="18900000"/>
    <m/>
    <n v="18900000"/>
    <x v="33"/>
    <s v="02-02-01-002-003"/>
    <s v="Detalle"/>
    <s v=""/>
    <s v=""/>
    <x v="25"/>
    <s v="ALIMENTACIÓN"/>
    <x v="33"/>
  </r>
  <r>
    <m/>
    <m/>
    <m/>
    <m/>
    <m/>
    <x v="45"/>
    <x v="50"/>
    <n v="20000000"/>
    <m/>
    <n v="20000000"/>
    <x v="33"/>
    <s v="02-02-01-002-003"/>
    <s v="Detalle"/>
    <s v=""/>
    <s v=""/>
    <x v="27"/>
    <s v="ALIMENTACIÓN"/>
    <x v="33"/>
  </r>
  <r>
    <m/>
    <m/>
    <m/>
    <m/>
    <m/>
    <x v="46"/>
    <x v="51"/>
    <n v="35000000"/>
    <m/>
    <n v="35000000"/>
    <x v="33"/>
    <s v="02-02-01-002-003"/>
    <s v="Detalle"/>
    <s v=""/>
    <s v=""/>
    <x v="27"/>
    <s v="ALIMENTACIÓN"/>
    <x v="33"/>
  </r>
  <r>
    <m/>
    <m/>
    <m/>
    <m/>
    <m/>
    <x v="49"/>
    <x v="54"/>
    <n v="20000000"/>
    <m/>
    <n v="20000000"/>
    <x v="33"/>
    <s v="02-02-01-002-003"/>
    <s v="Detalle"/>
    <s v=""/>
    <s v=""/>
    <x v="28"/>
    <s v="ALIMENTACIÓN"/>
    <x v="33"/>
  </r>
  <r>
    <m/>
    <m/>
    <m/>
    <m/>
    <m/>
    <x v="50"/>
    <x v="55"/>
    <m/>
    <n v="15482056"/>
    <n v="15482056"/>
    <x v="33"/>
    <s v="02-02-01-002-003"/>
    <s v="Detalle"/>
    <s v=""/>
    <s v=""/>
    <x v="29"/>
    <s v="ALIMENTACIÓN"/>
    <x v="33"/>
  </r>
  <r>
    <m/>
    <m/>
    <m/>
    <m/>
    <m/>
    <x v="81"/>
    <x v="89"/>
    <m/>
    <n v="4000000"/>
    <n v="4000000"/>
    <x v="33"/>
    <s v="02-02-01-002-003"/>
    <s v="Detalle"/>
    <s v=""/>
    <s v=""/>
    <x v="29"/>
    <s v="ALIMENTACIÓN"/>
    <x v="33"/>
  </r>
  <r>
    <m/>
    <m/>
    <m/>
    <m/>
    <m/>
    <x v="82"/>
    <x v="90"/>
    <n v="3615225"/>
    <n v="3148136"/>
    <n v="6763361"/>
    <x v="33"/>
    <s v="02-02-01-002-003"/>
    <s v="Detalle"/>
    <s v=""/>
    <s v=""/>
    <x v="29"/>
    <s v="ALIMENTACIÓN"/>
    <x v="33"/>
  </r>
  <r>
    <m/>
    <m/>
    <m/>
    <m/>
    <m/>
    <x v="83"/>
    <x v="91"/>
    <n v="128000000"/>
    <m/>
    <n v="128000000"/>
    <x v="33"/>
    <s v="02-02-01-002-003"/>
    <s v="Detalle"/>
    <s v=""/>
    <s v=""/>
    <x v="30"/>
    <s v="ALIMENTACIÓN"/>
    <x v="33"/>
  </r>
  <r>
    <m/>
    <m/>
    <m/>
    <m/>
    <m/>
    <x v="54"/>
    <x v="59"/>
    <n v="2000000"/>
    <m/>
    <n v="2000000"/>
    <x v="33"/>
    <s v="02-02-01-002-003"/>
    <s v="Detalle"/>
    <s v=""/>
    <s v=""/>
    <x v="30"/>
    <s v="ALIMENTACIÓN"/>
    <x v="33"/>
  </r>
  <r>
    <m/>
    <m/>
    <m/>
    <m/>
    <m/>
    <x v="55"/>
    <x v="60"/>
    <n v="50000000"/>
    <m/>
    <n v="50000000"/>
    <x v="33"/>
    <s v="02-02-01-002-003"/>
    <s v="Detalle"/>
    <s v=""/>
    <s v=""/>
    <x v="31"/>
    <s v="ALIMENTACIÓN"/>
    <x v="33"/>
  </r>
  <r>
    <m/>
    <m/>
    <m/>
    <m/>
    <m/>
    <x v="56"/>
    <x v="61"/>
    <n v="20000000"/>
    <m/>
    <n v="20000000"/>
    <x v="33"/>
    <s v="02-02-01-002-003"/>
    <s v="Detalle"/>
    <s v=""/>
    <s v=""/>
    <x v="31"/>
    <s v="ALIMENTACIÓN"/>
    <x v="33"/>
  </r>
  <r>
    <m/>
    <m/>
    <m/>
    <m/>
    <m/>
    <x v="84"/>
    <x v="92"/>
    <m/>
    <n v="3000000"/>
    <n v="3000000"/>
    <x v="33"/>
    <s v="02-02-01-002-003"/>
    <s v="Detalle"/>
    <s v=""/>
    <s v=""/>
    <x v="31"/>
    <s v="ALIMENTACIÓN"/>
    <x v="33"/>
  </r>
  <r>
    <m/>
    <m/>
    <m/>
    <m/>
    <m/>
    <x v="57"/>
    <x v="62"/>
    <n v="5000000"/>
    <m/>
    <n v="5000000"/>
    <x v="33"/>
    <s v="02-02-01-002-003"/>
    <s v="Detalle"/>
    <s v=""/>
    <s v=""/>
    <x v="32"/>
    <s v="ALIMENTACIÓN"/>
    <x v="33"/>
  </r>
  <r>
    <m/>
    <m/>
    <m/>
    <m/>
    <m/>
    <x v="58"/>
    <x v="63"/>
    <n v="1000000"/>
    <m/>
    <n v="1000000"/>
    <x v="33"/>
    <s v="02-02-01-002-003"/>
    <s v="Detalle"/>
    <s v=""/>
    <s v=""/>
    <x v="32"/>
    <s v="ALIMENTACIÓN"/>
    <x v="33"/>
  </r>
  <r>
    <m/>
    <m/>
    <m/>
    <m/>
    <m/>
    <x v="85"/>
    <x v="93"/>
    <n v="5000000"/>
    <m/>
    <n v="5000000"/>
    <x v="33"/>
    <s v="02-02-01-002-003"/>
    <s v="Detalle"/>
    <s v=""/>
    <s v=""/>
    <x v="32"/>
    <s v="ALIMENTACIÓN"/>
    <x v="33"/>
  </r>
  <r>
    <m/>
    <m/>
    <m/>
    <m/>
    <m/>
    <x v="60"/>
    <x v="65"/>
    <n v="110000000"/>
    <m/>
    <n v="110000000"/>
    <x v="33"/>
    <s v="02-02-01-002-003"/>
    <s v="Detalle"/>
    <s v=""/>
    <s v=""/>
    <x v="34"/>
    <s v="ALIMENTACIÓN"/>
    <x v="33"/>
  </r>
  <r>
    <m/>
    <m/>
    <m/>
    <m/>
    <m/>
    <x v="61"/>
    <x v="66"/>
    <n v="82000000"/>
    <m/>
    <n v="82000000"/>
    <x v="33"/>
    <s v="02-02-01-002-003"/>
    <s v="Detalle"/>
    <s v=""/>
    <s v=""/>
    <x v="34"/>
    <s v="ALIMENTACIÓN"/>
    <x v="33"/>
  </r>
  <r>
    <m/>
    <m/>
    <m/>
    <m/>
    <m/>
    <x v="125"/>
    <x v="157"/>
    <n v="10600000"/>
    <m/>
    <n v="10600000"/>
    <x v="33"/>
    <s v="02-02-01-002-003"/>
    <s v="Detalle"/>
    <s v=""/>
    <s v=""/>
    <x v="34"/>
    <s v="ALIMENTACIÓN"/>
    <x v="33"/>
  </r>
  <r>
    <m/>
    <m/>
    <m/>
    <m/>
    <m/>
    <x v="110"/>
    <x v="119"/>
    <n v="1160000"/>
    <m/>
    <n v="1160000"/>
    <x v="33"/>
    <s v="02-02-01-002-003"/>
    <s v="Detalle"/>
    <s v=""/>
    <s v=""/>
    <x v="35"/>
    <s v="ALIMENTACIÓN"/>
    <x v="33"/>
  </r>
  <r>
    <m/>
    <m/>
    <m/>
    <m/>
    <m/>
    <x v="66"/>
    <x v="71"/>
    <n v="35000000"/>
    <m/>
    <n v="35000000"/>
    <x v="33"/>
    <s v="02-02-01-002-003"/>
    <s v="Detalle"/>
    <s v=""/>
    <s v=""/>
    <x v="36"/>
    <s v="ALIMENTACIÓN"/>
    <x v="33"/>
  </r>
  <r>
    <m/>
    <m/>
    <m/>
    <m/>
    <m/>
    <x v="67"/>
    <x v="72"/>
    <n v="28000000"/>
    <m/>
    <n v="28000000"/>
    <x v="33"/>
    <s v="02-02-01-002-003"/>
    <s v="Detalle"/>
    <s v=""/>
    <s v=""/>
    <x v="36"/>
    <s v="ALIMENTACIÓN"/>
    <x v="33"/>
  </r>
  <r>
    <m/>
    <m/>
    <m/>
    <m/>
    <m/>
    <x v="68"/>
    <x v="73"/>
    <n v="26160000"/>
    <m/>
    <n v="26160000"/>
    <x v="33"/>
    <s v="02-02-01-002-003"/>
    <s v="Detalle"/>
    <s v=""/>
    <s v=""/>
    <x v="36"/>
    <s v="ALIMENTACIÓN"/>
    <x v="33"/>
  </r>
  <r>
    <m/>
    <m/>
    <m/>
    <m/>
    <m/>
    <x v="69"/>
    <x v="74"/>
    <n v="5000000"/>
    <m/>
    <n v="5000000"/>
    <x v="33"/>
    <s v="02-02-01-002-003"/>
    <s v="Detalle"/>
    <s v=""/>
    <s v=""/>
    <x v="36"/>
    <s v="ALIMENTACIÓN"/>
    <x v="33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2"/>
    <s v="004"/>
    <x v="0"/>
    <x v="158"/>
    <n v="100702340"/>
    <n v="0"/>
    <n v="100702340"/>
    <x v="34"/>
    <s v="02-02-01-002"/>
    <s v="Subordinal"/>
    <s v="020201002004Subordinal"/>
    <n v="1"/>
    <x v="0"/>
    <s v="ALIMENTACIÓN"/>
    <x v="34"/>
  </r>
  <r>
    <m/>
    <m/>
    <m/>
    <m/>
    <m/>
    <x v="111"/>
    <x v="121"/>
    <n v="18992340"/>
    <m/>
    <n v="18992340"/>
    <x v="34"/>
    <s v="02-02-01-002-004"/>
    <s v="Detalle"/>
    <s v=""/>
    <s v=""/>
    <x v="1"/>
    <s v="ALIMENTACIÓN"/>
    <x v="34"/>
  </r>
  <r>
    <m/>
    <m/>
    <m/>
    <m/>
    <m/>
    <x v="2"/>
    <x v="7"/>
    <n v="1500000"/>
    <m/>
    <n v="1500000"/>
    <x v="34"/>
    <s v="02-02-01-002-004"/>
    <s v="Detalle"/>
    <s v=""/>
    <s v=""/>
    <x v="1"/>
    <s v="ALIMENTACIÓN"/>
    <x v="34"/>
  </r>
  <r>
    <m/>
    <m/>
    <m/>
    <m/>
    <m/>
    <x v="99"/>
    <x v="109"/>
    <n v="2700000"/>
    <m/>
    <n v="2700000"/>
    <x v="34"/>
    <s v="02-02-01-002-004"/>
    <s v="Detalle"/>
    <s v=""/>
    <s v=""/>
    <x v="1"/>
    <s v="ALIMENTACIÓN"/>
    <x v="34"/>
  </r>
  <r>
    <m/>
    <m/>
    <m/>
    <m/>
    <m/>
    <x v="121"/>
    <x v="153"/>
    <n v="1000000"/>
    <m/>
    <n v="1000000"/>
    <x v="34"/>
    <s v="02-02-01-002-004"/>
    <s v="Detalle"/>
    <s v=""/>
    <s v=""/>
    <x v="1"/>
    <s v="ALIMENTACIÓN"/>
    <x v="34"/>
  </r>
  <r>
    <m/>
    <m/>
    <m/>
    <m/>
    <m/>
    <x v="126"/>
    <x v="159"/>
    <n v="3000000"/>
    <m/>
    <n v="3000000"/>
    <x v="34"/>
    <s v="02-02-01-002-004"/>
    <s v="Detalle"/>
    <s v=""/>
    <s v=""/>
    <x v="1"/>
    <s v="ALIMENTACIÓN"/>
    <x v="34"/>
  </r>
  <r>
    <m/>
    <m/>
    <m/>
    <m/>
    <m/>
    <x v="116"/>
    <x v="133"/>
    <n v="1000000"/>
    <m/>
    <n v="1000000"/>
    <x v="34"/>
    <s v="02-02-01-002-004"/>
    <s v="Detalle"/>
    <s v=""/>
    <s v=""/>
    <x v="1"/>
    <s v="ALIMENTACIÓN"/>
    <x v="34"/>
  </r>
  <r>
    <m/>
    <m/>
    <m/>
    <m/>
    <m/>
    <x v="11"/>
    <x v="16"/>
    <n v="23500000"/>
    <m/>
    <n v="23500000"/>
    <x v="34"/>
    <s v="02-02-01-002-004"/>
    <s v="Detalle"/>
    <s v=""/>
    <s v=""/>
    <x v="3"/>
    <s v="ALIMENTACIÓN"/>
    <x v="34"/>
  </r>
  <r>
    <m/>
    <m/>
    <m/>
    <m/>
    <m/>
    <x v="113"/>
    <x v="124"/>
    <n v="10000000"/>
    <m/>
    <n v="10000000"/>
    <x v="34"/>
    <s v="02-02-01-002-004"/>
    <s v="Detalle"/>
    <s v=""/>
    <s v=""/>
    <x v="3"/>
    <s v="ALIMENTACIÓN"/>
    <x v="34"/>
  </r>
  <r>
    <m/>
    <m/>
    <m/>
    <m/>
    <m/>
    <x v="114"/>
    <x v="125"/>
    <n v="12800000"/>
    <m/>
    <n v="12800000"/>
    <x v="34"/>
    <s v="02-02-01-002-004"/>
    <s v="Detalle"/>
    <s v=""/>
    <s v=""/>
    <x v="42"/>
    <s v="ALIMENTACIÓN"/>
    <x v="34"/>
  </r>
  <r>
    <m/>
    <m/>
    <m/>
    <m/>
    <m/>
    <x v="42"/>
    <x v="47"/>
    <n v="2490000"/>
    <m/>
    <n v="2490000"/>
    <x v="34"/>
    <s v="02-02-01-002-004"/>
    <s v="Detalle"/>
    <s v=""/>
    <s v=""/>
    <x v="25"/>
    <s v="ALIMENTACIÓN"/>
    <x v="34"/>
  </r>
  <r>
    <m/>
    <m/>
    <m/>
    <m/>
    <m/>
    <x v="43"/>
    <x v="48"/>
    <n v="2970000"/>
    <m/>
    <n v="2970000"/>
    <x v="34"/>
    <s v="02-02-01-002-004"/>
    <s v="Detalle"/>
    <s v=""/>
    <s v=""/>
    <x v="25"/>
    <s v="ALIMENTACIÓN"/>
    <x v="34"/>
  </r>
  <r>
    <m/>
    <m/>
    <m/>
    <m/>
    <m/>
    <x v="83"/>
    <x v="91"/>
    <n v="8000000"/>
    <m/>
    <n v="8000000"/>
    <x v="34"/>
    <s v="02-02-01-002-004"/>
    <s v="Detalle"/>
    <s v=""/>
    <s v=""/>
    <x v="30"/>
    <s v="ALIMENTACIÓN"/>
    <x v="34"/>
  </r>
  <r>
    <m/>
    <m/>
    <m/>
    <m/>
    <m/>
    <x v="54"/>
    <x v="59"/>
    <n v="1000000"/>
    <m/>
    <n v="1000000"/>
    <x v="34"/>
    <s v="02-02-01-002-004"/>
    <s v="Detalle"/>
    <s v=""/>
    <s v=""/>
    <x v="30"/>
    <s v="ALIMENTACIÓN"/>
    <x v="34"/>
  </r>
  <r>
    <m/>
    <m/>
    <m/>
    <m/>
    <m/>
    <x v="58"/>
    <x v="63"/>
    <n v="2000000"/>
    <m/>
    <n v="2000000"/>
    <x v="34"/>
    <s v="02-02-01-002-004"/>
    <s v="Detalle"/>
    <s v=""/>
    <s v=""/>
    <x v="32"/>
    <s v="ALIMENTACIÓN"/>
    <x v="34"/>
  </r>
  <r>
    <m/>
    <m/>
    <m/>
    <m/>
    <m/>
    <x v="60"/>
    <x v="65"/>
    <n v="9600000"/>
    <m/>
    <n v="9600000"/>
    <x v="34"/>
    <s v="02-02-01-002-004"/>
    <s v="Detalle"/>
    <s v=""/>
    <s v=""/>
    <x v="34"/>
    <s v="ALIMENTACIÓN"/>
    <x v="34"/>
  </r>
  <r>
    <m/>
    <m/>
    <m/>
    <m/>
    <m/>
    <x v="110"/>
    <x v="119"/>
    <n v="150000"/>
    <m/>
    <n v="150000"/>
    <x v="34"/>
    <s v="02-02-01-002-004"/>
    <s v="Detalle"/>
    <s v=""/>
    <s v=""/>
    <x v="35"/>
    <s v="ALIMENTACIÓN"/>
    <x v="34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2"/>
    <s v="006"/>
    <x v="0"/>
    <x v="160"/>
    <n v="25426000"/>
    <n v="0"/>
    <n v="25426000"/>
    <x v="35"/>
    <s v="02-02-01-002"/>
    <s v="Subordinal"/>
    <s v="020201002006Subordinal"/>
    <n v="1"/>
    <x v="0"/>
    <s v="DOTACION - TEXTILES"/>
    <x v="35"/>
  </r>
  <r>
    <m/>
    <m/>
    <m/>
    <m/>
    <m/>
    <x v="70"/>
    <x v="78"/>
    <n v="3400000"/>
    <m/>
    <n v="3400000"/>
    <x v="35"/>
    <s v="02-02-01-002-006"/>
    <s v="Detalle"/>
    <s v=""/>
    <s v=""/>
    <x v="1"/>
    <s v="DOTACION - TEXTILES"/>
    <x v="35"/>
  </r>
  <r>
    <m/>
    <m/>
    <m/>
    <m/>
    <m/>
    <x v="72"/>
    <x v="80"/>
    <n v="10426000"/>
    <m/>
    <n v="10426000"/>
    <x v="35"/>
    <s v="02-02-01-002-006"/>
    <s v="Detalle"/>
    <s v=""/>
    <s v=""/>
    <x v="5"/>
    <s v="DOTACION - TEXTILES"/>
    <x v="35"/>
  </r>
  <r>
    <m/>
    <m/>
    <m/>
    <m/>
    <m/>
    <x v="33"/>
    <x v="38"/>
    <n v="9000000"/>
    <m/>
    <n v="9000000"/>
    <x v="35"/>
    <s v="02-02-01-002-006"/>
    <s v="Detalle"/>
    <s v=""/>
    <s v=""/>
    <x v="21"/>
    <s v="DOTACION - TEXTILES"/>
    <x v="35"/>
  </r>
  <r>
    <m/>
    <m/>
    <m/>
    <m/>
    <m/>
    <x v="61"/>
    <x v="66"/>
    <n v="2600000"/>
    <m/>
    <n v="2600000"/>
    <x v="35"/>
    <s v="02-02-01-002-006"/>
    <s v="Detalle"/>
    <s v=""/>
    <s v=""/>
    <x v="34"/>
    <s v="DOTACION - TEXTILES"/>
    <x v="35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2"/>
    <s v="007"/>
    <x v="0"/>
    <x v="161"/>
    <n v="5343168921.0600004"/>
    <n v="446900000"/>
    <n v="5790068921.0600004"/>
    <x v="36"/>
    <s v="02-02-01-002"/>
    <s v="Subordinal"/>
    <s v="020201002007Subordinal"/>
    <n v="1"/>
    <x v="0"/>
    <s v="DOTACION - TEXTILES"/>
    <x v="36"/>
  </r>
  <r>
    <m/>
    <m/>
    <m/>
    <m/>
    <m/>
    <x v="70"/>
    <x v="78"/>
    <n v="1412399615"/>
    <m/>
    <n v="1412399615"/>
    <x v="36"/>
    <s v="02-02-01-002-007"/>
    <s v="Detalle"/>
    <s v=""/>
    <s v=""/>
    <x v="1"/>
    <s v="DOTACION - TEXTILES"/>
    <x v="36"/>
  </r>
  <r>
    <m/>
    <m/>
    <m/>
    <m/>
    <m/>
    <x v="1"/>
    <x v="6"/>
    <m/>
    <n v="27500000"/>
    <n v="27500000"/>
    <x v="36"/>
    <s v="02-02-01-002-007"/>
    <s v="Detalle"/>
    <s v=""/>
    <s v=""/>
    <x v="1"/>
    <s v="DOTACION - TEXTILES"/>
    <x v="36"/>
  </r>
  <r>
    <m/>
    <m/>
    <m/>
    <m/>
    <m/>
    <x v="3"/>
    <x v="8"/>
    <n v="8080000"/>
    <m/>
    <n v="8080000"/>
    <x v="36"/>
    <s v="02-02-01-002-007"/>
    <s v="Detalle"/>
    <s v=""/>
    <s v=""/>
    <x v="1"/>
    <s v="DOTACION - TEXTILES"/>
    <x v="36"/>
  </r>
  <r>
    <m/>
    <m/>
    <m/>
    <m/>
    <m/>
    <x v="5"/>
    <x v="10"/>
    <n v="2368000000"/>
    <m/>
    <n v="2368000000"/>
    <x v="36"/>
    <s v="02-02-01-002-007"/>
    <s v="Detalle"/>
    <s v=""/>
    <s v=""/>
    <x v="1"/>
    <s v="DOTACION - TEXTILES"/>
    <x v="36"/>
  </r>
  <r>
    <m/>
    <m/>
    <m/>
    <m/>
    <m/>
    <x v="6"/>
    <x v="11"/>
    <n v="20100000"/>
    <m/>
    <n v="20100000"/>
    <x v="36"/>
    <s v="02-02-01-002-007"/>
    <s v="Detalle"/>
    <s v=""/>
    <s v=""/>
    <x v="1"/>
    <s v="DOTACION - TEXTILES"/>
    <x v="36"/>
  </r>
  <r>
    <m/>
    <m/>
    <m/>
    <m/>
    <m/>
    <x v="8"/>
    <x v="13"/>
    <n v="500000"/>
    <m/>
    <n v="500000"/>
    <x v="36"/>
    <s v="02-02-01-002-007"/>
    <s v="Detalle"/>
    <s v=""/>
    <s v=""/>
    <x v="1"/>
    <s v="DOTACION - TEXTILES"/>
    <x v="36"/>
  </r>
  <r>
    <m/>
    <m/>
    <m/>
    <m/>
    <m/>
    <x v="90"/>
    <x v="99"/>
    <n v="1200000"/>
    <m/>
    <n v="1200000"/>
    <x v="36"/>
    <s v="02-02-01-002-007"/>
    <s v="Detalle"/>
    <s v=""/>
    <s v=""/>
    <x v="1"/>
    <s v="DOTACION - TEXTILES"/>
    <x v="36"/>
  </r>
  <r>
    <m/>
    <m/>
    <m/>
    <m/>
    <m/>
    <x v="71"/>
    <x v="79"/>
    <n v="6000000"/>
    <m/>
    <n v="6000000"/>
    <x v="36"/>
    <s v="02-02-01-002-007"/>
    <s v="Detalle"/>
    <s v=""/>
    <s v=""/>
    <x v="1"/>
    <s v="DOTACION - TEXTILES"/>
    <x v="36"/>
  </r>
  <r>
    <m/>
    <m/>
    <m/>
    <m/>
    <m/>
    <x v="105"/>
    <x v="115"/>
    <n v="60000"/>
    <m/>
    <n v="60000"/>
    <x v="36"/>
    <s v="02-02-01-002-007"/>
    <s v="Detalle"/>
    <s v=""/>
    <s v=""/>
    <x v="1"/>
    <s v="DOTACION - TEXTILES"/>
    <x v="36"/>
  </r>
  <r>
    <m/>
    <m/>
    <m/>
    <m/>
    <m/>
    <x v="10"/>
    <x v="15"/>
    <n v="15000000"/>
    <m/>
    <n v="15000000"/>
    <x v="36"/>
    <s v="02-02-01-002-007"/>
    <s v="Detalle"/>
    <s v=""/>
    <s v=""/>
    <x v="2"/>
    <s v="DOTACION - TEXTILES"/>
    <x v="36"/>
  </r>
  <r>
    <m/>
    <m/>
    <m/>
    <m/>
    <m/>
    <x v="11"/>
    <x v="16"/>
    <n v="53000000"/>
    <m/>
    <n v="53000000"/>
    <x v="36"/>
    <s v="02-02-01-002-007"/>
    <s v="Detalle"/>
    <s v=""/>
    <s v=""/>
    <x v="3"/>
    <s v="DOTACION - TEXTILES"/>
    <x v="36"/>
  </r>
  <r>
    <m/>
    <m/>
    <m/>
    <m/>
    <m/>
    <x v="13"/>
    <x v="18"/>
    <n v="15620000"/>
    <m/>
    <n v="15620000"/>
    <x v="36"/>
    <s v="02-02-01-002-007"/>
    <s v="Detalle"/>
    <s v=""/>
    <s v=""/>
    <x v="4"/>
    <s v="DOTACION - TEXTILES"/>
    <x v="36"/>
  </r>
  <r>
    <m/>
    <m/>
    <m/>
    <m/>
    <m/>
    <x v="15"/>
    <x v="20"/>
    <n v="75070000"/>
    <m/>
    <n v="75070000"/>
    <x v="36"/>
    <s v="02-02-01-002-007"/>
    <s v="Detalle"/>
    <s v=""/>
    <s v=""/>
    <x v="6"/>
    <s v="DOTACION - TEXTILES"/>
    <x v="36"/>
  </r>
  <r>
    <m/>
    <m/>
    <m/>
    <m/>
    <m/>
    <x v="114"/>
    <x v="125"/>
    <n v="2050000"/>
    <m/>
    <n v="2050000"/>
    <x v="36"/>
    <s v="02-02-01-002-007"/>
    <s v="Detalle"/>
    <s v=""/>
    <s v=""/>
    <x v="42"/>
    <s v="DOTACION - TEXTILES"/>
    <x v="36"/>
  </r>
  <r>
    <m/>
    <m/>
    <m/>
    <m/>
    <m/>
    <x v="16"/>
    <x v="21"/>
    <n v="3000000"/>
    <m/>
    <n v="3000000"/>
    <x v="36"/>
    <s v="02-02-01-002-007"/>
    <s v="Detalle"/>
    <s v=""/>
    <s v=""/>
    <x v="7"/>
    <s v="DOTACION - TEXTILES"/>
    <x v="36"/>
  </r>
  <r>
    <m/>
    <m/>
    <m/>
    <m/>
    <m/>
    <x v="17"/>
    <x v="22"/>
    <n v="8500000"/>
    <m/>
    <n v="8500000"/>
    <x v="36"/>
    <s v="02-02-01-002-007"/>
    <s v="Detalle"/>
    <s v=""/>
    <s v=""/>
    <x v="8"/>
    <s v="DOTACION - TEXTILES"/>
    <x v="36"/>
  </r>
  <r>
    <m/>
    <m/>
    <m/>
    <m/>
    <m/>
    <x v="19"/>
    <x v="24"/>
    <n v="10000000"/>
    <m/>
    <n v="10000000"/>
    <x v="36"/>
    <s v="02-02-01-002-007"/>
    <s v="Detalle"/>
    <s v=""/>
    <s v=""/>
    <x v="10"/>
    <s v="DOTACION - TEXTILES"/>
    <x v="36"/>
  </r>
  <r>
    <m/>
    <m/>
    <m/>
    <m/>
    <m/>
    <x v="21"/>
    <x v="26"/>
    <n v="27700000"/>
    <m/>
    <n v="27700000"/>
    <x v="36"/>
    <s v="02-02-01-002-007"/>
    <s v="Detalle"/>
    <s v=""/>
    <s v=""/>
    <x v="11"/>
    <s v="DOTACION - TEXTILES"/>
    <x v="36"/>
  </r>
  <r>
    <m/>
    <m/>
    <m/>
    <m/>
    <m/>
    <x v="22"/>
    <x v="27"/>
    <n v="13800000"/>
    <m/>
    <n v="13800000"/>
    <x v="36"/>
    <s v="02-02-01-002-007"/>
    <s v="Detalle"/>
    <s v=""/>
    <s v=""/>
    <x v="12"/>
    <s v="DOTACION - TEXTILES"/>
    <x v="36"/>
  </r>
  <r>
    <m/>
    <m/>
    <m/>
    <m/>
    <m/>
    <x v="118"/>
    <x v="148"/>
    <n v="5000000"/>
    <m/>
    <n v="5000000"/>
    <x v="36"/>
    <s v="02-02-01-002-007"/>
    <s v="Detalle"/>
    <s v=""/>
    <s v=""/>
    <x v="13"/>
    <s v="DOTACION - TEXTILES"/>
    <x v="36"/>
  </r>
  <r>
    <m/>
    <m/>
    <m/>
    <m/>
    <m/>
    <x v="24"/>
    <x v="29"/>
    <m/>
    <n v="403800000"/>
    <n v="403800000"/>
    <x v="36"/>
    <s v="02-02-01-002-007"/>
    <s v="Detalle"/>
    <s v=""/>
    <s v=""/>
    <x v="14"/>
    <s v="DOTACION - TEXTILES"/>
    <x v="36"/>
  </r>
  <r>
    <m/>
    <m/>
    <m/>
    <m/>
    <m/>
    <x v="106"/>
    <x v="116"/>
    <n v="20000000"/>
    <m/>
    <n v="20000000"/>
    <x v="36"/>
    <s v="02-02-01-002-007"/>
    <s v="Detalle"/>
    <s v=""/>
    <s v=""/>
    <x v="40"/>
    <s v="DOTACION - TEXTILES"/>
    <x v="36"/>
  </r>
  <r>
    <m/>
    <m/>
    <m/>
    <m/>
    <m/>
    <x v="27"/>
    <x v="32"/>
    <n v="65250000"/>
    <m/>
    <n v="65250000"/>
    <x v="36"/>
    <s v="02-02-01-002-007"/>
    <s v="Detalle"/>
    <s v=""/>
    <s v=""/>
    <x v="17"/>
    <s v="DOTACION - TEXTILES"/>
    <x v="36"/>
  </r>
  <r>
    <m/>
    <m/>
    <m/>
    <m/>
    <m/>
    <x v="29"/>
    <x v="34"/>
    <n v="526618697"/>
    <m/>
    <n v="526618697"/>
    <x v="36"/>
    <s v="02-02-01-002-007"/>
    <s v="Detalle"/>
    <s v=""/>
    <s v=""/>
    <x v="19"/>
    <s v="DOTACION - TEXTILES"/>
    <x v="36"/>
  </r>
  <r>
    <m/>
    <m/>
    <m/>
    <m/>
    <m/>
    <x v="30"/>
    <x v="35"/>
    <n v="40470000"/>
    <m/>
    <n v="40470000"/>
    <x v="36"/>
    <s v="02-02-01-002-007"/>
    <s v="Detalle"/>
    <s v=""/>
    <s v=""/>
    <x v="20"/>
    <s v="DOTACION - TEXTILES"/>
    <x v="36"/>
  </r>
  <r>
    <m/>
    <m/>
    <m/>
    <m/>
    <m/>
    <x v="31"/>
    <x v="36"/>
    <n v="15000000"/>
    <m/>
    <n v="15000000"/>
    <x v="36"/>
    <s v="02-02-01-002-007"/>
    <s v="Detalle"/>
    <s v=""/>
    <s v=""/>
    <x v="20"/>
    <s v="DOTACION - TEXTILES"/>
    <x v="36"/>
  </r>
  <r>
    <m/>
    <m/>
    <m/>
    <m/>
    <m/>
    <x v="32"/>
    <x v="37"/>
    <n v="10000000"/>
    <m/>
    <n v="10000000"/>
    <x v="36"/>
    <s v="02-02-01-002-007"/>
    <s v="Detalle"/>
    <s v=""/>
    <s v=""/>
    <x v="21"/>
    <s v="DOTACION - TEXTILES"/>
    <x v="36"/>
  </r>
  <r>
    <m/>
    <m/>
    <m/>
    <m/>
    <m/>
    <x v="33"/>
    <x v="38"/>
    <n v="1000000"/>
    <m/>
    <n v="1000000"/>
    <x v="36"/>
    <s v="02-02-01-002-007"/>
    <s v="Detalle"/>
    <s v=""/>
    <s v=""/>
    <x v="21"/>
    <s v="DOTACION - TEXTILES"/>
    <x v="36"/>
  </r>
  <r>
    <m/>
    <m/>
    <m/>
    <m/>
    <m/>
    <x v="35"/>
    <x v="40"/>
    <n v="114940150"/>
    <m/>
    <n v="114940150"/>
    <x v="36"/>
    <s v="02-02-01-002-007"/>
    <s v="Detalle"/>
    <s v=""/>
    <s v=""/>
    <x v="22"/>
    <s v="DOTACION - TEXTILES"/>
    <x v="36"/>
  </r>
  <r>
    <m/>
    <m/>
    <m/>
    <m/>
    <m/>
    <x v="36"/>
    <x v="41"/>
    <n v="30504202"/>
    <m/>
    <n v="30504202"/>
    <x v="36"/>
    <s v="02-02-01-002-007"/>
    <s v="Detalle"/>
    <s v=""/>
    <s v=""/>
    <x v="22"/>
    <s v="DOTACION - TEXTILES"/>
    <x v="36"/>
  </r>
  <r>
    <m/>
    <m/>
    <m/>
    <m/>
    <m/>
    <x v="37"/>
    <x v="42"/>
    <n v="18000000"/>
    <m/>
    <n v="18000000"/>
    <x v="36"/>
    <s v="02-02-01-002-007"/>
    <s v="Detalle"/>
    <s v=""/>
    <s v=""/>
    <x v="22"/>
    <s v="DOTACION - TEXTILES"/>
    <x v="36"/>
  </r>
  <r>
    <m/>
    <m/>
    <m/>
    <m/>
    <m/>
    <x v="38"/>
    <x v="43"/>
    <n v="32100000"/>
    <m/>
    <n v="32100000"/>
    <x v="36"/>
    <s v="02-02-01-002-007"/>
    <s v="Detalle"/>
    <s v=""/>
    <s v=""/>
    <x v="23"/>
    <s v="DOTACION - TEXTILES"/>
    <x v="36"/>
  </r>
  <r>
    <m/>
    <m/>
    <m/>
    <m/>
    <m/>
    <x v="42"/>
    <x v="47"/>
    <m/>
    <n v="15600000"/>
    <n v="15600000"/>
    <x v="36"/>
    <s v="02-02-01-002-007"/>
    <s v="Detalle"/>
    <s v=""/>
    <s v=""/>
    <x v="25"/>
    <s v="DOTACION - TEXTILES"/>
    <x v="36"/>
  </r>
  <r>
    <m/>
    <m/>
    <m/>
    <m/>
    <m/>
    <x v="43"/>
    <x v="48"/>
    <n v="23243520"/>
    <m/>
    <n v="23243520"/>
    <x v="36"/>
    <s v="02-02-01-002-007"/>
    <s v="Detalle"/>
    <s v=""/>
    <s v=""/>
    <x v="25"/>
    <s v="DOTACION - TEXTILES"/>
    <x v="36"/>
  </r>
  <r>
    <m/>
    <m/>
    <m/>
    <m/>
    <m/>
    <x v="93"/>
    <x v="102"/>
    <n v="1000000"/>
    <m/>
    <n v="1000000"/>
    <x v="36"/>
    <s v="02-02-01-002-007"/>
    <s v="Detalle"/>
    <s v=""/>
    <s v=""/>
    <x v="26"/>
    <s v="DOTACION - TEXTILES"/>
    <x v="36"/>
  </r>
  <r>
    <m/>
    <m/>
    <m/>
    <m/>
    <m/>
    <x v="44"/>
    <x v="49"/>
    <n v="25000000"/>
    <m/>
    <n v="25000000"/>
    <x v="36"/>
    <s v="02-02-01-002-007"/>
    <s v="Detalle"/>
    <s v=""/>
    <s v=""/>
    <x v="26"/>
    <s v="DOTACION - TEXTILES"/>
    <x v="36"/>
  </r>
  <r>
    <m/>
    <m/>
    <m/>
    <m/>
    <m/>
    <x v="45"/>
    <x v="50"/>
    <n v="10626000"/>
    <m/>
    <n v="10626000"/>
    <x v="36"/>
    <s v="02-02-01-002-007"/>
    <s v="Detalle"/>
    <s v=""/>
    <s v=""/>
    <x v="27"/>
    <s v="DOTACION - TEXTILES"/>
    <x v="36"/>
  </r>
  <r>
    <m/>
    <m/>
    <m/>
    <m/>
    <m/>
    <x v="48"/>
    <x v="53"/>
    <n v="44800000"/>
    <m/>
    <n v="44800000"/>
    <x v="36"/>
    <s v="02-02-01-002-007"/>
    <s v="Detalle"/>
    <s v=""/>
    <s v=""/>
    <x v="28"/>
    <s v="DOTACION - TEXTILES"/>
    <x v="36"/>
  </r>
  <r>
    <m/>
    <m/>
    <m/>
    <m/>
    <m/>
    <x v="49"/>
    <x v="54"/>
    <n v="4000000"/>
    <m/>
    <n v="4000000"/>
    <x v="36"/>
    <s v="02-02-01-002-007"/>
    <s v="Detalle"/>
    <s v=""/>
    <s v=""/>
    <x v="28"/>
    <s v="DOTACION - TEXTILES"/>
    <x v="36"/>
  </r>
  <r>
    <m/>
    <m/>
    <m/>
    <m/>
    <m/>
    <x v="50"/>
    <x v="55"/>
    <n v="79691737.060000002"/>
    <m/>
    <n v="79691737.060000002"/>
    <x v="36"/>
    <s v="02-02-01-002-007"/>
    <s v="Detalle"/>
    <s v=""/>
    <s v=""/>
    <x v="29"/>
    <s v="DOTACION - TEXTILES"/>
    <x v="36"/>
  </r>
  <r>
    <m/>
    <m/>
    <m/>
    <m/>
    <m/>
    <x v="82"/>
    <x v="90"/>
    <n v="29350000"/>
    <m/>
    <n v="29350000"/>
    <x v="36"/>
    <s v="02-02-01-002-007"/>
    <s v="Detalle"/>
    <s v=""/>
    <s v=""/>
    <x v="29"/>
    <s v="DOTACION - TEXTILES"/>
    <x v="36"/>
  </r>
  <r>
    <m/>
    <m/>
    <m/>
    <m/>
    <m/>
    <x v="51"/>
    <x v="56"/>
    <n v="10000000"/>
    <m/>
    <n v="10000000"/>
    <x v="36"/>
    <s v="02-02-01-002-007"/>
    <s v="Detalle"/>
    <s v=""/>
    <s v=""/>
    <x v="29"/>
    <s v="DOTACION - TEXTILES"/>
    <x v="36"/>
  </r>
  <r>
    <m/>
    <m/>
    <m/>
    <m/>
    <m/>
    <x v="83"/>
    <x v="91"/>
    <n v="1500000"/>
    <m/>
    <n v="1500000"/>
    <x v="36"/>
    <s v="02-02-01-002-007"/>
    <s v="Detalle"/>
    <s v=""/>
    <s v=""/>
    <x v="30"/>
    <s v="DOTACION - TEXTILES"/>
    <x v="36"/>
  </r>
  <r>
    <m/>
    <m/>
    <m/>
    <m/>
    <m/>
    <x v="55"/>
    <x v="60"/>
    <n v="20000000"/>
    <m/>
    <n v="20000000"/>
    <x v="36"/>
    <s v="02-02-01-002-007"/>
    <s v="Detalle"/>
    <s v=""/>
    <s v=""/>
    <x v="31"/>
    <s v="DOTACION - TEXTILES"/>
    <x v="36"/>
  </r>
  <r>
    <m/>
    <m/>
    <m/>
    <m/>
    <m/>
    <x v="56"/>
    <x v="61"/>
    <n v="8000000"/>
    <m/>
    <n v="8000000"/>
    <x v="36"/>
    <s v="02-02-01-002-007"/>
    <s v="Detalle"/>
    <s v=""/>
    <s v=""/>
    <x v="31"/>
    <s v="DOTACION - TEXTILES"/>
    <x v="36"/>
  </r>
  <r>
    <m/>
    <m/>
    <m/>
    <m/>
    <m/>
    <x v="57"/>
    <x v="62"/>
    <n v="3050000"/>
    <m/>
    <n v="3050000"/>
    <x v="36"/>
    <s v="02-02-01-002-007"/>
    <s v="Detalle"/>
    <s v=""/>
    <s v=""/>
    <x v="32"/>
    <s v="DOTACION - TEXTILES"/>
    <x v="36"/>
  </r>
  <r>
    <m/>
    <m/>
    <m/>
    <m/>
    <m/>
    <x v="58"/>
    <x v="63"/>
    <n v="120000"/>
    <m/>
    <n v="120000"/>
    <x v="36"/>
    <s v="02-02-01-002-007"/>
    <s v="Detalle"/>
    <s v=""/>
    <s v=""/>
    <x v="32"/>
    <s v="DOTACION - TEXTILES"/>
    <x v="36"/>
  </r>
  <r>
    <m/>
    <m/>
    <m/>
    <m/>
    <m/>
    <x v="109"/>
    <x v="118"/>
    <n v="4500000"/>
    <m/>
    <n v="4500000"/>
    <x v="36"/>
    <s v="02-02-01-002-007"/>
    <s v="Detalle"/>
    <s v=""/>
    <s v=""/>
    <x v="33"/>
    <s v="DOTACION - TEXTILES"/>
    <x v="36"/>
  </r>
  <r>
    <m/>
    <m/>
    <m/>
    <m/>
    <m/>
    <x v="94"/>
    <x v="103"/>
    <n v="17500000"/>
    <m/>
    <n v="17500000"/>
    <x v="36"/>
    <s v="02-02-01-002-007"/>
    <s v="Detalle"/>
    <s v=""/>
    <s v=""/>
    <x v="33"/>
    <s v="DOTACION - TEXTILES"/>
    <x v="36"/>
  </r>
  <r>
    <m/>
    <m/>
    <m/>
    <m/>
    <m/>
    <x v="60"/>
    <x v="65"/>
    <n v="27700000"/>
    <m/>
    <n v="27700000"/>
    <x v="36"/>
    <s v="02-02-01-002-007"/>
    <s v="Detalle"/>
    <s v=""/>
    <s v=""/>
    <x v="34"/>
    <s v="DOTACION - TEXTILES"/>
    <x v="36"/>
  </r>
  <r>
    <m/>
    <m/>
    <m/>
    <m/>
    <m/>
    <x v="61"/>
    <x v="66"/>
    <n v="23000000"/>
    <m/>
    <n v="23000000"/>
    <x v="36"/>
    <s v="02-02-01-002-007"/>
    <s v="Detalle"/>
    <s v=""/>
    <s v=""/>
    <x v="34"/>
    <s v="DOTACION - TEXTILES"/>
    <x v="36"/>
  </r>
  <r>
    <m/>
    <m/>
    <m/>
    <m/>
    <m/>
    <x v="63"/>
    <x v="68"/>
    <n v="42000000"/>
    <m/>
    <n v="42000000"/>
    <x v="36"/>
    <s v="02-02-01-002-007"/>
    <s v="Detalle"/>
    <s v=""/>
    <s v=""/>
    <x v="35"/>
    <s v="DOTACION - TEXTILES"/>
    <x v="36"/>
  </r>
  <r>
    <m/>
    <m/>
    <m/>
    <m/>
    <m/>
    <x v="64"/>
    <x v="69"/>
    <n v="31900000"/>
    <m/>
    <n v="31900000"/>
    <x v="36"/>
    <s v="02-02-01-002-007"/>
    <s v="Detalle"/>
    <s v=""/>
    <s v=""/>
    <x v="35"/>
    <s v="DOTACION - TEXTILES"/>
    <x v="36"/>
  </r>
  <r>
    <m/>
    <m/>
    <m/>
    <m/>
    <m/>
    <x v="110"/>
    <x v="119"/>
    <n v="6000000"/>
    <m/>
    <n v="6000000"/>
    <x v="36"/>
    <s v="02-02-01-002-007"/>
    <s v="Detalle"/>
    <s v=""/>
    <s v=""/>
    <x v="35"/>
    <s v="DOTACION - TEXTILES"/>
    <x v="36"/>
  </r>
  <r>
    <m/>
    <m/>
    <m/>
    <m/>
    <m/>
    <x v="66"/>
    <x v="71"/>
    <n v="3650000"/>
    <m/>
    <n v="3650000"/>
    <x v="36"/>
    <s v="02-02-01-002-007"/>
    <s v="Detalle"/>
    <s v=""/>
    <s v=""/>
    <x v="36"/>
    <s v="DOTACION - TEXTILES"/>
    <x v="36"/>
  </r>
  <r>
    <m/>
    <m/>
    <m/>
    <m/>
    <m/>
    <x v="67"/>
    <x v="72"/>
    <n v="2575000"/>
    <m/>
    <n v="2575000"/>
    <x v="36"/>
    <s v="02-02-01-002-007"/>
    <s v="Detalle"/>
    <s v=""/>
    <s v=""/>
    <x v="36"/>
    <s v="DOTACION - TEXTILES"/>
    <x v="36"/>
  </r>
  <r>
    <m/>
    <m/>
    <m/>
    <m/>
    <m/>
    <x v="69"/>
    <x v="74"/>
    <n v="5000000"/>
    <m/>
    <n v="5000000"/>
    <x v="36"/>
    <s v="02-02-01-002-007"/>
    <s v="Detalle"/>
    <s v=""/>
    <s v=""/>
    <x v="36"/>
    <s v="DOTACION - TEXTILES"/>
    <x v="36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2"/>
    <s v="008"/>
    <x v="0"/>
    <x v="162"/>
    <n v="101043132236.23"/>
    <n v="11747245228"/>
    <n v="112790377464.23"/>
    <x v="37"/>
    <s v="02-02-01-002"/>
    <s v="Subordinal"/>
    <s v="020201002008Subordinal"/>
    <n v="1"/>
    <x v="0"/>
    <s v="DOTACIÓN"/>
    <x v="37"/>
  </r>
  <r>
    <m/>
    <m/>
    <m/>
    <m/>
    <m/>
    <x v="70"/>
    <x v="78"/>
    <n v="98912326985.229996"/>
    <n v="8800000000"/>
    <n v="107712326985.23"/>
    <x v="37"/>
    <s v="02-02-01-002-008"/>
    <s v="Detalle"/>
    <s v=""/>
    <s v=""/>
    <x v="1"/>
    <s v="DOTACIÓN"/>
    <x v="37"/>
  </r>
  <r>
    <m/>
    <m/>
    <m/>
    <m/>
    <m/>
    <x v="127"/>
    <x v="163"/>
    <n v="50000"/>
    <m/>
    <n v="50000"/>
    <x v="37"/>
    <s v="02-02-01-002-008"/>
    <s v="Detalle"/>
    <s v=""/>
    <s v=""/>
    <x v="1"/>
    <s v="DOTACIÓN"/>
    <x v="37"/>
  </r>
  <r>
    <m/>
    <m/>
    <m/>
    <m/>
    <m/>
    <x v="111"/>
    <x v="121"/>
    <n v="510000000"/>
    <m/>
    <n v="510000000"/>
    <x v="37"/>
    <s v="02-02-01-002-008"/>
    <s v="Detalle"/>
    <s v=""/>
    <s v=""/>
    <x v="1"/>
    <s v="DOTACIÓN"/>
    <x v="37"/>
  </r>
  <r>
    <m/>
    <m/>
    <m/>
    <m/>
    <m/>
    <x v="3"/>
    <x v="8"/>
    <n v="800000"/>
    <m/>
    <n v="800000"/>
    <x v="37"/>
    <s v="02-02-01-002-008"/>
    <s v="Detalle"/>
    <s v=""/>
    <s v=""/>
    <x v="1"/>
    <s v="DOTACIÓN"/>
    <x v="37"/>
  </r>
  <r>
    <m/>
    <m/>
    <m/>
    <m/>
    <m/>
    <x v="104"/>
    <x v="114"/>
    <n v="2400000"/>
    <m/>
    <n v="2400000"/>
    <x v="37"/>
    <s v="02-02-01-002-008"/>
    <s v="Detalle"/>
    <s v=""/>
    <s v=""/>
    <x v="1"/>
    <s v="DOTACIÓN"/>
    <x v="37"/>
  </r>
  <r>
    <m/>
    <m/>
    <m/>
    <m/>
    <m/>
    <x v="6"/>
    <x v="11"/>
    <n v="9000000"/>
    <m/>
    <n v="9000000"/>
    <x v="37"/>
    <s v="02-02-01-002-008"/>
    <s v="Detalle"/>
    <s v=""/>
    <s v=""/>
    <x v="1"/>
    <s v="DOTACIÓN"/>
    <x v="37"/>
  </r>
  <r>
    <m/>
    <m/>
    <m/>
    <m/>
    <m/>
    <x v="8"/>
    <x v="13"/>
    <n v="1964000"/>
    <m/>
    <n v="1964000"/>
    <x v="37"/>
    <s v="02-02-01-002-008"/>
    <s v="Detalle"/>
    <s v=""/>
    <s v=""/>
    <x v="1"/>
    <s v="DOTACIÓN"/>
    <x v="37"/>
  </r>
  <r>
    <m/>
    <m/>
    <m/>
    <m/>
    <m/>
    <x v="71"/>
    <x v="79"/>
    <n v="45000000"/>
    <m/>
    <n v="45000000"/>
    <x v="37"/>
    <s v="02-02-01-002-008"/>
    <s v="Detalle"/>
    <s v=""/>
    <s v=""/>
    <x v="1"/>
    <s v="DOTACIÓN"/>
    <x v="37"/>
  </r>
  <r>
    <m/>
    <m/>
    <m/>
    <m/>
    <m/>
    <x v="105"/>
    <x v="115"/>
    <n v="100000"/>
    <m/>
    <n v="100000"/>
    <x v="37"/>
    <s v="02-02-01-002-008"/>
    <s v="Detalle"/>
    <s v=""/>
    <s v=""/>
    <x v="1"/>
    <s v="DOTACIÓN"/>
    <x v="37"/>
  </r>
  <r>
    <m/>
    <m/>
    <m/>
    <m/>
    <m/>
    <x v="10"/>
    <x v="15"/>
    <n v="39000000"/>
    <m/>
    <n v="39000000"/>
    <x v="37"/>
    <s v="02-02-01-002-008"/>
    <s v="Detalle"/>
    <s v=""/>
    <s v=""/>
    <x v="2"/>
    <s v="DOTACIÓN"/>
    <x v="37"/>
  </r>
  <r>
    <m/>
    <m/>
    <m/>
    <m/>
    <m/>
    <x v="21"/>
    <x v="26"/>
    <n v="33756886"/>
    <m/>
    <n v="33756886"/>
    <x v="37"/>
    <s v="02-02-01-002-008"/>
    <s v="Detalle"/>
    <s v=""/>
    <s v=""/>
    <x v="11"/>
    <s v="DOTACIÓN"/>
    <x v="37"/>
  </r>
  <r>
    <m/>
    <m/>
    <m/>
    <m/>
    <m/>
    <x v="24"/>
    <x v="29"/>
    <m/>
    <n v="504700000"/>
    <n v="504700000"/>
    <x v="37"/>
    <s v="02-02-01-002-008"/>
    <s v="Detalle"/>
    <s v=""/>
    <s v=""/>
    <x v="14"/>
    <s v="DOTACIÓN"/>
    <x v="37"/>
  </r>
  <r>
    <m/>
    <m/>
    <m/>
    <m/>
    <m/>
    <x v="106"/>
    <x v="116"/>
    <n v="499901830"/>
    <m/>
    <n v="499901830"/>
    <x v="37"/>
    <s v="02-02-01-002-008"/>
    <s v="Detalle"/>
    <s v=""/>
    <s v=""/>
    <x v="40"/>
    <s v="DOTACIÓN"/>
    <x v="37"/>
  </r>
  <r>
    <m/>
    <m/>
    <m/>
    <m/>
    <m/>
    <x v="27"/>
    <x v="32"/>
    <n v="2620000"/>
    <m/>
    <n v="2620000"/>
    <x v="37"/>
    <s v="02-02-01-002-008"/>
    <s v="Detalle"/>
    <s v=""/>
    <s v=""/>
    <x v="17"/>
    <s v="DOTACIÓN"/>
    <x v="37"/>
  </r>
  <r>
    <m/>
    <m/>
    <m/>
    <m/>
    <m/>
    <x v="28"/>
    <x v="33"/>
    <m/>
    <n v="2283345228"/>
    <n v="2283345228"/>
    <x v="37"/>
    <s v="02-02-01-002-008"/>
    <s v="Detalle"/>
    <s v=""/>
    <s v=""/>
    <x v="18"/>
    <s v="DOTACIÓN"/>
    <x v="37"/>
  </r>
  <r>
    <m/>
    <m/>
    <m/>
    <m/>
    <m/>
    <x v="29"/>
    <x v="34"/>
    <n v="421091695"/>
    <m/>
    <n v="421091695"/>
    <x v="37"/>
    <s v="02-02-01-002-008"/>
    <s v="Detalle"/>
    <s v=""/>
    <s v=""/>
    <x v="19"/>
    <s v="DOTACIÓN"/>
    <x v="37"/>
  </r>
  <r>
    <m/>
    <m/>
    <m/>
    <m/>
    <m/>
    <x v="35"/>
    <x v="40"/>
    <n v="12000000"/>
    <m/>
    <n v="12000000"/>
    <x v="37"/>
    <s v="02-02-01-002-008"/>
    <s v="Detalle"/>
    <s v=""/>
    <s v=""/>
    <x v="22"/>
    <s v="DOTACIÓN"/>
    <x v="37"/>
  </r>
  <r>
    <m/>
    <m/>
    <m/>
    <m/>
    <m/>
    <x v="38"/>
    <x v="43"/>
    <n v="10000000"/>
    <m/>
    <n v="10000000"/>
    <x v="37"/>
    <s v="02-02-01-002-008"/>
    <s v="Detalle"/>
    <s v=""/>
    <s v=""/>
    <x v="23"/>
    <s v="DOTACIÓN"/>
    <x v="37"/>
  </r>
  <r>
    <m/>
    <m/>
    <m/>
    <m/>
    <m/>
    <x v="42"/>
    <x v="47"/>
    <n v="1935000"/>
    <m/>
    <n v="1935000"/>
    <x v="37"/>
    <s v="02-02-01-002-008"/>
    <s v="Detalle"/>
    <s v=""/>
    <s v=""/>
    <x v="25"/>
    <s v="DOTACIÓN"/>
    <x v="37"/>
  </r>
  <r>
    <m/>
    <m/>
    <m/>
    <m/>
    <m/>
    <x v="43"/>
    <x v="48"/>
    <n v="3646300"/>
    <m/>
    <n v="3646300"/>
    <x v="37"/>
    <s v="02-02-01-002-008"/>
    <s v="Detalle"/>
    <s v=""/>
    <s v=""/>
    <x v="25"/>
    <s v="DOTACIÓN"/>
    <x v="37"/>
  </r>
  <r>
    <m/>
    <m/>
    <m/>
    <m/>
    <m/>
    <x v="93"/>
    <x v="102"/>
    <n v="3000000"/>
    <n v="159200000"/>
    <n v="162200000"/>
    <x v="37"/>
    <s v="02-02-01-002-008"/>
    <s v="Detalle"/>
    <s v=""/>
    <s v=""/>
    <x v="26"/>
    <s v="DOTACIÓN"/>
    <x v="37"/>
  </r>
  <r>
    <m/>
    <m/>
    <m/>
    <m/>
    <m/>
    <x v="44"/>
    <x v="49"/>
    <n v="17410000"/>
    <m/>
    <n v="17410000"/>
    <x v="37"/>
    <s v="02-02-01-002-008"/>
    <s v="Detalle"/>
    <s v=""/>
    <s v=""/>
    <x v="26"/>
    <s v="DOTACIÓN"/>
    <x v="37"/>
  </r>
  <r>
    <m/>
    <m/>
    <m/>
    <m/>
    <m/>
    <x v="45"/>
    <x v="50"/>
    <n v="2850000"/>
    <m/>
    <n v="2850000"/>
    <x v="37"/>
    <s v="02-02-01-002-008"/>
    <s v="Detalle"/>
    <s v=""/>
    <s v=""/>
    <x v="27"/>
    <s v="DOTACIÓN"/>
    <x v="37"/>
  </r>
  <r>
    <m/>
    <m/>
    <m/>
    <m/>
    <m/>
    <x v="48"/>
    <x v="53"/>
    <n v="65156250"/>
    <m/>
    <n v="65156250"/>
    <x v="37"/>
    <s v="02-02-01-002-008"/>
    <s v="Detalle"/>
    <s v=""/>
    <s v=""/>
    <x v="28"/>
    <s v="DOTACIÓN"/>
    <x v="37"/>
  </r>
  <r>
    <m/>
    <m/>
    <m/>
    <m/>
    <m/>
    <x v="49"/>
    <x v="54"/>
    <n v="6000000"/>
    <m/>
    <n v="6000000"/>
    <x v="37"/>
    <s v="02-02-01-002-008"/>
    <s v="Detalle"/>
    <s v=""/>
    <s v=""/>
    <x v="28"/>
    <s v="DOTACIÓN"/>
    <x v="37"/>
  </r>
  <r>
    <m/>
    <m/>
    <m/>
    <m/>
    <m/>
    <x v="50"/>
    <x v="55"/>
    <n v="367238290"/>
    <m/>
    <n v="367238290"/>
    <x v="37"/>
    <s v="02-02-01-002-008"/>
    <s v="Detalle"/>
    <s v=""/>
    <s v=""/>
    <x v="29"/>
    <s v="DOTACIÓN"/>
    <x v="37"/>
  </r>
  <r>
    <m/>
    <m/>
    <m/>
    <m/>
    <m/>
    <x v="82"/>
    <x v="90"/>
    <n v="20000000"/>
    <m/>
    <n v="20000000"/>
    <x v="37"/>
    <s v="02-02-01-002-008"/>
    <s v="Detalle"/>
    <s v=""/>
    <s v=""/>
    <x v="29"/>
    <s v="DOTACIÓN"/>
    <x v="37"/>
  </r>
  <r>
    <m/>
    <m/>
    <m/>
    <m/>
    <m/>
    <x v="51"/>
    <x v="56"/>
    <n v="18000000"/>
    <m/>
    <n v="18000000"/>
    <x v="37"/>
    <s v="02-02-01-002-008"/>
    <s v="Detalle"/>
    <s v=""/>
    <s v=""/>
    <x v="29"/>
    <s v="DOTACIÓN"/>
    <x v="37"/>
  </r>
  <r>
    <m/>
    <m/>
    <m/>
    <m/>
    <m/>
    <x v="54"/>
    <x v="59"/>
    <n v="8800000"/>
    <m/>
    <n v="8800000"/>
    <x v="37"/>
    <s v="02-02-01-002-008"/>
    <s v="Detalle"/>
    <s v=""/>
    <s v=""/>
    <x v="30"/>
    <s v="DOTACIÓN"/>
    <x v="37"/>
  </r>
  <r>
    <m/>
    <m/>
    <m/>
    <m/>
    <m/>
    <x v="58"/>
    <x v="63"/>
    <n v="2585000"/>
    <m/>
    <n v="2585000"/>
    <x v="37"/>
    <s v="02-02-01-002-008"/>
    <s v="Detalle"/>
    <s v=""/>
    <s v=""/>
    <x v="32"/>
    <s v="DOTACIÓN"/>
    <x v="37"/>
  </r>
  <r>
    <m/>
    <m/>
    <m/>
    <m/>
    <m/>
    <x v="109"/>
    <x v="118"/>
    <n v="4000000"/>
    <m/>
    <n v="4000000"/>
    <x v="37"/>
    <s v="02-02-01-002-008"/>
    <s v="Detalle"/>
    <s v=""/>
    <s v=""/>
    <x v="33"/>
    <s v="DOTACIÓN"/>
    <x v="37"/>
  </r>
  <r>
    <m/>
    <m/>
    <m/>
    <m/>
    <m/>
    <x v="60"/>
    <x v="65"/>
    <n v="21000000"/>
    <m/>
    <n v="21000000"/>
    <x v="37"/>
    <s v="02-02-01-002-008"/>
    <s v="Detalle"/>
    <s v=""/>
    <s v=""/>
    <x v="34"/>
    <s v="DOTACIÓN"/>
    <x v="37"/>
  </r>
  <r>
    <m/>
    <m/>
    <m/>
    <m/>
    <m/>
    <x v="61"/>
    <x v="66"/>
    <n v="1500000"/>
    <m/>
    <n v="1500000"/>
    <x v="37"/>
    <s v="02-02-01-002-008"/>
    <s v="Detalle"/>
    <s v=""/>
    <s v=""/>
    <x v="34"/>
    <s v="DOTACIÓN"/>
    <x v="37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3"/>
    <m/>
    <x v="0"/>
    <x v="164"/>
    <n v="138658932086.37039"/>
    <n v="20471301249.700001"/>
    <n v="159130233336.0704"/>
    <x v="38"/>
    <s v="02-02-01"/>
    <s v="Ordinal"/>
    <s v="020201003Ordinal"/>
    <n v="1"/>
    <x v="0"/>
    <s v="COMBUSTIBLES Y LUBRICANTES"/>
    <x v="38"/>
  </r>
  <r>
    <s v="02"/>
    <s v="02"/>
    <s v="01"/>
    <s v="003"/>
    <s v="001"/>
    <x v="0"/>
    <x v="165"/>
    <n v="112015000"/>
    <n v="9500000"/>
    <n v="121515000"/>
    <x v="39"/>
    <s v="02-02-01-003"/>
    <s v="Subordinal"/>
    <s v="020201003001Subordinal"/>
    <n v="1"/>
    <x v="0"/>
    <s v="PRODUCTOS TERMINADOS"/>
    <x v="39"/>
  </r>
  <r>
    <m/>
    <m/>
    <m/>
    <m/>
    <m/>
    <x v="102"/>
    <x v="112"/>
    <n v="1000000"/>
    <m/>
    <n v="1000000"/>
    <x v="39"/>
    <s v="02-02-01-003-001"/>
    <s v="Detalle"/>
    <s v=""/>
    <s v=""/>
    <x v="1"/>
    <s v="PRODUCTOS TERMINADOS"/>
    <x v="39"/>
  </r>
  <r>
    <m/>
    <m/>
    <m/>
    <m/>
    <m/>
    <x v="3"/>
    <x v="8"/>
    <n v="6600000"/>
    <m/>
    <n v="6600000"/>
    <x v="39"/>
    <s v="02-02-01-003-001"/>
    <s v="Detalle"/>
    <s v=""/>
    <s v=""/>
    <x v="1"/>
    <s v="PRODUCTOS TERMINADOS"/>
    <x v="39"/>
  </r>
  <r>
    <m/>
    <m/>
    <m/>
    <m/>
    <m/>
    <x v="13"/>
    <x v="18"/>
    <n v="15000000"/>
    <m/>
    <n v="15000000"/>
    <x v="39"/>
    <s v="02-02-01-003-001"/>
    <s v="Detalle"/>
    <s v=""/>
    <s v=""/>
    <x v="4"/>
    <s v="PRODUCTOS TERMINADOS"/>
    <x v="39"/>
  </r>
  <r>
    <m/>
    <m/>
    <m/>
    <m/>
    <m/>
    <x v="15"/>
    <x v="20"/>
    <n v="1450000"/>
    <m/>
    <n v="1450000"/>
    <x v="39"/>
    <s v="02-02-01-003-001"/>
    <s v="Detalle"/>
    <s v=""/>
    <s v=""/>
    <x v="6"/>
    <s v="PRODUCTOS TERMINADOS"/>
    <x v="39"/>
  </r>
  <r>
    <m/>
    <m/>
    <m/>
    <m/>
    <m/>
    <x v="19"/>
    <x v="24"/>
    <n v="50000000"/>
    <m/>
    <n v="50000000"/>
    <x v="39"/>
    <s v="02-02-01-003-001"/>
    <s v="Detalle"/>
    <s v=""/>
    <s v=""/>
    <x v="10"/>
    <s v="PRODUCTOS TERMINADOS"/>
    <x v="39"/>
  </r>
  <r>
    <m/>
    <m/>
    <m/>
    <m/>
    <m/>
    <x v="21"/>
    <x v="26"/>
    <n v="2500000"/>
    <m/>
    <n v="2500000"/>
    <x v="39"/>
    <s v="02-02-01-003-001"/>
    <s v="Detalle"/>
    <s v=""/>
    <s v=""/>
    <x v="11"/>
    <s v="PRODUCTOS TERMINADOS"/>
    <x v="39"/>
  </r>
  <r>
    <m/>
    <m/>
    <m/>
    <m/>
    <m/>
    <x v="24"/>
    <x v="29"/>
    <m/>
    <n v="9500000"/>
    <n v="9500000"/>
    <x v="39"/>
    <s v="02-02-01-003-001"/>
    <s v="Detalle"/>
    <s v=""/>
    <s v=""/>
    <x v="14"/>
    <s v="PRODUCTOS TERMINADOS"/>
    <x v="39"/>
  </r>
  <r>
    <m/>
    <m/>
    <m/>
    <m/>
    <m/>
    <x v="29"/>
    <x v="34"/>
    <n v="29200000"/>
    <m/>
    <n v="29200000"/>
    <x v="39"/>
    <s v="02-02-01-003-001"/>
    <s v="Detalle"/>
    <s v=""/>
    <s v=""/>
    <x v="19"/>
    <s v="PRODUCTOS TERMINADOS"/>
    <x v="39"/>
  </r>
  <r>
    <m/>
    <m/>
    <m/>
    <m/>
    <m/>
    <x v="42"/>
    <x v="47"/>
    <n v="240000"/>
    <m/>
    <n v="240000"/>
    <x v="39"/>
    <s v="02-02-01-003-001"/>
    <s v="Detalle"/>
    <s v=""/>
    <s v=""/>
    <x v="25"/>
    <s v="PRODUCTOS TERMINADOS"/>
    <x v="39"/>
  </r>
  <r>
    <m/>
    <m/>
    <m/>
    <m/>
    <m/>
    <x v="43"/>
    <x v="48"/>
    <n v="3625000"/>
    <m/>
    <n v="3625000"/>
    <x v="39"/>
    <s v="02-02-01-003-001"/>
    <s v="Detalle"/>
    <s v=""/>
    <s v=""/>
    <x v="25"/>
    <s v="PRODUCTOS TERMINADOS"/>
    <x v="39"/>
  </r>
  <r>
    <m/>
    <m/>
    <m/>
    <m/>
    <m/>
    <x v="83"/>
    <x v="91"/>
    <n v="900000"/>
    <m/>
    <n v="900000"/>
    <x v="39"/>
    <s v="02-02-01-003-001"/>
    <s v="Detalle"/>
    <s v=""/>
    <s v=""/>
    <x v="30"/>
    <s v="PRODUCTOS TERMINADOS"/>
    <x v="39"/>
  </r>
  <r>
    <m/>
    <m/>
    <m/>
    <m/>
    <m/>
    <x v="54"/>
    <x v="59"/>
    <n v="200000"/>
    <m/>
    <n v="200000"/>
    <x v="39"/>
    <s v="02-02-01-003-001"/>
    <s v="Detalle"/>
    <s v=""/>
    <s v=""/>
    <x v="30"/>
    <s v="PRODUCTOS TERMINADOS"/>
    <x v="39"/>
  </r>
  <r>
    <m/>
    <m/>
    <m/>
    <m/>
    <m/>
    <x v="61"/>
    <x v="66"/>
    <n v="1300000"/>
    <m/>
    <n v="1300000"/>
    <x v="39"/>
    <s v="02-02-01-003-001"/>
    <s v="Detalle"/>
    <s v=""/>
    <s v=""/>
    <x v="34"/>
    <s v="PRODUCTOS TERMINADOS"/>
    <x v="39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3"/>
    <s v="002"/>
    <x v="0"/>
    <x v="166"/>
    <n v="4703834897.6899996"/>
    <n v="814032102"/>
    <n v="5517866999.6899996"/>
    <x v="40"/>
    <s v="02-02-01-003"/>
    <s v="Subordinal"/>
    <s v="020201003002Subordinal"/>
    <n v="1"/>
    <x v="0"/>
    <s v="PAPELERÍA"/>
    <x v="40"/>
  </r>
  <r>
    <m/>
    <m/>
    <m/>
    <m/>
    <m/>
    <x v="70"/>
    <x v="78"/>
    <n v="405485288.60000002"/>
    <m/>
    <n v="405485288.60000002"/>
    <x v="40"/>
    <s v="02-02-01-003-002"/>
    <s v="Detalle"/>
    <s v=""/>
    <s v=""/>
    <x v="1"/>
    <s v="PAPELERÍA"/>
    <x v="40"/>
  </r>
  <r>
    <m/>
    <m/>
    <m/>
    <m/>
    <m/>
    <x v="95"/>
    <x v="105"/>
    <n v="7000000"/>
    <m/>
    <n v="7000000"/>
    <x v="40"/>
    <s v="02-02-01-003-002"/>
    <s v="Detalle"/>
    <s v=""/>
    <s v=""/>
    <x v="1"/>
    <s v="PAPELERÍA"/>
    <x v="40"/>
  </r>
  <r>
    <m/>
    <m/>
    <m/>
    <m/>
    <m/>
    <x v="1"/>
    <x v="6"/>
    <m/>
    <n v="200000000"/>
    <n v="200000000"/>
    <x v="40"/>
    <s v="02-02-01-003-002"/>
    <s v="Detalle"/>
    <s v=""/>
    <s v=""/>
    <x v="1"/>
    <s v="PAPELERÍA"/>
    <x v="40"/>
  </r>
  <r>
    <m/>
    <m/>
    <m/>
    <m/>
    <m/>
    <x v="127"/>
    <x v="163"/>
    <n v="15040000"/>
    <m/>
    <n v="15040000"/>
    <x v="40"/>
    <s v="02-02-01-003-002"/>
    <s v="Detalle"/>
    <s v=""/>
    <s v=""/>
    <x v="1"/>
    <s v="PAPELERÍA"/>
    <x v="40"/>
  </r>
  <r>
    <m/>
    <m/>
    <m/>
    <m/>
    <m/>
    <x v="97"/>
    <x v="107"/>
    <n v="3000000"/>
    <m/>
    <n v="3000000"/>
    <x v="40"/>
    <s v="02-02-01-003-002"/>
    <s v="Detalle"/>
    <s v=""/>
    <s v=""/>
    <x v="1"/>
    <s v="PAPELERÍA"/>
    <x v="40"/>
  </r>
  <r>
    <m/>
    <m/>
    <m/>
    <m/>
    <m/>
    <x v="98"/>
    <x v="108"/>
    <n v="2000000"/>
    <m/>
    <n v="2000000"/>
    <x v="40"/>
    <s v="02-02-01-003-002"/>
    <s v="Detalle"/>
    <s v=""/>
    <s v=""/>
    <x v="1"/>
    <s v="PAPELERÍA"/>
    <x v="40"/>
  </r>
  <r>
    <m/>
    <m/>
    <m/>
    <m/>
    <m/>
    <x v="2"/>
    <x v="7"/>
    <n v="2500000"/>
    <m/>
    <n v="2500000"/>
    <x v="40"/>
    <s v="02-02-01-003-002"/>
    <s v="Detalle"/>
    <s v=""/>
    <s v=""/>
    <x v="1"/>
    <s v="PAPELERÍA"/>
    <x v="40"/>
  </r>
  <r>
    <m/>
    <m/>
    <m/>
    <m/>
    <m/>
    <x v="99"/>
    <x v="109"/>
    <n v="2000000"/>
    <m/>
    <n v="2000000"/>
    <x v="40"/>
    <s v="02-02-01-003-002"/>
    <s v="Detalle"/>
    <s v=""/>
    <s v=""/>
    <x v="1"/>
    <s v="PAPELERÍA"/>
    <x v="40"/>
  </r>
  <r>
    <m/>
    <m/>
    <m/>
    <m/>
    <m/>
    <x v="120"/>
    <x v="152"/>
    <n v="3000000"/>
    <m/>
    <n v="3000000"/>
    <x v="40"/>
    <s v="02-02-01-003-002"/>
    <s v="Detalle"/>
    <s v=""/>
    <s v=""/>
    <x v="1"/>
    <s v="PAPELERÍA"/>
    <x v="40"/>
  </r>
  <r>
    <m/>
    <m/>
    <m/>
    <m/>
    <m/>
    <x v="115"/>
    <x v="132"/>
    <n v="1000000"/>
    <m/>
    <n v="1000000"/>
    <x v="40"/>
    <s v="02-02-01-003-002"/>
    <s v="Detalle"/>
    <s v=""/>
    <s v=""/>
    <x v="1"/>
    <s v="PAPELERÍA"/>
    <x v="40"/>
  </r>
  <r>
    <m/>
    <m/>
    <m/>
    <m/>
    <m/>
    <x v="121"/>
    <x v="153"/>
    <n v="400000"/>
    <m/>
    <n v="400000"/>
    <x v="40"/>
    <s v="02-02-01-003-002"/>
    <s v="Detalle"/>
    <s v=""/>
    <s v=""/>
    <x v="1"/>
    <s v="PAPELERÍA"/>
    <x v="40"/>
  </r>
  <r>
    <m/>
    <m/>
    <m/>
    <m/>
    <m/>
    <x v="128"/>
    <x v="167"/>
    <n v="3000000"/>
    <m/>
    <n v="3000000"/>
    <x v="40"/>
    <s v="02-02-01-003-002"/>
    <s v="Detalle"/>
    <s v=""/>
    <s v=""/>
    <x v="1"/>
    <s v="PAPELERÍA"/>
    <x v="40"/>
  </r>
  <r>
    <m/>
    <m/>
    <m/>
    <m/>
    <m/>
    <x v="122"/>
    <x v="154"/>
    <n v="1000000"/>
    <m/>
    <n v="1000000"/>
    <x v="40"/>
    <s v="02-02-01-003-002"/>
    <s v="Detalle"/>
    <s v=""/>
    <s v=""/>
    <x v="1"/>
    <s v="PAPELERÍA"/>
    <x v="40"/>
  </r>
  <r>
    <m/>
    <m/>
    <m/>
    <m/>
    <m/>
    <x v="126"/>
    <x v="159"/>
    <n v="600000"/>
    <m/>
    <n v="600000"/>
    <x v="40"/>
    <s v="02-02-01-003-002"/>
    <s v="Detalle"/>
    <s v=""/>
    <s v=""/>
    <x v="1"/>
    <s v="PAPELERÍA"/>
    <x v="40"/>
  </r>
  <r>
    <m/>
    <m/>
    <m/>
    <m/>
    <m/>
    <x v="129"/>
    <x v="168"/>
    <n v="2000000"/>
    <m/>
    <n v="2000000"/>
    <x v="40"/>
    <s v="02-02-01-003-002"/>
    <s v="Detalle"/>
    <s v=""/>
    <s v=""/>
    <x v="1"/>
    <s v="PAPELERÍA"/>
    <x v="40"/>
  </r>
  <r>
    <m/>
    <m/>
    <m/>
    <m/>
    <m/>
    <x v="100"/>
    <x v="110"/>
    <n v="1000000"/>
    <m/>
    <n v="1000000"/>
    <x v="40"/>
    <s v="02-02-01-003-002"/>
    <s v="Detalle"/>
    <s v=""/>
    <s v=""/>
    <x v="1"/>
    <s v="PAPELERÍA"/>
    <x v="40"/>
  </r>
  <r>
    <m/>
    <m/>
    <m/>
    <m/>
    <m/>
    <x v="130"/>
    <x v="169"/>
    <n v="5000000"/>
    <m/>
    <n v="5000000"/>
    <x v="40"/>
    <s v="02-02-01-003-002"/>
    <s v="Detalle"/>
    <s v=""/>
    <s v=""/>
    <x v="1"/>
    <s v="PAPELERÍA"/>
    <x v="40"/>
  </r>
  <r>
    <m/>
    <m/>
    <m/>
    <m/>
    <m/>
    <x v="116"/>
    <x v="133"/>
    <n v="1000000"/>
    <m/>
    <n v="1000000"/>
    <x v="40"/>
    <s v="02-02-01-003-002"/>
    <s v="Detalle"/>
    <s v=""/>
    <s v=""/>
    <x v="1"/>
    <s v="PAPELERÍA"/>
    <x v="40"/>
  </r>
  <r>
    <m/>
    <m/>
    <m/>
    <m/>
    <m/>
    <x v="102"/>
    <x v="112"/>
    <n v="1000000"/>
    <m/>
    <n v="1000000"/>
    <x v="40"/>
    <s v="02-02-01-003-002"/>
    <s v="Detalle"/>
    <s v=""/>
    <s v=""/>
    <x v="1"/>
    <s v="PAPELERÍA"/>
    <x v="40"/>
  </r>
  <r>
    <m/>
    <m/>
    <m/>
    <m/>
    <m/>
    <x v="117"/>
    <x v="134"/>
    <n v="2500000"/>
    <m/>
    <n v="2500000"/>
    <x v="40"/>
    <s v="02-02-01-003-002"/>
    <s v="Detalle"/>
    <s v=""/>
    <s v=""/>
    <x v="1"/>
    <s v="PAPELERÍA"/>
    <x v="40"/>
  </r>
  <r>
    <m/>
    <m/>
    <m/>
    <m/>
    <m/>
    <x v="5"/>
    <x v="10"/>
    <n v="46150000"/>
    <m/>
    <n v="46150000"/>
    <x v="40"/>
    <s v="02-02-01-003-002"/>
    <s v="Detalle"/>
    <s v=""/>
    <s v=""/>
    <x v="1"/>
    <s v="PAPELERÍA"/>
    <x v="40"/>
  </r>
  <r>
    <m/>
    <m/>
    <m/>
    <m/>
    <m/>
    <x v="6"/>
    <x v="11"/>
    <n v="644960000"/>
    <m/>
    <n v="644960000"/>
    <x v="40"/>
    <s v="02-02-01-003-002"/>
    <s v="Detalle"/>
    <s v=""/>
    <s v=""/>
    <x v="1"/>
    <s v="PAPELERÍA"/>
    <x v="40"/>
  </r>
  <r>
    <m/>
    <m/>
    <m/>
    <m/>
    <m/>
    <x v="8"/>
    <x v="13"/>
    <n v="700000"/>
    <m/>
    <n v="700000"/>
    <x v="40"/>
    <s v="02-02-01-003-002"/>
    <s v="Detalle"/>
    <s v=""/>
    <s v=""/>
    <x v="1"/>
    <s v="PAPELERÍA"/>
    <x v="40"/>
  </r>
  <r>
    <m/>
    <m/>
    <m/>
    <m/>
    <m/>
    <x v="72"/>
    <x v="80"/>
    <n v="95000000"/>
    <m/>
    <n v="95000000"/>
    <x v="40"/>
    <s v="02-02-01-003-002"/>
    <s v="Detalle"/>
    <s v=""/>
    <s v=""/>
    <x v="5"/>
    <s v="PAPELERÍA"/>
    <x v="40"/>
  </r>
  <r>
    <m/>
    <m/>
    <m/>
    <m/>
    <m/>
    <x v="10"/>
    <x v="15"/>
    <n v="90000000"/>
    <m/>
    <n v="90000000"/>
    <x v="40"/>
    <s v="02-02-01-003-002"/>
    <s v="Detalle"/>
    <s v=""/>
    <s v=""/>
    <x v="2"/>
    <s v="PAPELERÍA"/>
    <x v="40"/>
  </r>
  <r>
    <m/>
    <m/>
    <m/>
    <m/>
    <m/>
    <x v="124"/>
    <x v="156"/>
    <n v="50000000"/>
    <m/>
    <n v="50000000"/>
    <x v="40"/>
    <s v="02-02-01-003-002"/>
    <s v="Detalle"/>
    <s v=""/>
    <s v=""/>
    <x v="37"/>
    <s v="PAPELERÍA"/>
    <x v="40"/>
  </r>
  <r>
    <m/>
    <m/>
    <m/>
    <m/>
    <m/>
    <x v="11"/>
    <x v="16"/>
    <n v="118000000"/>
    <m/>
    <n v="118000000"/>
    <x v="40"/>
    <s v="02-02-01-003-002"/>
    <s v="Detalle"/>
    <s v=""/>
    <s v=""/>
    <x v="3"/>
    <s v="PAPELERÍA"/>
    <x v="40"/>
  </r>
  <r>
    <m/>
    <m/>
    <m/>
    <m/>
    <m/>
    <x v="113"/>
    <x v="124"/>
    <n v="59000000"/>
    <m/>
    <n v="59000000"/>
    <x v="40"/>
    <s v="02-02-01-003-002"/>
    <s v="Detalle"/>
    <s v=""/>
    <s v=""/>
    <x v="3"/>
    <s v="PAPELERÍA"/>
    <x v="40"/>
  </r>
  <r>
    <m/>
    <m/>
    <m/>
    <m/>
    <m/>
    <x v="75"/>
    <x v="83"/>
    <n v="90000000"/>
    <m/>
    <n v="90000000"/>
    <x v="40"/>
    <s v="02-02-01-003-002"/>
    <s v="Detalle"/>
    <s v=""/>
    <s v=""/>
    <x v="38"/>
    <s v="PAPELERÍA"/>
    <x v="40"/>
  </r>
  <r>
    <m/>
    <m/>
    <m/>
    <m/>
    <m/>
    <x v="13"/>
    <x v="18"/>
    <n v="33000000"/>
    <m/>
    <n v="33000000"/>
    <x v="40"/>
    <s v="02-02-01-003-002"/>
    <s v="Detalle"/>
    <s v=""/>
    <s v=""/>
    <x v="4"/>
    <s v="PAPELERÍA"/>
    <x v="40"/>
  </r>
  <r>
    <m/>
    <m/>
    <m/>
    <m/>
    <m/>
    <x v="131"/>
    <x v="170"/>
    <n v="110000000"/>
    <m/>
    <n v="110000000"/>
    <x v="40"/>
    <s v="02-02-01-003-002"/>
    <s v="Detalle"/>
    <s v=""/>
    <s v=""/>
    <x v="39"/>
    <s v="PAPELERÍA"/>
    <x v="40"/>
  </r>
  <r>
    <m/>
    <m/>
    <m/>
    <m/>
    <m/>
    <x v="14"/>
    <x v="19"/>
    <n v="12000000"/>
    <m/>
    <n v="12000000"/>
    <x v="40"/>
    <s v="02-02-01-003-002"/>
    <s v="Detalle"/>
    <s v=""/>
    <s v=""/>
    <x v="5"/>
    <s v="PAPELERÍA"/>
    <x v="40"/>
  </r>
  <r>
    <m/>
    <m/>
    <m/>
    <m/>
    <m/>
    <x v="15"/>
    <x v="20"/>
    <n v="38435000"/>
    <m/>
    <n v="38435000"/>
    <x v="40"/>
    <s v="02-02-01-003-002"/>
    <s v="Detalle"/>
    <s v=""/>
    <s v=""/>
    <x v="6"/>
    <s v="PAPELERÍA"/>
    <x v="40"/>
  </r>
  <r>
    <m/>
    <m/>
    <m/>
    <m/>
    <m/>
    <x v="114"/>
    <x v="125"/>
    <n v="23313000"/>
    <m/>
    <n v="23313000"/>
    <x v="40"/>
    <s v="02-02-01-003-002"/>
    <s v="Detalle"/>
    <s v=""/>
    <s v=""/>
    <x v="42"/>
    <s v="PAPELERÍA"/>
    <x v="40"/>
  </r>
  <r>
    <m/>
    <m/>
    <m/>
    <m/>
    <m/>
    <x v="16"/>
    <x v="21"/>
    <n v="45000000"/>
    <m/>
    <n v="45000000"/>
    <x v="40"/>
    <s v="02-02-01-003-002"/>
    <s v="Detalle"/>
    <s v=""/>
    <s v=""/>
    <x v="7"/>
    <s v="PAPELERÍA"/>
    <x v="40"/>
  </r>
  <r>
    <m/>
    <m/>
    <m/>
    <m/>
    <m/>
    <x v="17"/>
    <x v="22"/>
    <n v="30000000"/>
    <m/>
    <n v="30000000"/>
    <x v="40"/>
    <s v="02-02-01-003-002"/>
    <s v="Detalle"/>
    <s v=""/>
    <s v=""/>
    <x v="8"/>
    <s v="PAPELERÍA"/>
    <x v="40"/>
  </r>
  <r>
    <m/>
    <m/>
    <m/>
    <m/>
    <m/>
    <x v="18"/>
    <x v="23"/>
    <n v="70000000"/>
    <m/>
    <n v="70000000"/>
    <x v="40"/>
    <s v="02-02-01-003-002"/>
    <s v="Detalle"/>
    <s v=""/>
    <s v=""/>
    <x v="9"/>
    <s v="PAPELERÍA"/>
    <x v="40"/>
  </r>
  <r>
    <m/>
    <m/>
    <m/>
    <m/>
    <m/>
    <x v="19"/>
    <x v="24"/>
    <n v="50000000"/>
    <m/>
    <n v="50000000"/>
    <x v="40"/>
    <s v="02-02-01-003-002"/>
    <s v="Detalle"/>
    <s v=""/>
    <s v=""/>
    <x v="10"/>
    <s v="PAPELERÍA"/>
    <x v="40"/>
  </r>
  <r>
    <m/>
    <m/>
    <m/>
    <m/>
    <m/>
    <x v="21"/>
    <x v="26"/>
    <n v="65000000"/>
    <m/>
    <n v="65000000"/>
    <x v="40"/>
    <s v="02-02-01-003-002"/>
    <s v="Detalle"/>
    <s v=""/>
    <s v=""/>
    <x v="11"/>
    <s v="PAPELERÍA"/>
    <x v="40"/>
  </r>
  <r>
    <m/>
    <m/>
    <m/>
    <m/>
    <m/>
    <x v="22"/>
    <x v="27"/>
    <n v="99878418"/>
    <m/>
    <n v="99878418"/>
    <x v="40"/>
    <s v="02-02-01-003-002"/>
    <s v="Detalle"/>
    <s v=""/>
    <s v=""/>
    <x v="12"/>
    <s v="PAPELERÍA"/>
    <x v="40"/>
  </r>
  <r>
    <m/>
    <m/>
    <m/>
    <m/>
    <m/>
    <x v="118"/>
    <x v="148"/>
    <n v="44744137"/>
    <m/>
    <n v="44744137"/>
    <x v="40"/>
    <s v="02-02-01-003-002"/>
    <s v="Detalle"/>
    <s v=""/>
    <s v=""/>
    <x v="13"/>
    <s v="PAPELERÍA"/>
    <x v="40"/>
  </r>
  <r>
    <m/>
    <m/>
    <m/>
    <m/>
    <m/>
    <x v="24"/>
    <x v="29"/>
    <m/>
    <n v="107200000"/>
    <n v="107200000"/>
    <x v="40"/>
    <s v="02-02-01-003-002"/>
    <s v="Detalle"/>
    <s v=""/>
    <s v=""/>
    <x v="14"/>
    <s v="PAPELERÍA"/>
    <x v="40"/>
  </r>
  <r>
    <m/>
    <m/>
    <m/>
    <m/>
    <m/>
    <x v="106"/>
    <x v="116"/>
    <n v="152315400"/>
    <m/>
    <n v="152315400"/>
    <x v="40"/>
    <s v="02-02-01-003-002"/>
    <s v="Detalle"/>
    <s v=""/>
    <s v=""/>
    <x v="40"/>
    <s v="PAPELERÍA"/>
    <x v="40"/>
  </r>
  <r>
    <m/>
    <m/>
    <m/>
    <m/>
    <m/>
    <x v="25"/>
    <x v="30"/>
    <n v="49387102"/>
    <m/>
    <n v="49387102"/>
    <x v="40"/>
    <s v="02-02-01-003-002"/>
    <s v="Detalle"/>
    <s v=""/>
    <s v=""/>
    <x v="15"/>
    <s v="PAPELERÍA"/>
    <x v="40"/>
  </r>
  <r>
    <m/>
    <m/>
    <m/>
    <m/>
    <m/>
    <x v="26"/>
    <x v="31"/>
    <n v="188145000"/>
    <m/>
    <n v="188145000"/>
    <x v="40"/>
    <s v="02-02-01-003-002"/>
    <s v="Detalle"/>
    <s v=""/>
    <s v=""/>
    <x v="16"/>
    <s v="PAPELERÍA"/>
    <x v="40"/>
  </r>
  <r>
    <m/>
    <m/>
    <m/>
    <m/>
    <m/>
    <x v="27"/>
    <x v="32"/>
    <n v="60000000"/>
    <m/>
    <n v="60000000"/>
    <x v="40"/>
    <s v="02-02-01-003-002"/>
    <s v="Detalle"/>
    <s v=""/>
    <s v=""/>
    <x v="17"/>
    <s v="PAPELERÍA"/>
    <x v="40"/>
  </r>
  <r>
    <m/>
    <m/>
    <m/>
    <m/>
    <m/>
    <x v="28"/>
    <x v="33"/>
    <m/>
    <n v="100000000"/>
    <n v="100000000"/>
    <x v="40"/>
    <s v="02-02-01-003-002"/>
    <s v="Detalle"/>
    <s v=""/>
    <s v=""/>
    <x v="18"/>
    <s v="PAPELERÍA"/>
    <x v="40"/>
  </r>
  <r>
    <m/>
    <m/>
    <m/>
    <m/>
    <m/>
    <x v="107"/>
    <x v="117"/>
    <n v="113310000"/>
    <m/>
    <n v="113310000"/>
    <x v="40"/>
    <s v="02-02-01-003-002"/>
    <s v="Detalle"/>
    <s v=""/>
    <s v=""/>
    <x v="41"/>
    <s v="PAPELERÍA"/>
    <x v="40"/>
  </r>
  <r>
    <m/>
    <m/>
    <m/>
    <m/>
    <m/>
    <x v="108"/>
    <x v="17"/>
    <n v="15000000"/>
    <m/>
    <n v="15000000"/>
    <x v="40"/>
    <s v="02-02-01-003-002"/>
    <s v="Detalle"/>
    <s v=""/>
    <s v=""/>
    <x v="41"/>
    <s v="PAPELERÍA"/>
    <x v="40"/>
  </r>
  <r>
    <m/>
    <m/>
    <m/>
    <m/>
    <m/>
    <x v="29"/>
    <x v="34"/>
    <n v="45000000"/>
    <m/>
    <n v="45000000"/>
    <x v="40"/>
    <s v="02-02-01-003-002"/>
    <s v="Detalle"/>
    <s v=""/>
    <s v=""/>
    <x v="19"/>
    <s v="PAPELERÍA"/>
    <x v="40"/>
  </r>
  <r>
    <m/>
    <m/>
    <m/>
    <m/>
    <m/>
    <x v="112"/>
    <x v="122"/>
    <m/>
    <n v="350000000"/>
    <n v="350000000"/>
    <x v="40"/>
    <s v="02-02-01-003-002"/>
    <s v="Detalle"/>
    <s v=""/>
    <s v=""/>
    <x v="28"/>
    <s v="PAPELERÍA"/>
    <x v="40"/>
  </r>
  <r>
    <m/>
    <m/>
    <m/>
    <m/>
    <m/>
    <x v="30"/>
    <x v="35"/>
    <n v="42950000"/>
    <m/>
    <n v="42950000"/>
    <x v="40"/>
    <s v="02-02-01-003-002"/>
    <s v="Detalle"/>
    <s v=""/>
    <s v=""/>
    <x v="20"/>
    <s v="PAPELERÍA"/>
    <x v="40"/>
  </r>
  <r>
    <m/>
    <m/>
    <m/>
    <m/>
    <m/>
    <x v="31"/>
    <x v="36"/>
    <n v="55500000"/>
    <m/>
    <n v="55500000"/>
    <x v="40"/>
    <s v="02-02-01-003-002"/>
    <s v="Detalle"/>
    <s v=""/>
    <s v=""/>
    <x v="20"/>
    <s v="PAPELERÍA"/>
    <x v="40"/>
  </r>
  <r>
    <m/>
    <m/>
    <m/>
    <m/>
    <m/>
    <x v="33"/>
    <x v="38"/>
    <n v="9000000"/>
    <m/>
    <n v="9000000"/>
    <x v="40"/>
    <s v="02-02-01-003-002"/>
    <s v="Detalle"/>
    <s v=""/>
    <s v=""/>
    <x v="21"/>
    <s v="PAPELERÍA"/>
    <x v="40"/>
  </r>
  <r>
    <m/>
    <m/>
    <m/>
    <m/>
    <m/>
    <x v="34"/>
    <x v="39"/>
    <n v="1500000"/>
    <m/>
    <n v="1500000"/>
    <x v="40"/>
    <s v="02-02-01-003-002"/>
    <s v="Detalle"/>
    <s v=""/>
    <s v=""/>
    <x v="21"/>
    <s v="PAPELERÍA"/>
    <x v="40"/>
  </r>
  <r>
    <m/>
    <m/>
    <m/>
    <m/>
    <m/>
    <x v="35"/>
    <x v="40"/>
    <n v="79000000"/>
    <m/>
    <n v="79000000"/>
    <x v="40"/>
    <s v="02-02-01-003-002"/>
    <s v="Detalle"/>
    <s v=""/>
    <s v=""/>
    <x v="22"/>
    <s v="PAPELERÍA"/>
    <x v="40"/>
  </r>
  <r>
    <m/>
    <m/>
    <m/>
    <m/>
    <m/>
    <x v="36"/>
    <x v="41"/>
    <n v="75000000"/>
    <m/>
    <n v="75000000"/>
    <x v="40"/>
    <s v="02-02-01-003-002"/>
    <s v="Detalle"/>
    <s v=""/>
    <s v=""/>
    <x v="22"/>
    <s v="PAPELERÍA"/>
    <x v="40"/>
  </r>
  <r>
    <m/>
    <m/>
    <m/>
    <m/>
    <m/>
    <x v="37"/>
    <x v="42"/>
    <n v="22000000"/>
    <m/>
    <n v="22000000"/>
    <x v="40"/>
    <s v="02-02-01-003-002"/>
    <s v="Detalle"/>
    <s v=""/>
    <s v=""/>
    <x v="22"/>
    <s v="PAPELERÍA"/>
    <x v="40"/>
  </r>
  <r>
    <m/>
    <m/>
    <m/>
    <m/>
    <m/>
    <x v="38"/>
    <x v="43"/>
    <n v="35000000"/>
    <m/>
    <n v="35000000"/>
    <x v="40"/>
    <s v="02-02-01-003-002"/>
    <s v="Detalle"/>
    <s v=""/>
    <s v=""/>
    <x v="23"/>
    <s v="PAPELERÍA"/>
    <x v="40"/>
  </r>
  <r>
    <m/>
    <m/>
    <m/>
    <m/>
    <m/>
    <x v="40"/>
    <x v="45"/>
    <n v="4000000"/>
    <m/>
    <n v="4000000"/>
    <x v="40"/>
    <s v="02-02-01-003-002"/>
    <s v="Detalle"/>
    <s v=""/>
    <s v=""/>
    <x v="23"/>
    <s v="PAPELERÍA"/>
    <x v="40"/>
  </r>
  <r>
    <m/>
    <m/>
    <m/>
    <m/>
    <m/>
    <x v="119"/>
    <x v="150"/>
    <n v="18000000"/>
    <m/>
    <n v="18000000"/>
    <x v="40"/>
    <s v="02-02-01-003-002"/>
    <s v="Detalle"/>
    <s v=""/>
    <s v=""/>
    <x v="24"/>
    <s v="PAPELERÍA"/>
    <x v="40"/>
  </r>
  <r>
    <m/>
    <m/>
    <m/>
    <m/>
    <m/>
    <x v="41"/>
    <x v="46"/>
    <n v="18908450.699999999"/>
    <m/>
    <n v="18908450.699999999"/>
    <x v="40"/>
    <s v="02-02-01-003-002"/>
    <s v="Detalle"/>
    <s v=""/>
    <s v=""/>
    <x v="24"/>
    <s v="PAPELERÍA"/>
    <x v="40"/>
  </r>
  <r>
    <m/>
    <m/>
    <m/>
    <m/>
    <m/>
    <x v="42"/>
    <x v="47"/>
    <n v="29834743.870000001"/>
    <n v="880000"/>
    <n v="30714743.870000001"/>
    <x v="40"/>
    <s v="02-02-01-003-002"/>
    <s v="Detalle"/>
    <s v=""/>
    <s v=""/>
    <x v="25"/>
    <s v="PAPELERÍA"/>
    <x v="40"/>
  </r>
  <r>
    <m/>
    <m/>
    <m/>
    <m/>
    <m/>
    <x v="43"/>
    <x v="48"/>
    <n v="82074785.519999996"/>
    <m/>
    <n v="82074785.519999996"/>
    <x v="40"/>
    <s v="02-02-01-003-002"/>
    <s v="Detalle"/>
    <s v=""/>
    <s v=""/>
    <x v="25"/>
    <s v="PAPELERÍA"/>
    <x v="40"/>
  </r>
  <r>
    <m/>
    <m/>
    <m/>
    <m/>
    <m/>
    <x v="93"/>
    <x v="102"/>
    <n v="14000000"/>
    <n v="13429000"/>
    <n v="27429000"/>
    <x v="40"/>
    <s v="02-02-01-003-002"/>
    <s v="Detalle"/>
    <s v=""/>
    <s v=""/>
    <x v="26"/>
    <s v="PAPELERÍA"/>
    <x v="40"/>
  </r>
  <r>
    <m/>
    <m/>
    <m/>
    <m/>
    <m/>
    <x v="44"/>
    <x v="49"/>
    <n v="28250000"/>
    <m/>
    <n v="28250000"/>
    <x v="40"/>
    <s v="02-02-01-003-002"/>
    <s v="Detalle"/>
    <s v=""/>
    <s v=""/>
    <x v="26"/>
    <s v="PAPELERÍA"/>
    <x v="40"/>
  </r>
  <r>
    <m/>
    <m/>
    <m/>
    <m/>
    <m/>
    <x v="45"/>
    <x v="50"/>
    <n v="80750000"/>
    <m/>
    <n v="80750000"/>
    <x v="40"/>
    <s v="02-02-01-003-002"/>
    <s v="Detalle"/>
    <s v=""/>
    <s v=""/>
    <x v="27"/>
    <s v="PAPELERÍA"/>
    <x v="40"/>
  </r>
  <r>
    <m/>
    <m/>
    <m/>
    <m/>
    <m/>
    <x v="46"/>
    <x v="51"/>
    <n v="74010700"/>
    <m/>
    <n v="74010700"/>
    <x v="40"/>
    <s v="02-02-01-003-002"/>
    <s v="Detalle"/>
    <s v=""/>
    <s v=""/>
    <x v="27"/>
    <s v="PAPELERÍA"/>
    <x v="40"/>
  </r>
  <r>
    <m/>
    <m/>
    <m/>
    <m/>
    <m/>
    <x v="48"/>
    <x v="53"/>
    <n v="80000000"/>
    <m/>
    <n v="80000000"/>
    <x v="40"/>
    <s v="02-02-01-003-002"/>
    <s v="Detalle"/>
    <s v=""/>
    <s v=""/>
    <x v="28"/>
    <s v="PAPELERÍA"/>
    <x v="40"/>
  </r>
  <r>
    <m/>
    <m/>
    <m/>
    <m/>
    <m/>
    <x v="49"/>
    <x v="54"/>
    <n v="10000000"/>
    <m/>
    <n v="10000000"/>
    <x v="40"/>
    <s v="02-02-01-003-002"/>
    <s v="Detalle"/>
    <s v=""/>
    <s v=""/>
    <x v="28"/>
    <s v="PAPELERÍA"/>
    <x v="40"/>
  </r>
  <r>
    <m/>
    <m/>
    <m/>
    <m/>
    <m/>
    <x v="50"/>
    <x v="55"/>
    <n v="99679725"/>
    <n v="5618252"/>
    <n v="105297977"/>
    <x v="40"/>
    <s v="02-02-01-003-002"/>
    <s v="Detalle"/>
    <s v=""/>
    <s v=""/>
    <x v="29"/>
    <s v="PAPELERÍA"/>
    <x v="40"/>
  </r>
  <r>
    <m/>
    <m/>
    <m/>
    <m/>
    <m/>
    <x v="82"/>
    <x v="90"/>
    <n v="33020000"/>
    <m/>
    <n v="33020000"/>
    <x v="40"/>
    <s v="02-02-01-003-002"/>
    <s v="Detalle"/>
    <s v=""/>
    <s v=""/>
    <x v="29"/>
    <s v="PAPELERÍA"/>
    <x v="40"/>
  </r>
  <r>
    <m/>
    <m/>
    <m/>
    <m/>
    <m/>
    <x v="83"/>
    <x v="91"/>
    <n v="7280000"/>
    <n v="33000000"/>
    <n v="40280000"/>
    <x v="40"/>
    <s v="02-02-01-003-002"/>
    <s v="Detalle"/>
    <s v=""/>
    <s v=""/>
    <x v="30"/>
    <s v="PAPELERÍA"/>
    <x v="40"/>
  </r>
  <r>
    <m/>
    <m/>
    <m/>
    <m/>
    <m/>
    <x v="54"/>
    <x v="59"/>
    <n v="6500000"/>
    <m/>
    <n v="6500000"/>
    <x v="40"/>
    <s v="02-02-01-003-002"/>
    <s v="Detalle"/>
    <s v=""/>
    <s v=""/>
    <x v="30"/>
    <s v="PAPELERÍA"/>
    <x v="40"/>
  </r>
  <r>
    <m/>
    <m/>
    <m/>
    <m/>
    <m/>
    <x v="55"/>
    <x v="60"/>
    <n v="70000000"/>
    <m/>
    <n v="70000000"/>
    <x v="40"/>
    <s v="02-02-01-003-002"/>
    <s v="Detalle"/>
    <s v=""/>
    <s v=""/>
    <x v="31"/>
    <s v="PAPELERÍA"/>
    <x v="40"/>
  </r>
  <r>
    <m/>
    <m/>
    <m/>
    <m/>
    <m/>
    <x v="56"/>
    <x v="61"/>
    <n v="16829786"/>
    <m/>
    <n v="16829786"/>
    <x v="40"/>
    <s v="02-02-01-003-002"/>
    <s v="Detalle"/>
    <s v=""/>
    <s v=""/>
    <x v="31"/>
    <s v="PAPELERÍA"/>
    <x v="40"/>
  </r>
  <r>
    <m/>
    <m/>
    <m/>
    <m/>
    <m/>
    <x v="132"/>
    <x v="171"/>
    <n v="1000000"/>
    <m/>
    <n v="1000000"/>
    <x v="40"/>
    <s v="02-02-01-003-002"/>
    <s v="Detalle"/>
    <s v=""/>
    <s v=""/>
    <x v="31"/>
    <s v="PAPELERÍA"/>
    <x v="40"/>
  </r>
  <r>
    <m/>
    <m/>
    <m/>
    <m/>
    <m/>
    <x v="57"/>
    <x v="62"/>
    <n v="45000000"/>
    <m/>
    <n v="45000000"/>
    <x v="40"/>
    <s v="02-02-01-003-002"/>
    <s v="Detalle"/>
    <s v=""/>
    <s v=""/>
    <x v="32"/>
    <s v="PAPELERÍA"/>
    <x v="40"/>
  </r>
  <r>
    <m/>
    <m/>
    <m/>
    <m/>
    <m/>
    <x v="58"/>
    <x v="63"/>
    <n v="3000000"/>
    <m/>
    <n v="3000000"/>
    <x v="40"/>
    <s v="02-02-01-003-002"/>
    <s v="Detalle"/>
    <s v=""/>
    <s v=""/>
    <x v="32"/>
    <s v="PAPELERÍA"/>
    <x v="40"/>
  </r>
  <r>
    <m/>
    <m/>
    <m/>
    <m/>
    <m/>
    <x v="85"/>
    <x v="93"/>
    <n v="10000000"/>
    <m/>
    <n v="10000000"/>
    <x v="40"/>
    <s v="02-02-01-003-002"/>
    <s v="Detalle"/>
    <s v=""/>
    <s v=""/>
    <x v="32"/>
    <s v="PAPELERÍA"/>
    <x v="40"/>
  </r>
  <r>
    <m/>
    <m/>
    <m/>
    <m/>
    <m/>
    <x v="109"/>
    <x v="118"/>
    <n v="131500000"/>
    <m/>
    <n v="131500000"/>
    <x v="40"/>
    <s v="02-02-01-003-002"/>
    <s v="Detalle"/>
    <s v=""/>
    <s v=""/>
    <x v="33"/>
    <s v="PAPELERÍA"/>
    <x v="40"/>
  </r>
  <r>
    <m/>
    <m/>
    <m/>
    <m/>
    <m/>
    <x v="94"/>
    <x v="103"/>
    <n v="80000000"/>
    <m/>
    <n v="80000000"/>
    <x v="40"/>
    <s v="02-02-01-003-002"/>
    <s v="Detalle"/>
    <s v=""/>
    <s v=""/>
    <x v="33"/>
    <s v="PAPELERÍA"/>
    <x v="40"/>
  </r>
  <r>
    <m/>
    <m/>
    <m/>
    <m/>
    <m/>
    <x v="59"/>
    <x v="64"/>
    <n v="30000000"/>
    <n v="3904850"/>
    <n v="33904850"/>
    <x v="40"/>
    <s v="02-02-01-003-002"/>
    <s v="Detalle"/>
    <s v=""/>
    <s v=""/>
    <x v="33"/>
    <s v="PAPELERÍA"/>
    <x v="40"/>
  </r>
  <r>
    <m/>
    <m/>
    <m/>
    <m/>
    <m/>
    <x v="60"/>
    <x v="65"/>
    <n v="72000000"/>
    <m/>
    <n v="72000000"/>
    <x v="40"/>
    <s v="02-02-01-003-002"/>
    <s v="Detalle"/>
    <s v=""/>
    <s v=""/>
    <x v="34"/>
    <s v="PAPELERÍA"/>
    <x v="40"/>
  </r>
  <r>
    <m/>
    <m/>
    <m/>
    <m/>
    <m/>
    <x v="61"/>
    <x v="66"/>
    <n v="38500000"/>
    <m/>
    <n v="38500000"/>
    <x v="40"/>
    <s v="02-02-01-003-002"/>
    <s v="Detalle"/>
    <s v=""/>
    <s v=""/>
    <x v="34"/>
    <s v="PAPELERÍA"/>
    <x v="40"/>
  </r>
  <r>
    <m/>
    <m/>
    <m/>
    <m/>
    <m/>
    <x v="125"/>
    <x v="157"/>
    <n v="7000000"/>
    <m/>
    <n v="7000000"/>
    <x v="40"/>
    <s v="02-02-01-003-002"/>
    <s v="Detalle"/>
    <s v=""/>
    <s v=""/>
    <x v="34"/>
    <s v="PAPELERÍA"/>
    <x v="40"/>
  </r>
  <r>
    <m/>
    <m/>
    <m/>
    <m/>
    <m/>
    <x v="63"/>
    <x v="68"/>
    <n v="41061800"/>
    <m/>
    <n v="41061800"/>
    <x v="40"/>
    <s v="02-02-01-003-002"/>
    <s v="Detalle"/>
    <s v=""/>
    <s v=""/>
    <x v="35"/>
    <s v="PAPELERÍA"/>
    <x v="40"/>
  </r>
  <r>
    <m/>
    <m/>
    <m/>
    <m/>
    <m/>
    <x v="64"/>
    <x v="69"/>
    <n v="7000000"/>
    <m/>
    <n v="7000000"/>
    <x v="40"/>
    <s v="02-02-01-003-002"/>
    <s v="Detalle"/>
    <s v=""/>
    <s v=""/>
    <x v="35"/>
    <s v="PAPELERÍA"/>
    <x v="40"/>
  </r>
  <r>
    <m/>
    <m/>
    <m/>
    <m/>
    <m/>
    <x v="110"/>
    <x v="119"/>
    <n v="10040000"/>
    <m/>
    <n v="10040000"/>
    <x v="40"/>
    <s v="02-02-01-003-002"/>
    <s v="Detalle"/>
    <s v=""/>
    <s v=""/>
    <x v="35"/>
    <s v="PAPELERÍA"/>
    <x v="40"/>
  </r>
  <r>
    <m/>
    <m/>
    <m/>
    <m/>
    <m/>
    <x v="66"/>
    <x v="71"/>
    <n v="87950000"/>
    <m/>
    <n v="87950000"/>
    <x v="40"/>
    <s v="02-02-01-003-002"/>
    <s v="Detalle"/>
    <s v=""/>
    <s v=""/>
    <x v="36"/>
    <s v="PAPELERÍA"/>
    <x v="40"/>
  </r>
  <r>
    <m/>
    <m/>
    <m/>
    <m/>
    <m/>
    <x v="67"/>
    <x v="72"/>
    <n v="95000000"/>
    <m/>
    <n v="95000000"/>
    <x v="40"/>
    <s v="02-02-01-003-002"/>
    <s v="Detalle"/>
    <s v=""/>
    <s v=""/>
    <x v="36"/>
    <s v="PAPELERÍA"/>
    <x v="40"/>
  </r>
  <r>
    <m/>
    <m/>
    <m/>
    <m/>
    <m/>
    <x v="68"/>
    <x v="73"/>
    <n v="129831561"/>
    <m/>
    <n v="129831561"/>
    <x v="40"/>
    <s v="02-02-01-003-002"/>
    <s v="Detalle"/>
    <s v=""/>
    <s v=""/>
    <x v="36"/>
    <s v="PAPELERÍA"/>
    <x v="40"/>
  </r>
  <r>
    <m/>
    <m/>
    <m/>
    <m/>
    <m/>
    <x v="69"/>
    <x v="74"/>
    <n v="25000000"/>
    <m/>
    <n v="25000000"/>
    <x v="40"/>
    <s v="02-02-01-003-002"/>
    <s v="Detalle"/>
    <s v=""/>
    <s v=""/>
    <x v="36"/>
    <s v="PAPELERÍA"/>
    <x v="40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3"/>
    <s v="003"/>
    <x v="0"/>
    <x v="172"/>
    <n v="108148904807.2"/>
    <n v="15092199189.880001"/>
    <n v="123241103997.08"/>
    <x v="41"/>
    <s v="02-02-01-003"/>
    <s v="Subordinal"/>
    <s v="020201003003Subordinal"/>
    <n v="1"/>
    <x v="0"/>
    <s v="COMBUSTIBLES Y LUBRICANTES"/>
    <x v="41"/>
  </r>
  <r>
    <m/>
    <m/>
    <m/>
    <m/>
    <m/>
    <x v="70"/>
    <x v="78"/>
    <n v="10200589099.82"/>
    <n v="2341459189.8800001"/>
    <n v="12542048289.700001"/>
    <x v="41"/>
    <s v="02-02-01-003-003"/>
    <s v="Detalle"/>
    <s v=""/>
    <s v=""/>
    <x v="1"/>
    <s v="COMBUSTIBLES Y LUBRICANTES"/>
    <x v="41"/>
  </r>
  <r>
    <m/>
    <m/>
    <m/>
    <m/>
    <m/>
    <x v="122"/>
    <x v="154"/>
    <n v="1500000"/>
    <m/>
    <n v="1500000"/>
    <x v="41"/>
    <s v="02-02-01-003-003"/>
    <s v="Detalle"/>
    <s v=""/>
    <s v=""/>
    <x v="1"/>
    <s v="COMBUSTIBLES Y LUBRICANTES"/>
    <x v="41"/>
  </r>
  <r>
    <m/>
    <m/>
    <m/>
    <m/>
    <m/>
    <x v="126"/>
    <x v="159"/>
    <n v="6320000"/>
    <m/>
    <n v="6320000"/>
    <x v="41"/>
    <s v="02-02-01-003-003"/>
    <s v="Detalle"/>
    <s v=""/>
    <s v=""/>
    <x v="1"/>
    <s v="COMBUSTIBLES Y LUBRICANTES"/>
    <x v="41"/>
  </r>
  <r>
    <m/>
    <m/>
    <m/>
    <m/>
    <m/>
    <x v="100"/>
    <x v="110"/>
    <n v="14150000"/>
    <m/>
    <n v="14150000"/>
    <x v="41"/>
    <s v="02-02-01-003-003"/>
    <s v="Detalle"/>
    <s v=""/>
    <s v=""/>
    <x v="1"/>
    <s v="COMBUSTIBLES Y LUBRICANTES"/>
    <x v="41"/>
  </r>
  <r>
    <m/>
    <m/>
    <m/>
    <m/>
    <m/>
    <x v="123"/>
    <x v="155"/>
    <n v="9000000"/>
    <m/>
    <n v="9000000"/>
    <x v="41"/>
    <s v="02-02-01-003-003"/>
    <s v="Detalle"/>
    <s v=""/>
    <s v=""/>
    <x v="1"/>
    <s v="COMBUSTIBLES Y LUBRICANTES"/>
    <x v="41"/>
  </r>
  <r>
    <m/>
    <m/>
    <m/>
    <m/>
    <m/>
    <x v="130"/>
    <x v="169"/>
    <n v="10000000"/>
    <m/>
    <n v="10000000"/>
    <x v="41"/>
    <s v="02-02-01-003-003"/>
    <s v="Detalle"/>
    <s v=""/>
    <s v=""/>
    <x v="1"/>
    <s v="COMBUSTIBLES Y LUBRICANTES"/>
    <x v="41"/>
  </r>
  <r>
    <m/>
    <m/>
    <m/>
    <m/>
    <m/>
    <x v="116"/>
    <x v="133"/>
    <n v="5000000"/>
    <m/>
    <n v="5000000"/>
    <x v="41"/>
    <s v="02-02-01-003-003"/>
    <s v="Detalle"/>
    <s v=""/>
    <s v=""/>
    <x v="1"/>
    <s v="COMBUSTIBLES Y LUBRICANTES"/>
    <x v="41"/>
  </r>
  <r>
    <m/>
    <m/>
    <m/>
    <m/>
    <m/>
    <x v="117"/>
    <x v="134"/>
    <n v="7400000"/>
    <m/>
    <n v="7400000"/>
    <x v="41"/>
    <s v="02-02-01-003-003"/>
    <s v="Detalle"/>
    <s v=""/>
    <s v=""/>
    <x v="1"/>
    <s v="COMBUSTIBLES Y LUBRICANTES"/>
    <x v="41"/>
  </r>
  <r>
    <m/>
    <m/>
    <m/>
    <m/>
    <m/>
    <x v="4"/>
    <x v="9"/>
    <n v="300000000"/>
    <m/>
    <n v="300000000"/>
    <x v="41"/>
    <s v="02-02-01-003-003"/>
    <s v="Detalle"/>
    <s v=""/>
    <s v=""/>
    <x v="1"/>
    <s v="COMBUSTIBLES Y LUBRICANTES"/>
    <x v="41"/>
  </r>
  <r>
    <m/>
    <m/>
    <m/>
    <m/>
    <m/>
    <x v="72"/>
    <x v="80"/>
    <n v="1100000000"/>
    <m/>
    <n v="1100000000"/>
    <x v="41"/>
    <s v="02-02-01-003-003"/>
    <s v="Detalle"/>
    <s v=""/>
    <s v=""/>
    <x v="5"/>
    <s v="COMBUSTIBLES Y LUBRICANTES"/>
    <x v="41"/>
  </r>
  <r>
    <m/>
    <m/>
    <m/>
    <m/>
    <m/>
    <x v="10"/>
    <x v="15"/>
    <n v="1060499890"/>
    <m/>
    <n v="1060499890"/>
    <x v="41"/>
    <s v="02-02-01-003-003"/>
    <s v="Detalle"/>
    <s v=""/>
    <s v=""/>
    <x v="2"/>
    <s v="COMBUSTIBLES Y LUBRICANTES"/>
    <x v="41"/>
  </r>
  <r>
    <m/>
    <m/>
    <m/>
    <m/>
    <m/>
    <x v="124"/>
    <x v="156"/>
    <n v="1215173623"/>
    <m/>
    <n v="1215173623"/>
    <x v="41"/>
    <s v="02-02-01-003-003"/>
    <s v="Detalle"/>
    <s v=""/>
    <s v=""/>
    <x v="37"/>
    <s v="COMBUSTIBLES Y LUBRICANTES"/>
    <x v="41"/>
  </r>
  <r>
    <m/>
    <m/>
    <m/>
    <m/>
    <m/>
    <x v="11"/>
    <x v="16"/>
    <n v="1140000000"/>
    <m/>
    <n v="1140000000"/>
    <x v="41"/>
    <s v="02-02-01-003-003"/>
    <s v="Detalle"/>
    <s v=""/>
    <s v=""/>
    <x v="3"/>
    <s v="COMBUSTIBLES Y LUBRICANTES"/>
    <x v="41"/>
  </r>
  <r>
    <m/>
    <m/>
    <m/>
    <m/>
    <m/>
    <x v="113"/>
    <x v="124"/>
    <n v="940000000"/>
    <m/>
    <n v="940000000"/>
    <x v="41"/>
    <s v="02-02-01-003-003"/>
    <s v="Detalle"/>
    <s v=""/>
    <s v=""/>
    <x v="3"/>
    <s v="COMBUSTIBLES Y LUBRICANTES"/>
    <x v="41"/>
  </r>
  <r>
    <m/>
    <m/>
    <m/>
    <m/>
    <m/>
    <x v="75"/>
    <x v="83"/>
    <n v="820000000"/>
    <m/>
    <n v="820000000"/>
    <x v="41"/>
    <s v="02-02-01-003-003"/>
    <s v="Detalle"/>
    <s v=""/>
    <s v=""/>
    <x v="38"/>
    <s v="COMBUSTIBLES Y LUBRICANTES"/>
    <x v="41"/>
  </r>
  <r>
    <m/>
    <m/>
    <m/>
    <m/>
    <m/>
    <x v="13"/>
    <x v="18"/>
    <n v="600000000"/>
    <m/>
    <n v="600000000"/>
    <x v="41"/>
    <s v="02-02-01-003-003"/>
    <s v="Detalle"/>
    <s v=""/>
    <s v=""/>
    <x v="4"/>
    <s v="COMBUSTIBLES Y LUBRICANTES"/>
    <x v="41"/>
  </r>
  <r>
    <m/>
    <m/>
    <m/>
    <m/>
    <m/>
    <x v="131"/>
    <x v="170"/>
    <n v="1204300000"/>
    <m/>
    <n v="1204300000"/>
    <x v="41"/>
    <s v="02-02-01-003-003"/>
    <s v="Detalle"/>
    <s v=""/>
    <s v=""/>
    <x v="39"/>
    <s v="COMBUSTIBLES Y LUBRICANTES"/>
    <x v="41"/>
  </r>
  <r>
    <m/>
    <m/>
    <m/>
    <m/>
    <m/>
    <x v="14"/>
    <x v="19"/>
    <n v="12000000"/>
    <m/>
    <n v="12000000"/>
    <x v="41"/>
    <s v="02-02-01-003-003"/>
    <s v="Detalle"/>
    <s v=""/>
    <s v=""/>
    <x v="5"/>
    <s v="COMBUSTIBLES Y LUBRICANTES"/>
    <x v="41"/>
  </r>
  <r>
    <m/>
    <m/>
    <m/>
    <m/>
    <m/>
    <x v="15"/>
    <x v="20"/>
    <n v="476000000"/>
    <m/>
    <n v="476000000"/>
    <x v="41"/>
    <s v="02-02-01-003-003"/>
    <s v="Detalle"/>
    <s v=""/>
    <s v=""/>
    <x v="6"/>
    <s v="COMBUSTIBLES Y LUBRICANTES"/>
    <x v="41"/>
  </r>
  <r>
    <m/>
    <m/>
    <m/>
    <m/>
    <m/>
    <x v="114"/>
    <x v="125"/>
    <n v="368600000"/>
    <m/>
    <n v="368600000"/>
    <x v="41"/>
    <s v="02-02-01-003-003"/>
    <s v="Detalle"/>
    <s v=""/>
    <s v=""/>
    <x v="42"/>
    <s v="COMBUSTIBLES Y LUBRICANTES"/>
    <x v="41"/>
  </r>
  <r>
    <m/>
    <m/>
    <m/>
    <m/>
    <m/>
    <x v="133"/>
    <x v="173"/>
    <m/>
    <n v="28740000"/>
    <n v="28740000"/>
    <x v="41"/>
    <s v="02-02-01-003-003"/>
    <s v="Detalle"/>
    <s v=""/>
    <s v=""/>
    <x v="42"/>
    <s v="COMBUSTIBLES Y LUBRICANTES"/>
    <x v="41"/>
  </r>
  <r>
    <m/>
    <m/>
    <m/>
    <m/>
    <m/>
    <x v="16"/>
    <x v="21"/>
    <n v="1784350000"/>
    <m/>
    <n v="1784350000"/>
    <x v="41"/>
    <s v="02-02-01-003-003"/>
    <s v="Detalle"/>
    <s v=""/>
    <s v=""/>
    <x v="7"/>
    <s v="COMBUSTIBLES Y LUBRICANTES"/>
    <x v="41"/>
  </r>
  <r>
    <m/>
    <m/>
    <m/>
    <m/>
    <m/>
    <x v="17"/>
    <x v="22"/>
    <n v="620000000"/>
    <m/>
    <n v="620000000"/>
    <x v="41"/>
    <s v="02-02-01-003-003"/>
    <s v="Detalle"/>
    <s v=""/>
    <s v=""/>
    <x v="8"/>
    <s v="COMBUSTIBLES Y LUBRICANTES"/>
    <x v="41"/>
  </r>
  <r>
    <m/>
    <m/>
    <m/>
    <m/>
    <m/>
    <x v="18"/>
    <x v="23"/>
    <n v="1289322346"/>
    <m/>
    <n v="1289322346"/>
    <x v="41"/>
    <s v="02-02-01-003-003"/>
    <s v="Detalle"/>
    <s v=""/>
    <s v=""/>
    <x v="9"/>
    <s v="COMBUSTIBLES Y LUBRICANTES"/>
    <x v="41"/>
  </r>
  <r>
    <m/>
    <m/>
    <m/>
    <m/>
    <m/>
    <x v="19"/>
    <x v="24"/>
    <n v="810000000"/>
    <m/>
    <n v="810000000"/>
    <x v="41"/>
    <s v="02-02-01-003-003"/>
    <s v="Detalle"/>
    <s v=""/>
    <s v=""/>
    <x v="10"/>
    <s v="COMBUSTIBLES Y LUBRICANTES"/>
    <x v="41"/>
  </r>
  <r>
    <m/>
    <m/>
    <m/>
    <m/>
    <m/>
    <x v="21"/>
    <x v="26"/>
    <n v="358740000"/>
    <m/>
    <n v="358740000"/>
    <x v="41"/>
    <s v="02-02-01-003-003"/>
    <s v="Detalle"/>
    <s v=""/>
    <s v=""/>
    <x v="11"/>
    <s v="COMBUSTIBLES Y LUBRICANTES"/>
    <x v="41"/>
  </r>
  <r>
    <m/>
    <m/>
    <m/>
    <m/>
    <m/>
    <x v="22"/>
    <x v="27"/>
    <n v="567500000"/>
    <m/>
    <n v="567500000"/>
    <x v="41"/>
    <s v="02-02-01-003-003"/>
    <s v="Detalle"/>
    <s v=""/>
    <s v=""/>
    <x v="12"/>
    <s v="COMBUSTIBLES Y LUBRICANTES"/>
    <x v="41"/>
  </r>
  <r>
    <m/>
    <m/>
    <m/>
    <m/>
    <m/>
    <x v="118"/>
    <x v="148"/>
    <n v="1025000000"/>
    <m/>
    <n v="1025000000"/>
    <x v="41"/>
    <s v="02-02-01-003-003"/>
    <s v="Detalle"/>
    <s v=""/>
    <s v=""/>
    <x v="13"/>
    <s v="COMBUSTIBLES Y LUBRICANTES"/>
    <x v="41"/>
  </r>
  <r>
    <m/>
    <m/>
    <m/>
    <m/>
    <m/>
    <x v="24"/>
    <x v="29"/>
    <m/>
    <n v="154000000"/>
    <n v="154000000"/>
    <x v="41"/>
    <s v="02-02-01-003-003"/>
    <s v="Detalle"/>
    <s v=""/>
    <s v=""/>
    <x v="14"/>
    <s v="COMBUSTIBLES Y LUBRICANTES"/>
    <x v="41"/>
  </r>
  <r>
    <m/>
    <m/>
    <m/>
    <m/>
    <m/>
    <x v="106"/>
    <x v="116"/>
    <n v="954000000"/>
    <m/>
    <n v="954000000"/>
    <x v="41"/>
    <s v="02-02-01-003-003"/>
    <s v="Detalle"/>
    <s v=""/>
    <s v=""/>
    <x v="40"/>
    <s v="COMBUSTIBLES Y LUBRICANTES"/>
    <x v="41"/>
  </r>
  <r>
    <m/>
    <m/>
    <m/>
    <m/>
    <m/>
    <x v="25"/>
    <x v="30"/>
    <n v="902000000"/>
    <m/>
    <n v="902000000"/>
    <x v="41"/>
    <s v="02-02-01-003-003"/>
    <s v="Detalle"/>
    <s v=""/>
    <s v=""/>
    <x v="15"/>
    <s v="COMBUSTIBLES Y LUBRICANTES"/>
    <x v="41"/>
  </r>
  <r>
    <m/>
    <m/>
    <m/>
    <m/>
    <m/>
    <x v="26"/>
    <x v="31"/>
    <n v="23049898920"/>
    <n v="10000000000"/>
    <n v="33049898920"/>
    <x v="41"/>
    <s v="02-02-01-003-003"/>
    <s v="Detalle"/>
    <s v=""/>
    <s v=""/>
    <x v="16"/>
    <s v="COMBUSTIBLES Y LUBRICANTES"/>
    <x v="41"/>
  </r>
  <r>
    <m/>
    <m/>
    <m/>
    <m/>
    <m/>
    <x v="27"/>
    <x v="32"/>
    <n v="1000000000"/>
    <m/>
    <n v="1000000000"/>
    <x v="41"/>
    <s v="02-02-01-003-003"/>
    <s v="Detalle"/>
    <s v=""/>
    <s v=""/>
    <x v="17"/>
    <s v="COMBUSTIBLES Y LUBRICANTES"/>
    <x v="41"/>
  </r>
  <r>
    <m/>
    <m/>
    <m/>
    <m/>
    <m/>
    <x v="28"/>
    <x v="33"/>
    <n v="10199970"/>
    <n v="1950000000"/>
    <n v="1960199970"/>
    <x v="41"/>
    <s v="02-02-01-003-003"/>
    <s v="Detalle"/>
    <s v=""/>
    <s v=""/>
    <x v="18"/>
    <s v="COMBUSTIBLES Y LUBRICANTES"/>
    <x v="41"/>
  </r>
  <r>
    <m/>
    <m/>
    <m/>
    <m/>
    <m/>
    <x v="29"/>
    <x v="34"/>
    <n v="1588900000"/>
    <m/>
    <n v="1588900000"/>
    <x v="41"/>
    <s v="02-02-01-003-003"/>
    <s v="Detalle"/>
    <s v=""/>
    <s v=""/>
    <x v="19"/>
    <s v="COMBUSTIBLES Y LUBRICANTES"/>
    <x v="41"/>
  </r>
  <r>
    <m/>
    <m/>
    <m/>
    <m/>
    <m/>
    <x v="112"/>
    <x v="122"/>
    <n v="2850000000"/>
    <n v="205000000"/>
    <n v="3055000000"/>
    <x v="41"/>
    <s v="02-02-01-003-003"/>
    <s v="Detalle"/>
    <s v=""/>
    <s v=""/>
    <x v="28"/>
    <s v="COMBUSTIBLES Y LUBRICANTES"/>
    <x v="41"/>
  </r>
  <r>
    <m/>
    <m/>
    <m/>
    <m/>
    <m/>
    <x v="30"/>
    <x v="35"/>
    <n v="1359000000"/>
    <m/>
    <n v="1359000000"/>
    <x v="41"/>
    <s v="02-02-01-003-003"/>
    <s v="Detalle"/>
    <s v=""/>
    <s v=""/>
    <x v="20"/>
    <s v="COMBUSTIBLES Y LUBRICANTES"/>
    <x v="41"/>
  </r>
  <r>
    <m/>
    <m/>
    <m/>
    <m/>
    <m/>
    <x v="31"/>
    <x v="36"/>
    <n v="1205000000"/>
    <m/>
    <n v="1205000000"/>
    <x v="41"/>
    <s v="02-02-01-003-003"/>
    <s v="Detalle"/>
    <s v=""/>
    <s v=""/>
    <x v="20"/>
    <s v="COMBUSTIBLES Y LUBRICANTES"/>
    <x v="41"/>
  </r>
  <r>
    <m/>
    <m/>
    <m/>
    <m/>
    <m/>
    <x v="32"/>
    <x v="37"/>
    <n v="1591700000"/>
    <m/>
    <n v="1591700000"/>
    <x v="41"/>
    <s v="02-02-01-003-003"/>
    <s v="Detalle"/>
    <s v=""/>
    <s v=""/>
    <x v="21"/>
    <s v="COMBUSTIBLES Y LUBRICANTES"/>
    <x v="41"/>
  </r>
  <r>
    <m/>
    <m/>
    <m/>
    <m/>
    <m/>
    <x v="33"/>
    <x v="38"/>
    <n v="894000000"/>
    <m/>
    <n v="894000000"/>
    <x v="41"/>
    <s v="02-02-01-003-003"/>
    <s v="Detalle"/>
    <s v=""/>
    <s v=""/>
    <x v="21"/>
    <s v="COMBUSTIBLES Y LUBRICANTES"/>
    <x v="41"/>
  </r>
  <r>
    <m/>
    <m/>
    <m/>
    <m/>
    <m/>
    <x v="35"/>
    <x v="40"/>
    <n v="1004746250"/>
    <m/>
    <n v="1004746250"/>
    <x v="41"/>
    <s v="02-02-01-003-003"/>
    <s v="Detalle"/>
    <s v=""/>
    <s v=""/>
    <x v="22"/>
    <s v="COMBUSTIBLES Y LUBRICANTES"/>
    <x v="41"/>
  </r>
  <r>
    <m/>
    <m/>
    <m/>
    <m/>
    <m/>
    <x v="36"/>
    <x v="41"/>
    <n v="898000000"/>
    <m/>
    <n v="898000000"/>
    <x v="41"/>
    <s v="02-02-01-003-003"/>
    <s v="Detalle"/>
    <s v=""/>
    <s v=""/>
    <x v="22"/>
    <s v="COMBUSTIBLES Y LUBRICANTES"/>
    <x v="41"/>
  </r>
  <r>
    <m/>
    <m/>
    <m/>
    <m/>
    <m/>
    <x v="37"/>
    <x v="42"/>
    <n v="94800000"/>
    <m/>
    <n v="94800000"/>
    <x v="41"/>
    <s v="02-02-01-003-003"/>
    <s v="Detalle"/>
    <s v=""/>
    <s v=""/>
    <x v="22"/>
    <s v="COMBUSTIBLES Y LUBRICANTES"/>
    <x v="41"/>
  </r>
  <r>
    <m/>
    <m/>
    <m/>
    <m/>
    <m/>
    <x v="38"/>
    <x v="43"/>
    <n v="929700000"/>
    <m/>
    <n v="929700000"/>
    <x v="41"/>
    <s v="02-02-01-003-003"/>
    <s v="Detalle"/>
    <s v=""/>
    <s v=""/>
    <x v="23"/>
    <s v="COMBUSTIBLES Y LUBRICANTES"/>
    <x v="41"/>
  </r>
  <r>
    <m/>
    <m/>
    <m/>
    <m/>
    <m/>
    <x v="39"/>
    <x v="44"/>
    <n v="1164000000"/>
    <m/>
    <n v="1164000000"/>
    <x v="41"/>
    <s v="02-02-01-003-003"/>
    <s v="Detalle"/>
    <s v=""/>
    <s v=""/>
    <x v="23"/>
    <s v="COMBUSTIBLES Y LUBRICANTES"/>
    <x v="41"/>
  </r>
  <r>
    <m/>
    <m/>
    <m/>
    <m/>
    <m/>
    <x v="40"/>
    <x v="45"/>
    <n v="67750000"/>
    <m/>
    <n v="67750000"/>
    <x v="41"/>
    <s v="02-02-01-003-003"/>
    <s v="Detalle"/>
    <s v=""/>
    <s v=""/>
    <x v="23"/>
    <s v="COMBUSTIBLES Y LUBRICANTES"/>
    <x v="41"/>
  </r>
  <r>
    <m/>
    <m/>
    <m/>
    <m/>
    <m/>
    <x v="119"/>
    <x v="150"/>
    <n v="1376878622.3800001"/>
    <m/>
    <n v="1376878622.3800001"/>
    <x v="41"/>
    <s v="02-02-01-003-003"/>
    <s v="Detalle"/>
    <s v=""/>
    <s v=""/>
    <x v="24"/>
    <s v="COMBUSTIBLES Y LUBRICANTES"/>
    <x v="41"/>
  </r>
  <r>
    <m/>
    <m/>
    <m/>
    <m/>
    <m/>
    <x v="41"/>
    <x v="46"/>
    <n v="1047000000"/>
    <m/>
    <n v="1047000000"/>
    <x v="41"/>
    <s v="02-02-01-003-003"/>
    <s v="Detalle"/>
    <s v=""/>
    <s v=""/>
    <x v="24"/>
    <s v="COMBUSTIBLES Y LUBRICANTES"/>
    <x v="41"/>
  </r>
  <r>
    <m/>
    <m/>
    <m/>
    <m/>
    <m/>
    <x v="134"/>
    <x v="174"/>
    <n v="105000000"/>
    <m/>
    <n v="105000000"/>
    <x v="41"/>
    <s v="02-02-01-003-003"/>
    <s v="Detalle"/>
    <s v=""/>
    <s v=""/>
    <x v="24"/>
    <s v="COMBUSTIBLES Y LUBRICANTES"/>
    <x v="41"/>
  </r>
  <r>
    <m/>
    <m/>
    <m/>
    <m/>
    <m/>
    <x v="42"/>
    <x v="47"/>
    <n v="1501870000"/>
    <m/>
    <n v="1501870000"/>
    <x v="41"/>
    <s v="02-02-01-003-003"/>
    <s v="Detalle"/>
    <s v=""/>
    <s v=""/>
    <x v="25"/>
    <s v="COMBUSTIBLES Y LUBRICANTES"/>
    <x v="41"/>
  </r>
  <r>
    <m/>
    <m/>
    <m/>
    <m/>
    <m/>
    <x v="43"/>
    <x v="48"/>
    <n v="1214310000"/>
    <m/>
    <n v="1214310000"/>
    <x v="41"/>
    <s v="02-02-01-003-003"/>
    <s v="Detalle"/>
    <s v=""/>
    <s v=""/>
    <x v="25"/>
    <s v="COMBUSTIBLES Y LUBRICANTES"/>
    <x v="41"/>
  </r>
  <r>
    <m/>
    <m/>
    <m/>
    <m/>
    <m/>
    <x v="93"/>
    <x v="102"/>
    <n v="902000000"/>
    <n v="13000000"/>
    <n v="915000000"/>
    <x v="41"/>
    <s v="02-02-01-003-003"/>
    <s v="Detalle"/>
    <s v=""/>
    <s v=""/>
    <x v="26"/>
    <s v="COMBUSTIBLES Y LUBRICANTES"/>
    <x v="41"/>
  </r>
  <r>
    <m/>
    <m/>
    <m/>
    <m/>
    <m/>
    <x v="44"/>
    <x v="49"/>
    <n v="851629648"/>
    <m/>
    <n v="851629648"/>
    <x v="41"/>
    <s v="02-02-01-003-003"/>
    <s v="Detalle"/>
    <s v=""/>
    <s v=""/>
    <x v="26"/>
    <s v="COMBUSTIBLES Y LUBRICANTES"/>
    <x v="41"/>
  </r>
  <r>
    <m/>
    <m/>
    <m/>
    <m/>
    <m/>
    <x v="45"/>
    <x v="50"/>
    <n v="1290000000"/>
    <m/>
    <n v="1290000000"/>
    <x v="41"/>
    <s v="02-02-01-003-003"/>
    <s v="Detalle"/>
    <s v=""/>
    <s v=""/>
    <x v="27"/>
    <s v="COMBUSTIBLES Y LUBRICANTES"/>
    <x v="41"/>
  </r>
  <r>
    <m/>
    <m/>
    <m/>
    <m/>
    <m/>
    <x v="46"/>
    <x v="51"/>
    <n v="1174500000"/>
    <m/>
    <n v="1174500000"/>
    <x v="41"/>
    <s v="02-02-01-003-003"/>
    <s v="Detalle"/>
    <s v=""/>
    <s v=""/>
    <x v="27"/>
    <s v="COMBUSTIBLES Y LUBRICANTES"/>
    <x v="41"/>
  </r>
  <r>
    <m/>
    <m/>
    <m/>
    <m/>
    <m/>
    <x v="135"/>
    <x v="175"/>
    <n v="400000000"/>
    <m/>
    <n v="400000000"/>
    <x v="41"/>
    <s v="02-02-01-003-003"/>
    <s v="Detalle"/>
    <s v=""/>
    <s v=""/>
    <x v="27"/>
    <s v="COMBUSTIBLES Y LUBRICANTES"/>
    <x v="41"/>
  </r>
  <r>
    <m/>
    <m/>
    <m/>
    <m/>
    <m/>
    <x v="136"/>
    <x v="176"/>
    <n v="129000000"/>
    <m/>
    <n v="129000000"/>
    <x v="41"/>
    <s v="02-02-01-003-003"/>
    <s v="Detalle"/>
    <s v=""/>
    <s v=""/>
    <x v="27"/>
    <s v="COMBUSTIBLES Y LUBRICANTES"/>
    <x v="41"/>
  </r>
  <r>
    <m/>
    <m/>
    <m/>
    <m/>
    <m/>
    <x v="48"/>
    <x v="53"/>
    <n v="500000000"/>
    <m/>
    <n v="500000000"/>
    <x v="41"/>
    <s v="02-02-01-003-003"/>
    <s v="Detalle"/>
    <s v=""/>
    <s v=""/>
    <x v="28"/>
    <s v="COMBUSTIBLES Y LUBRICANTES"/>
    <x v="41"/>
  </r>
  <r>
    <m/>
    <m/>
    <m/>
    <m/>
    <m/>
    <x v="49"/>
    <x v="54"/>
    <n v="669000000"/>
    <m/>
    <n v="669000000"/>
    <x v="41"/>
    <s v="02-02-01-003-003"/>
    <s v="Detalle"/>
    <s v=""/>
    <s v=""/>
    <x v="28"/>
    <s v="COMBUSTIBLES Y LUBRICANTES"/>
    <x v="41"/>
  </r>
  <r>
    <m/>
    <m/>
    <m/>
    <m/>
    <m/>
    <x v="50"/>
    <x v="55"/>
    <n v="2300000000"/>
    <m/>
    <n v="2300000000"/>
    <x v="41"/>
    <s v="02-02-01-003-003"/>
    <s v="Detalle"/>
    <s v=""/>
    <s v=""/>
    <x v="29"/>
    <s v="COMBUSTIBLES Y LUBRICANTES"/>
    <x v="41"/>
  </r>
  <r>
    <m/>
    <m/>
    <m/>
    <m/>
    <m/>
    <x v="82"/>
    <x v="90"/>
    <n v="3339229104"/>
    <m/>
    <n v="3339229104"/>
    <x v="41"/>
    <s v="02-02-01-003-003"/>
    <s v="Detalle"/>
    <s v=""/>
    <s v=""/>
    <x v="29"/>
    <s v="COMBUSTIBLES Y LUBRICANTES"/>
    <x v="41"/>
  </r>
  <r>
    <m/>
    <m/>
    <m/>
    <m/>
    <m/>
    <x v="51"/>
    <x v="56"/>
    <n v="761296000"/>
    <m/>
    <n v="761296000"/>
    <x v="41"/>
    <s v="02-02-01-003-003"/>
    <s v="Detalle"/>
    <s v=""/>
    <s v=""/>
    <x v="29"/>
    <s v="COMBUSTIBLES Y LUBRICANTES"/>
    <x v="41"/>
  </r>
  <r>
    <m/>
    <m/>
    <m/>
    <m/>
    <m/>
    <x v="137"/>
    <x v="177"/>
    <n v="471000000"/>
    <n v="400000000"/>
    <n v="871000000"/>
    <x v="41"/>
    <s v="02-02-01-003-003"/>
    <s v="Detalle"/>
    <s v=""/>
    <s v=""/>
    <x v="30"/>
    <s v="COMBUSTIBLES Y LUBRICANTES"/>
    <x v="41"/>
  </r>
  <r>
    <m/>
    <m/>
    <m/>
    <m/>
    <m/>
    <x v="83"/>
    <x v="91"/>
    <n v="2415925000"/>
    <m/>
    <n v="2415925000"/>
    <x v="41"/>
    <s v="02-02-01-003-003"/>
    <s v="Detalle"/>
    <s v=""/>
    <s v=""/>
    <x v="30"/>
    <s v="COMBUSTIBLES Y LUBRICANTES"/>
    <x v="41"/>
  </r>
  <r>
    <m/>
    <m/>
    <m/>
    <m/>
    <m/>
    <x v="138"/>
    <x v="178"/>
    <n v="300000000"/>
    <m/>
    <n v="300000000"/>
    <x v="41"/>
    <s v="02-02-01-003-003"/>
    <s v="Detalle"/>
    <s v=""/>
    <s v=""/>
    <x v="30"/>
    <s v="COMBUSTIBLES Y LUBRICANTES"/>
    <x v="41"/>
  </r>
  <r>
    <m/>
    <m/>
    <m/>
    <m/>
    <m/>
    <x v="54"/>
    <x v="59"/>
    <n v="96000000"/>
    <m/>
    <n v="96000000"/>
    <x v="41"/>
    <s v="02-02-01-003-003"/>
    <s v="Detalle"/>
    <s v=""/>
    <s v=""/>
    <x v="30"/>
    <s v="COMBUSTIBLES Y LUBRICANTES"/>
    <x v="41"/>
  </r>
  <r>
    <m/>
    <m/>
    <m/>
    <m/>
    <m/>
    <x v="55"/>
    <x v="60"/>
    <n v="2710000000"/>
    <m/>
    <n v="2710000000"/>
    <x v="41"/>
    <s v="02-02-01-003-003"/>
    <s v="Detalle"/>
    <s v=""/>
    <s v=""/>
    <x v="31"/>
    <s v="COMBUSTIBLES Y LUBRICANTES"/>
    <x v="41"/>
  </r>
  <r>
    <m/>
    <m/>
    <m/>
    <m/>
    <m/>
    <x v="56"/>
    <x v="61"/>
    <n v="1090000000"/>
    <m/>
    <n v="1090000000"/>
    <x v="41"/>
    <s v="02-02-01-003-003"/>
    <s v="Detalle"/>
    <s v=""/>
    <s v=""/>
    <x v="31"/>
    <s v="COMBUSTIBLES Y LUBRICANTES"/>
    <x v="41"/>
  </r>
  <r>
    <m/>
    <m/>
    <m/>
    <m/>
    <m/>
    <x v="57"/>
    <x v="62"/>
    <n v="2261315000"/>
    <m/>
    <n v="2261315000"/>
    <x v="41"/>
    <s v="02-02-01-003-003"/>
    <s v="Detalle"/>
    <s v=""/>
    <s v=""/>
    <x v="32"/>
    <s v="COMBUSTIBLES Y LUBRICANTES"/>
    <x v="41"/>
  </r>
  <r>
    <m/>
    <m/>
    <m/>
    <m/>
    <m/>
    <x v="58"/>
    <x v="63"/>
    <n v="115000000"/>
    <m/>
    <n v="115000000"/>
    <x v="41"/>
    <s v="02-02-01-003-003"/>
    <s v="Detalle"/>
    <s v=""/>
    <s v=""/>
    <x v="32"/>
    <s v="COMBUSTIBLES Y LUBRICANTES"/>
    <x v="41"/>
  </r>
  <r>
    <m/>
    <m/>
    <m/>
    <m/>
    <m/>
    <x v="85"/>
    <x v="93"/>
    <n v="1265000000"/>
    <m/>
    <n v="1265000000"/>
    <x v="41"/>
    <s v="02-02-01-003-003"/>
    <s v="Detalle"/>
    <s v=""/>
    <s v=""/>
    <x v="32"/>
    <s v="COMBUSTIBLES Y LUBRICANTES"/>
    <x v="41"/>
  </r>
  <r>
    <m/>
    <m/>
    <m/>
    <m/>
    <m/>
    <x v="109"/>
    <x v="118"/>
    <n v="2700000000"/>
    <m/>
    <n v="2700000000"/>
    <x v="41"/>
    <s v="02-02-01-003-003"/>
    <s v="Detalle"/>
    <s v=""/>
    <s v=""/>
    <x v="33"/>
    <s v="COMBUSTIBLES Y LUBRICANTES"/>
    <x v="41"/>
  </r>
  <r>
    <m/>
    <m/>
    <m/>
    <m/>
    <m/>
    <x v="94"/>
    <x v="103"/>
    <n v="1174000000"/>
    <m/>
    <n v="1174000000"/>
    <x v="41"/>
    <s v="02-02-01-003-003"/>
    <s v="Detalle"/>
    <s v=""/>
    <s v=""/>
    <x v="33"/>
    <s v="COMBUSTIBLES Y LUBRICANTES"/>
    <x v="41"/>
  </r>
  <r>
    <m/>
    <m/>
    <m/>
    <m/>
    <m/>
    <x v="59"/>
    <x v="64"/>
    <n v="1106000000"/>
    <m/>
    <n v="1106000000"/>
    <x v="41"/>
    <s v="02-02-01-003-003"/>
    <s v="Detalle"/>
    <s v=""/>
    <s v=""/>
    <x v="33"/>
    <s v="COMBUSTIBLES Y LUBRICANTES"/>
    <x v="41"/>
  </r>
  <r>
    <m/>
    <m/>
    <m/>
    <m/>
    <m/>
    <x v="60"/>
    <x v="65"/>
    <n v="1915000000"/>
    <m/>
    <n v="1915000000"/>
    <x v="41"/>
    <s v="02-02-01-003-003"/>
    <s v="Detalle"/>
    <s v=""/>
    <s v=""/>
    <x v="34"/>
    <s v="COMBUSTIBLES Y LUBRICANTES"/>
    <x v="41"/>
  </r>
  <r>
    <m/>
    <m/>
    <m/>
    <m/>
    <m/>
    <x v="61"/>
    <x v="66"/>
    <n v="1054000000"/>
    <m/>
    <n v="1054000000"/>
    <x v="41"/>
    <s v="02-02-01-003-003"/>
    <s v="Detalle"/>
    <s v=""/>
    <s v=""/>
    <x v="34"/>
    <s v="COMBUSTIBLES Y LUBRICANTES"/>
    <x v="41"/>
  </r>
  <r>
    <m/>
    <m/>
    <m/>
    <m/>
    <m/>
    <x v="125"/>
    <x v="157"/>
    <n v="40000000"/>
    <m/>
    <n v="40000000"/>
    <x v="41"/>
    <s v="02-02-01-003-003"/>
    <s v="Detalle"/>
    <s v=""/>
    <s v=""/>
    <x v="34"/>
    <s v="COMBUSTIBLES Y LUBRICANTES"/>
    <x v="41"/>
  </r>
  <r>
    <m/>
    <m/>
    <m/>
    <m/>
    <m/>
    <x v="63"/>
    <x v="68"/>
    <n v="1827070000"/>
    <m/>
    <n v="1827070000"/>
    <x v="41"/>
    <s v="02-02-01-003-003"/>
    <s v="Detalle"/>
    <s v=""/>
    <s v=""/>
    <x v="35"/>
    <s v="COMBUSTIBLES Y LUBRICANTES"/>
    <x v="41"/>
  </r>
  <r>
    <m/>
    <m/>
    <m/>
    <m/>
    <m/>
    <x v="64"/>
    <x v="69"/>
    <n v="825000000"/>
    <m/>
    <n v="825000000"/>
    <x v="41"/>
    <s v="02-02-01-003-003"/>
    <s v="Detalle"/>
    <s v=""/>
    <s v=""/>
    <x v="35"/>
    <s v="COMBUSTIBLES Y LUBRICANTES"/>
    <x v="41"/>
  </r>
  <r>
    <m/>
    <m/>
    <m/>
    <m/>
    <m/>
    <x v="110"/>
    <x v="119"/>
    <n v="91205000"/>
    <m/>
    <n v="91205000"/>
    <x v="41"/>
    <s v="02-02-01-003-003"/>
    <s v="Detalle"/>
    <s v=""/>
    <s v=""/>
    <x v="35"/>
    <s v="COMBUSTIBLES Y LUBRICANTES"/>
    <x v="41"/>
  </r>
  <r>
    <m/>
    <m/>
    <m/>
    <m/>
    <m/>
    <x v="66"/>
    <x v="71"/>
    <n v="1798000000"/>
    <m/>
    <n v="1798000000"/>
    <x v="41"/>
    <s v="02-02-01-003-003"/>
    <s v="Detalle"/>
    <s v=""/>
    <s v=""/>
    <x v="36"/>
    <s v="COMBUSTIBLES Y LUBRICANTES"/>
    <x v="41"/>
  </r>
  <r>
    <m/>
    <m/>
    <m/>
    <m/>
    <m/>
    <x v="67"/>
    <x v="72"/>
    <n v="1371793000"/>
    <m/>
    <n v="1371793000"/>
    <x v="41"/>
    <s v="02-02-01-003-003"/>
    <s v="Detalle"/>
    <s v=""/>
    <s v=""/>
    <x v="36"/>
    <s v="COMBUSTIBLES Y LUBRICANTES"/>
    <x v="41"/>
  </r>
  <r>
    <m/>
    <m/>
    <m/>
    <m/>
    <m/>
    <x v="68"/>
    <x v="73"/>
    <n v="301743334"/>
    <m/>
    <n v="301743334"/>
    <x v="41"/>
    <s v="02-02-01-003-003"/>
    <s v="Detalle"/>
    <s v=""/>
    <s v=""/>
    <x v="36"/>
    <s v="COMBUSTIBLES Y LUBRICANTES"/>
    <x v="41"/>
  </r>
  <r>
    <m/>
    <m/>
    <m/>
    <m/>
    <m/>
    <x v="69"/>
    <x v="74"/>
    <n v="150000000"/>
    <m/>
    <n v="150000000"/>
    <x v="41"/>
    <s v="02-02-01-003-003"/>
    <s v="Detalle"/>
    <s v=""/>
    <s v=""/>
    <x v="36"/>
    <s v="COMBUSTIBLES Y LUBRICANTES"/>
    <x v="41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3"/>
    <s v="004"/>
    <x v="0"/>
    <x v="179"/>
    <n v="1788371311"/>
    <n v="134946000"/>
    <n v="1923317311"/>
    <x v="42"/>
    <s v="02-02-01-003"/>
    <s v="Subordinal"/>
    <s v="020201003004Subordinal"/>
    <n v="1"/>
    <x v="0"/>
    <s v="PRODUCTOS QUÍMICOS"/>
    <x v="42"/>
  </r>
  <r>
    <m/>
    <m/>
    <m/>
    <m/>
    <m/>
    <x v="70"/>
    <x v="78"/>
    <n v="56000000"/>
    <m/>
    <n v="56000000"/>
    <x v="42"/>
    <s v="02-02-01-003-004"/>
    <s v="Detalle"/>
    <s v=""/>
    <s v=""/>
    <x v="1"/>
    <s v="PRODUCTOS QUÍMICOS"/>
    <x v="42"/>
  </r>
  <r>
    <m/>
    <m/>
    <m/>
    <m/>
    <m/>
    <x v="10"/>
    <x v="15"/>
    <n v="9000000"/>
    <m/>
    <n v="9000000"/>
    <x v="42"/>
    <s v="02-02-01-003-004"/>
    <s v="Detalle"/>
    <s v=""/>
    <s v=""/>
    <x v="2"/>
    <s v="PRODUCTOS QUÍMICOS"/>
    <x v="42"/>
  </r>
  <r>
    <m/>
    <m/>
    <m/>
    <m/>
    <m/>
    <x v="124"/>
    <x v="156"/>
    <n v="14380000"/>
    <m/>
    <n v="14380000"/>
    <x v="42"/>
    <s v="02-02-01-003-004"/>
    <s v="Detalle"/>
    <s v=""/>
    <s v=""/>
    <x v="37"/>
    <s v="PRODUCTOS QUÍMICOS"/>
    <x v="42"/>
  </r>
  <r>
    <m/>
    <m/>
    <m/>
    <m/>
    <m/>
    <x v="75"/>
    <x v="83"/>
    <n v="80000000"/>
    <m/>
    <n v="80000000"/>
    <x v="42"/>
    <s v="02-02-01-003-004"/>
    <s v="Detalle"/>
    <s v=""/>
    <s v=""/>
    <x v="38"/>
    <s v="PRODUCTOS QUÍMICOS"/>
    <x v="42"/>
  </r>
  <r>
    <m/>
    <m/>
    <m/>
    <m/>
    <m/>
    <x v="17"/>
    <x v="22"/>
    <n v="20000000"/>
    <m/>
    <n v="20000000"/>
    <x v="42"/>
    <s v="02-02-01-003-004"/>
    <s v="Detalle"/>
    <s v=""/>
    <s v=""/>
    <x v="8"/>
    <s v="PRODUCTOS QUÍMICOS"/>
    <x v="42"/>
  </r>
  <r>
    <m/>
    <m/>
    <m/>
    <m/>
    <m/>
    <x v="19"/>
    <x v="24"/>
    <n v="40000000"/>
    <m/>
    <n v="40000000"/>
    <x v="42"/>
    <s v="02-02-01-003-004"/>
    <s v="Detalle"/>
    <s v=""/>
    <s v=""/>
    <x v="10"/>
    <s v="PRODUCTOS QUÍMICOS"/>
    <x v="42"/>
  </r>
  <r>
    <m/>
    <m/>
    <m/>
    <m/>
    <m/>
    <x v="106"/>
    <x v="116"/>
    <n v="1091131311"/>
    <m/>
    <n v="1091131311"/>
    <x v="42"/>
    <s v="02-02-01-003-004"/>
    <s v="Detalle"/>
    <s v=""/>
    <s v=""/>
    <x v="40"/>
    <s v="PRODUCTOS QUÍMICOS"/>
    <x v="42"/>
  </r>
  <r>
    <m/>
    <m/>
    <m/>
    <m/>
    <m/>
    <x v="28"/>
    <x v="33"/>
    <m/>
    <n v="134946000"/>
    <n v="134946000"/>
    <x v="42"/>
    <s v="02-02-01-003-004"/>
    <s v="Detalle"/>
    <s v=""/>
    <s v=""/>
    <x v="18"/>
    <s v="PRODUCTOS QUÍMICOS"/>
    <x v="42"/>
  </r>
  <r>
    <m/>
    <m/>
    <m/>
    <m/>
    <m/>
    <x v="29"/>
    <x v="34"/>
    <n v="335595000"/>
    <m/>
    <n v="335595000"/>
    <x v="42"/>
    <s v="02-02-01-003-004"/>
    <s v="Detalle"/>
    <s v=""/>
    <s v=""/>
    <x v="19"/>
    <s v="PRODUCTOS QUÍMICOS"/>
    <x v="42"/>
  </r>
  <r>
    <m/>
    <m/>
    <m/>
    <m/>
    <m/>
    <x v="31"/>
    <x v="36"/>
    <n v="500000"/>
    <m/>
    <n v="500000"/>
    <x v="42"/>
    <s v="02-02-01-003-004"/>
    <s v="Detalle"/>
    <s v=""/>
    <s v=""/>
    <x v="20"/>
    <s v="PRODUCTOS QUÍMICOS"/>
    <x v="42"/>
  </r>
  <r>
    <m/>
    <m/>
    <m/>
    <m/>
    <m/>
    <x v="35"/>
    <x v="40"/>
    <n v="3000000"/>
    <m/>
    <n v="3000000"/>
    <x v="42"/>
    <s v="02-02-01-003-004"/>
    <s v="Detalle"/>
    <s v=""/>
    <s v=""/>
    <x v="22"/>
    <s v="PRODUCTOS QUÍMICOS"/>
    <x v="42"/>
  </r>
  <r>
    <m/>
    <m/>
    <m/>
    <m/>
    <m/>
    <x v="38"/>
    <x v="43"/>
    <n v="15430000"/>
    <m/>
    <n v="15430000"/>
    <x v="42"/>
    <s v="02-02-01-003-004"/>
    <s v="Detalle"/>
    <s v=""/>
    <s v=""/>
    <x v="23"/>
    <s v="PRODUCTOS QUÍMICOS"/>
    <x v="42"/>
  </r>
  <r>
    <m/>
    <m/>
    <m/>
    <m/>
    <m/>
    <x v="43"/>
    <x v="48"/>
    <n v="340000"/>
    <m/>
    <n v="340000"/>
    <x v="42"/>
    <s v="02-02-01-003-004"/>
    <s v="Detalle"/>
    <s v=""/>
    <s v=""/>
    <x v="25"/>
    <s v="PRODUCTOS QUÍMICOS"/>
    <x v="42"/>
  </r>
  <r>
    <m/>
    <m/>
    <m/>
    <m/>
    <m/>
    <x v="45"/>
    <x v="50"/>
    <n v="10000000"/>
    <m/>
    <n v="10000000"/>
    <x v="42"/>
    <s v="02-02-01-003-004"/>
    <s v="Detalle"/>
    <s v=""/>
    <s v=""/>
    <x v="27"/>
    <s v="PRODUCTOS QUÍMICOS"/>
    <x v="42"/>
  </r>
  <r>
    <m/>
    <m/>
    <m/>
    <m/>
    <m/>
    <x v="50"/>
    <x v="55"/>
    <n v="9904000"/>
    <m/>
    <n v="9904000"/>
    <x v="42"/>
    <s v="02-02-01-003-004"/>
    <s v="Detalle"/>
    <s v=""/>
    <s v=""/>
    <x v="29"/>
    <s v="PRODUCTOS QUÍMICOS"/>
    <x v="42"/>
  </r>
  <r>
    <m/>
    <m/>
    <m/>
    <m/>
    <m/>
    <x v="82"/>
    <x v="90"/>
    <n v="4141000"/>
    <m/>
    <n v="4141000"/>
    <x v="42"/>
    <s v="02-02-01-003-004"/>
    <s v="Detalle"/>
    <s v=""/>
    <s v=""/>
    <x v="29"/>
    <s v="PRODUCTOS QUÍMICOS"/>
    <x v="42"/>
  </r>
  <r>
    <m/>
    <m/>
    <m/>
    <m/>
    <m/>
    <x v="55"/>
    <x v="60"/>
    <n v="50000000"/>
    <m/>
    <n v="50000000"/>
    <x v="42"/>
    <s v="02-02-01-003-004"/>
    <s v="Detalle"/>
    <s v=""/>
    <s v=""/>
    <x v="31"/>
    <s v="PRODUCTOS QUÍMICOS"/>
    <x v="42"/>
  </r>
  <r>
    <m/>
    <m/>
    <m/>
    <m/>
    <m/>
    <x v="56"/>
    <x v="61"/>
    <n v="15000000"/>
    <m/>
    <n v="15000000"/>
    <x v="42"/>
    <s v="02-02-01-003-004"/>
    <s v="Detalle"/>
    <s v=""/>
    <s v=""/>
    <x v="31"/>
    <s v="PRODUCTOS QUÍMICOS"/>
    <x v="42"/>
  </r>
  <r>
    <m/>
    <m/>
    <m/>
    <m/>
    <m/>
    <x v="58"/>
    <x v="63"/>
    <n v="500000"/>
    <m/>
    <n v="500000"/>
    <x v="42"/>
    <s v="02-02-01-003-004"/>
    <s v="Detalle"/>
    <s v=""/>
    <s v=""/>
    <x v="32"/>
    <s v="PRODUCTOS QUÍMICOS"/>
    <x v="42"/>
  </r>
  <r>
    <m/>
    <m/>
    <m/>
    <m/>
    <m/>
    <x v="85"/>
    <x v="93"/>
    <n v="10000000"/>
    <m/>
    <n v="10000000"/>
    <x v="42"/>
    <s v="02-02-01-003-004"/>
    <s v="Detalle"/>
    <s v=""/>
    <s v=""/>
    <x v="32"/>
    <s v="PRODUCTOS QUÍMICOS"/>
    <x v="42"/>
  </r>
  <r>
    <m/>
    <m/>
    <m/>
    <m/>
    <m/>
    <x v="60"/>
    <x v="65"/>
    <n v="450000"/>
    <m/>
    <n v="450000"/>
    <x v="42"/>
    <s v="02-02-01-003-004"/>
    <s v="Detalle"/>
    <s v=""/>
    <s v=""/>
    <x v="34"/>
    <s v="PRODUCTOS QUÍMICOS"/>
    <x v="42"/>
  </r>
  <r>
    <m/>
    <m/>
    <m/>
    <m/>
    <m/>
    <x v="67"/>
    <x v="72"/>
    <n v="23000000"/>
    <m/>
    <n v="23000000"/>
    <x v="42"/>
    <s v="02-02-01-003-004"/>
    <s v="Detalle"/>
    <s v=""/>
    <s v=""/>
    <x v="36"/>
    <s v="PRODUCTOS QUÍMICOS"/>
    <x v="42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3"/>
    <s v="005"/>
    <x v="0"/>
    <x v="180"/>
    <n v="4622480870.0403976"/>
    <n v="962047364"/>
    <n v="5584528234.0403976"/>
    <x v="43"/>
    <s v="02-02-01-003"/>
    <s v="Subordinal"/>
    <s v="020201003005Subordinal"/>
    <n v="1"/>
    <x v="0"/>
    <s v="PRODUCTOS QUÍMICOS"/>
    <x v="43"/>
  </r>
  <r>
    <m/>
    <m/>
    <m/>
    <m/>
    <m/>
    <x v="70"/>
    <x v="78"/>
    <n v="11910000"/>
    <m/>
    <n v="11910000"/>
    <x v="43"/>
    <s v="02-02-01-003-005"/>
    <s v="Detalle"/>
    <s v=""/>
    <s v=""/>
    <x v="1"/>
    <s v="PRODUCTOS QUÍMICOS"/>
    <x v="43"/>
  </r>
  <r>
    <m/>
    <m/>
    <m/>
    <m/>
    <m/>
    <x v="1"/>
    <x v="6"/>
    <m/>
    <n v="20625000"/>
    <n v="20625000"/>
    <x v="43"/>
    <s v="02-02-01-003-005"/>
    <s v="Detalle"/>
    <s v=""/>
    <s v=""/>
    <x v="1"/>
    <s v="PRODUCTOS QUÍMICOS"/>
    <x v="43"/>
  </r>
  <r>
    <m/>
    <m/>
    <m/>
    <m/>
    <m/>
    <x v="99"/>
    <x v="109"/>
    <n v="2000000"/>
    <m/>
    <n v="2000000"/>
    <x v="43"/>
    <s v="02-02-01-003-005"/>
    <s v="Detalle"/>
    <s v=""/>
    <s v=""/>
    <x v="1"/>
    <s v="PRODUCTOS QUÍMICOS"/>
    <x v="43"/>
  </r>
  <r>
    <m/>
    <m/>
    <m/>
    <m/>
    <m/>
    <x v="128"/>
    <x v="167"/>
    <n v="2000000"/>
    <m/>
    <n v="2000000"/>
    <x v="43"/>
    <s v="02-02-01-003-005"/>
    <s v="Detalle"/>
    <s v=""/>
    <s v=""/>
    <x v="1"/>
    <s v="PRODUCTOS QUÍMICOS"/>
    <x v="43"/>
  </r>
  <r>
    <m/>
    <m/>
    <m/>
    <m/>
    <m/>
    <x v="101"/>
    <x v="111"/>
    <n v="3400000"/>
    <m/>
    <n v="3400000"/>
    <x v="43"/>
    <s v="02-02-01-003-005"/>
    <s v="Detalle"/>
    <s v=""/>
    <s v=""/>
    <x v="1"/>
    <s v="PRODUCTOS QUÍMICOS"/>
    <x v="43"/>
  </r>
  <r>
    <m/>
    <m/>
    <m/>
    <m/>
    <m/>
    <x v="102"/>
    <x v="112"/>
    <n v="2000000"/>
    <m/>
    <n v="2000000"/>
    <x v="43"/>
    <s v="02-02-01-003-005"/>
    <s v="Detalle"/>
    <s v=""/>
    <s v=""/>
    <x v="1"/>
    <s v="PRODUCTOS QUÍMICOS"/>
    <x v="43"/>
  </r>
  <r>
    <m/>
    <m/>
    <m/>
    <m/>
    <m/>
    <x v="3"/>
    <x v="8"/>
    <n v="2400000"/>
    <m/>
    <n v="2400000"/>
    <x v="43"/>
    <s v="02-02-01-003-005"/>
    <s v="Detalle"/>
    <s v=""/>
    <s v=""/>
    <x v="1"/>
    <s v="PRODUCTOS QUÍMICOS"/>
    <x v="43"/>
  </r>
  <r>
    <m/>
    <m/>
    <m/>
    <m/>
    <m/>
    <x v="4"/>
    <x v="9"/>
    <n v="8000000"/>
    <m/>
    <n v="8000000"/>
    <x v="43"/>
    <s v="02-02-01-003-005"/>
    <s v="Detalle"/>
    <s v=""/>
    <s v=""/>
    <x v="1"/>
    <s v="PRODUCTOS QUÍMICOS"/>
    <x v="43"/>
  </r>
  <r>
    <m/>
    <m/>
    <m/>
    <m/>
    <m/>
    <x v="5"/>
    <x v="10"/>
    <n v="15000000"/>
    <m/>
    <n v="15000000"/>
    <x v="43"/>
    <s v="02-02-01-003-005"/>
    <s v="Detalle"/>
    <s v=""/>
    <s v=""/>
    <x v="1"/>
    <s v="PRODUCTOS QUÍMICOS"/>
    <x v="43"/>
  </r>
  <r>
    <m/>
    <m/>
    <m/>
    <m/>
    <m/>
    <x v="104"/>
    <x v="114"/>
    <n v="800000"/>
    <m/>
    <n v="800000"/>
    <x v="43"/>
    <s v="02-02-01-003-005"/>
    <s v="Detalle"/>
    <s v=""/>
    <s v=""/>
    <x v="1"/>
    <s v="PRODUCTOS QUÍMICOS"/>
    <x v="43"/>
  </r>
  <r>
    <m/>
    <m/>
    <m/>
    <m/>
    <m/>
    <x v="6"/>
    <x v="11"/>
    <n v="9800000"/>
    <m/>
    <n v="9800000"/>
    <x v="43"/>
    <s v="02-02-01-003-005"/>
    <s v="Detalle"/>
    <s v=""/>
    <s v=""/>
    <x v="1"/>
    <s v="PRODUCTOS QUÍMICOS"/>
    <x v="43"/>
  </r>
  <r>
    <m/>
    <m/>
    <m/>
    <m/>
    <m/>
    <x v="90"/>
    <x v="99"/>
    <n v="9350000"/>
    <m/>
    <n v="9350000"/>
    <x v="43"/>
    <s v="02-02-01-003-005"/>
    <s v="Detalle"/>
    <s v=""/>
    <s v=""/>
    <x v="1"/>
    <s v="PRODUCTOS QUÍMICOS"/>
    <x v="43"/>
  </r>
  <r>
    <m/>
    <m/>
    <m/>
    <m/>
    <m/>
    <x v="71"/>
    <x v="79"/>
    <n v="10000000"/>
    <m/>
    <n v="10000000"/>
    <x v="43"/>
    <s v="02-02-01-003-005"/>
    <s v="Detalle"/>
    <s v=""/>
    <s v=""/>
    <x v="1"/>
    <s v="PRODUCTOS QUÍMICOS"/>
    <x v="43"/>
  </r>
  <r>
    <m/>
    <m/>
    <m/>
    <m/>
    <m/>
    <x v="72"/>
    <x v="80"/>
    <n v="15000000"/>
    <m/>
    <n v="15000000"/>
    <x v="43"/>
    <s v="02-02-01-003-005"/>
    <s v="Detalle"/>
    <s v=""/>
    <s v=""/>
    <x v="5"/>
    <s v="PRODUCTOS QUÍMICOS"/>
    <x v="43"/>
  </r>
  <r>
    <m/>
    <m/>
    <m/>
    <m/>
    <m/>
    <x v="10"/>
    <x v="15"/>
    <n v="30000000"/>
    <n v="3624364"/>
    <n v="33624364"/>
    <x v="43"/>
    <s v="02-02-01-003-005"/>
    <s v="Detalle"/>
    <s v=""/>
    <s v=""/>
    <x v="2"/>
    <s v="PRODUCTOS QUÍMICOS"/>
    <x v="43"/>
  </r>
  <r>
    <m/>
    <m/>
    <m/>
    <m/>
    <m/>
    <x v="124"/>
    <x v="156"/>
    <n v="28409323.040398061"/>
    <m/>
    <n v="28409323.040398061"/>
    <x v="43"/>
    <s v="02-02-01-003-005"/>
    <s v="Detalle"/>
    <s v=""/>
    <s v=""/>
    <x v="37"/>
    <s v="PRODUCTOS QUÍMICOS"/>
    <x v="43"/>
  </r>
  <r>
    <m/>
    <m/>
    <m/>
    <m/>
    <m/>
    <x v="11"/>
    <x v="16"/>
    <n v="51500000"/>
    <m/>
    <n v="51500000"/>
    <x v="43"/>
    <s v="02-02-01-003-005"/>
    <s v="Detalle"/>
    <s v=""/>
    <s v=""/>
    <x v="3"/>
    <s v="PRODUCTOS QUÍMICOS"/>
    <x v="43"/>
  </r>
  <r>
    <m/>
    <m/>
    <m/>
    <m/>
    <m/>
    <x v="113"/>
    <x v="124"/>
    <n v="40000000"/>
    <m/>
    <n v="40000000"/>
    <x v="43"/>
    <s v="02-02-01-003-005"/>
    <s v="Detalle"/>
    <s v=""/>
    <s v=""/>
    <x v="3"/>
    <s v="PRODUCTOS QUÍMICOS"/>
    <x v="43"/>
  </r>
  <r>
    <m/>
    <m/>
    <m/>
    <m/>
    <m/>
    <x v="13"/>
    <x v="18"/>
    <n v="98050000"/>
    <m/>
    <n v="98050000"/>
    <x v="43"/>
    <s v="02-02-01-003-005"/>
    <s v="Detalle"/>
    <s v=""/>
    <s v=""/>
    <x v="4"/>
    <s v="PRODUCTOS QUÍMICOS"/>
    <x v="43"/>
  </r>
  <r>
    <m/>
    <m/>
    <m/>
    <m/>
    <m/>
    <x v="15"/>
    <x v="20"/>
    <n v="46230000"/>
    <m/>
    <n v="46230000"/>
    <x v="43"/>
    <s v="02-02-01-003-005"/>
    <s v="Detalle"/>
    <s v=""/>
    <s v=""/>
    <x v="6"/>
    <s v="PRODUCTOS QUÍMICOS"/>
    <x v="43"/>
  </r>
  <r>
    <m/>
    <m/>
    <m/>
    <m/>
    <m/>
    <x v="114"/>
    <x v="125"/>
    <n v="9180000"/>
    <m/>
    <n v="9180000"/>
    <x v="43"/>
    <s v="02-02-01-003-005"/>
    <s v="Detalle"/>
    <s v=""/>
    <s v=""/>
    <x v="42"/>
    <s v="PRODUCTOS QUÍMICOS"/>
    <x v="43"/>
  </r>
  <r>
    <m/>
    <m/>
    <m/>
    <m/>
    <m/>
    <x v="16"/>
    <x v="21"/>
    <n v="44000000"/>
    <m/>
    <n v="44000000"/>
    <x v="43"/>
    <s v="02-02-01-003-005"/>
    <s v="Detalle"/>
    <s v=""/>
    <s v=""/>
    <x v="7"/>
    <s v="PRODUCTOS QUÍMICOS"/>
    <x v="43"/>
  </r>
  <r>
    <m/>
    <m/>
    <m/>
    <m/>
    <m/>
    <x v="17"/>
    <x v="22"/>
    <n v="25000000"/>
    <m/>
    <n v="25000000"/>
    <x v="43"/>
    <s v="02-02-01-003-005"/>
    <s v="Detalle"/>
    <s v=""/>
    <s v=""/>
    <x v="8"/>
    <s v="PRODUCTOS QUÍMICOS"/>
    <x v="43"/>
  </r>
  <r>
    <m/>
    <m/>
    <m/>
    <m/>
    <m/>
    <x v="18"/>
    <x v="23"/>
    <n v="40000000"/>
    <m/>
    <n v="40000000"/>
    <x v="43"/>
    <s v="02-02-01-003-005"/>
    <s v="Detalle"/>
    <s v=""/>
    <s v=""/>
    <x v="9"/>
    <s v="PRODUCTOS QUÍMICOS"/>
    <x v="43"/>
  </r>
  <r>
    <m/>
    <m/>
    <m/>
    <m/>
    <m/>
    <x v="19"/>
    <x v="24"/>
    <n v="2000000"/>
    <m/>
    <n v="2000000"/>
    <x v="43"/>
    <s v="02-02-01-003-005"/>
    <s v="Detalle"/>
    <s v=""/>
    <s v=""/>
    <x v="10"/>
    <s v="PRODUCTOS QUÍMICOS"/>
    <x v="43"/>
  </r>
  <r>
    <m/>
    <m/>
    <m/>
    <m/>
    <m/>
    <x v="20"/>
    <x v="25"/>
    <n v="1400000"/>
    <m/>
    <n v="1400000"/>
    <x v="43"/>
    <s v="02-02-01-003-005"/>
    <s v="Detalle"/>
    <s v=""/>
    <s v=""/>
    <x v="10"/>
    <s v="PRODUCTOS QUÍMICOS"/>
    <x v="43"/>
  </r>
  <r>
    <m/>
    <m/>
    <m/>
    <m/>
    <m/>
    <x v="21"/>
    <x v="26"/>
    <n v="810000"/>
    <m/>
    <n v="810000"/>
    <x v="43"/>
    <s v="02-02-01-003-005"/>
    <s v="Detalle"/>
    <s v=""/>
    <s v=""/>
    <x v="11"/>
    <s v="PRODUCTOS QUÍMICOS"/>
    <x v="43"/>
  </r>
  <r>
    <m/>
    <m/>
    <m/>
    <m/>
    <m/>
    <x v="22"/>
    <x v="27"/>
    <n v="21456720"/>
    <m/>
    <n v="21456720"/>
    <x v="43"/>
    <s v="02-02-01-003-005"/>
    <s v="Detalle"/>
    <s v=""/>
    <s v=""/>
    <x v="12"/>
    <s v="PRODUCTOS QUÍMICOS"/>
    <x v="43"/>
  </r>
  <r>
    <m/>
    <m/>
    <m/>
    <m/>
    <m/>
    <x v="118"/>
    <x v="148"/>
    <n v="20000000"/>
    <m/>
    <n v="20000000"/>
    <x v="43"/>
    <s v="02-02-01-003-005"/>
    <s v="Detalle"/>
    <s v=""/>
    <s v=""/>
    <x v="13"/>
    <s v="PRODUCTOS QUÍMICOS"/>
    <x v="43"/>
  </r>
  <r>
    <m/>
    <m/>
    <m/>
    <m/>
    <m/>
    <x v="24"/>
    <x v="29"/>
    <m/>
    <n v="652900000"/>
    <n v="652900000"/>
    <x v="43"/>
    <s v="02-02-01-003-005"/>
    <s v="Detalle"/>
    <s v=""/>
    <s v=""/>
    <x v="14"/>
    <s v="PRODUCTOS QUÍMICOS"/>
    <x v="43"/>
  </r>
  <r>
    <m/>
    <m/>
    <m/>
    <m/>
    <m/>
    <x v="106"/>
    <x v="116"/>
    <n v="12000000"/>
    <m/>
    <n v="12000000"/>
    <x v="43"/>
    <s v="02-02-01-003-005"/>
    <s v="Detalle"/>
    <s v=""/>
    <s v=""/>
    <x v="40"/>
    <s v="PRODUCTOS QUÍMICOS"/>
    <x v="43"/>
  </r>
  <r>
    <m/>
    <m/>
    <m/>
    <m/>
    <m/>
    <x v="25"/>
    <x v="30"/>
    <n v="399840"/>
    <m/>
    <n v="399840"/>
    <x v="43"/>
    <s v="02-02-01-003-005"/>
    <s v="Detalle"/>
    <s v=""/>
    <s v=""/>
    <x v="15"/>
    <s v="PRODUCTOS QUÍMICOS"/>
    <x v="43"/>
  </r>
  <r>
    <m/>
    <m/>
    <m/>
    <m/>
    <m/>
    <x v="26"/>
    <x v="31"/>
    <n v="957000000"/>
    <m/>
    <n v="957000000"/>
    <x v="43"/>
    <s v="02-02-01-003-005"/>
    <s v="Detalle"/>
    <s v=""/>
    <s v=""/>
    <x v="16"/>
    <s v="PRODUCTOS QUÍMICOS"/>
    <x v="43"/>
  </r>
  <r>
    <m/>
    <m/>
    <m/>
    <m/>
    <m/>
    <x v="28"/>
    <x v="33"/>
    <n v="8400000"/>
    <m/>
    <n v="8400000"/>
    <x v="43"/>
    <s v="02-02-01-003-005"/>
    <s v="Detalle"/>
    <s v=""/>
    <s v=""/>
    <x v="18"/>
    <s v="PRODUCTOS QUÍMICOS"/>
    <x v="43"/>
  </r>
  <r>
    <m/>
    <m/>
    <m/>
    <m/>
    <m/>
    <x v="29"/>
    <x v="34"/>
    <n v="1879056250"/>
    <m/>
    <n v="1879056250"/>
    <x v="43"/>
    <s v="02-02-01-003-005"/>
    <s v="Detalle"/>
    <s v=""/>
    <s v=""/>
    <x v="19"/>
    <s v="PRODUCTOS QUÍMICOS"/>
    <x v="43"/>
  </r>
  <r>
    <m/>
    <m/>
    <m/>
    <m/>
    <m/>
    <x v="112"/>
    <x v="122"/>
    <m/>
    <n v="229450000"/>
    <n v="229450000"/>
    <x v="43"/>
    <s v="02-02-01-003-005"/>
    <s v="Detalle"/>
    <s v=""/>
    <s v=""/>
    <x v="28"/>
    <s v="PRODUCTOS QUÍMICOS"/>
    <x v="43"/>
  </r>
  <r>
    <m/>
    <m/>
    <m/>
    <m/>
    <m/>
    <x v="30"/>
    <x v="35"/>
    <n v="22130000"/>
    <m/>
    <n v="22130000"/>
    <x v="43"/>
    <s v="02-02-01-003-005"/>
    <s v="Detalle"/>
    <s v=""/>
    <s v=""/>
    <x v="20"/>
    <s v="PRODUCTOS QUÍMICOS"/>
    <x v="43"/>
  </r>
  <r>
    <m/>
    <m/>
    <m/>
    <m/>
    <m/>
    <x v="31"/>
    <x v="36"/>
    <n v="1200000"/>
    <m/>
    <n v="1200000"/>
    <x v="43"/>
    <s v="02-02-01-003-005"/>
    <s v="Detalle"/>
    <s v=""/>
    <s v=""/>
    <x v="20"/>
    <s v="PRODUCTOS QUÍMICOS"/>
    <x v="43"/>
  </r>
  <r>
    <m/>
    <m/>
    <m/>
    <m/>
    <m/>
    <x v="32"/>
    <x v="37"/>
    <n v="8000000"/>
    <m/>
    <n v="8000000"/>
    <x v="43"/>
    <s v="02-02-01-003-005"/>
    <s v="Detalle"/>
    <s v=""/>
    <s v=""/>
    <x v="21"/>
    <s v="PRODUCTOS QUÍMICOS"/>
    <x v="43"/>
  </r>
  <r>
    <m/>
    <m/>
    <m/>
    <m/>
    <m/>
    <x v="33"/>
    <x v="38"/>
    <n v="11500000"/>
    <m/>
    <n v="11500000"/>
    <x v="43"/>
    <s v="02-02-01-003-005"/>
    <s v="Detalle"/>
    <s v=""/>
    <s v=""/>
    <x v="21"/>
    <s v="PRODUCTOS QUÍMICOS"/>
    <x v="43"/>
  </r>
  <r>
    <m/>
    <m/>
    <m/>
    <m/>
    <m/>
    <x v="35"/>
    <x v="40"/>
    <n v="23500000"/>
    <m/>
    <n v="23500000"/>
    <x v="43"/>
    <s v="02-02-01-003-005"/>
    <s v="Detalle"/>
    <s v=""/>
    <s v=""/>
    <x v="22"/>
    <s v="PRODUCTOS QUÍMICOS"/>
    <x v="43"/>
  </r>
  <r>
    <m/>
    <m/>
    <m/>
    <m/>
    <m/>
    <x v="36"/>
    <x v="41"/>
    <n v="46000000"/>
    <m/>
    <n v="46000000"/>
    <x v="43"/>
    <s v="02-02-01-003-005"/>
    <s v="Detalle"/>
    <s v=""/>
    <s v=""/>
    <x v="22"/>
    <s v="PRODUCTOS QUÍMICOS"/>
    <x v="43"/>
  </r>
  <r>
    <m/>
    <m/>
    <m/>
    <m/>
    <m/>
    <x v="37"/>
    <x v="42"/>
    <n v="23000000"/>
    <m/>
    <n v="23000000"/>
    <x v="43"/>
    <s v="02-02-01-003-005"/>
    <s v="Detalle"/>
    <s v=""/>
    <s v=""/>
    <x v="22"/>
    <s v="PRODUCTOS QUÍMICOS"/>
    <x v="43"/>
  </r>
  <r>
    <m/>
    <m/>
    <m/>
    <m/>
    <m/>
    <x v="38"/>
    <x v="43"/>
    <n v="39810000"/>
    <m/>
    <n v="39810000"/>
    <x v="43"/>
    <s v="02-02-01-003-005"/>
    <s v="Detalle"/>
    <s v=""/>
    <s v=""/>
    <x v="23"/>
    <s v="PRODUCTOS QUÍMICOS"/>
    <x v="43"/>
  </r>
  <r>
    <m/>
    <m/>
    <m/>
    <m/>
    <m/>
    <x v="39"/>
    <x v="44"/>
    <n v="1500000"/>
    <m/>
    <n v="1500000"/>
    <x v="43"/>
    <s v="02-02-01-003-005"/>
    <s v="Detalle"/>
    <s v=""/>
    <s v=""/>
    <x v="23"/>
    <s v="PRODUCTOS QUÍMICOS"/>
    <x v="43"/>
  </r>
  <r>
    <m/>
    <m/>
    <m/>
    <m/>
    <m/>
    <x v="40"/>
    <x v="45"/>
    <n v="8000000"/>
    <m/>
    <n v="8000000"/>
    <x v="43"/>
    <s v="02-02-01-003-005"/>
    <s v="Detalle"/>
    <s v=""/>
    <s v=""/>
    <x v="23"/>
    <s v="PRODUCTOS QUÍMICOS"/>
    <x v="43"/>
  </r>
  <r>
    <m/>
    <m/>
    <m/>
    <m/>
    <m/>
    <x v="119"/>
    <x v="150"/>
    <n v="30000000"/>
    <m/>
    <n v="30000000"/>
    <x v="43"/>
    <s v="02-02-01-003-005"/>
    <s v="Detalle"/>
    <s v=""/>
    <s v=""/>
    <x v="24"/>
    <s v="PRODUCTOS QUÍMICOS"/>
    <x v="43"/>
  </r>
  <r>
    <m/>
    <m/>
    <m/>
    <m/>
    <m/>
    <x v="41"/>
    <x v="46"/>
    <n v="32410344"/>
    <m/>
    <n v="32410344"/>
    <x v="43"/>
    <s v="02-02-01-003-005"/>
    <s v="Detalle"/>
    <s v=""/>
    <s v=""/>
    <x v="24"/>
    <s v="PRODUCTOS QUÍMICOS"/>
    <x v="43"/>
  </r>
  <r>
    <m/>
    <m/>
    <m/>
    <m/>
    <m/>
    <x v="134"/>
    <x v="174"/>
    <n v="12300000"/>
    <m/>
    <n v="12300000"/>
    <x v="43"/>
    <s v="02-02-01-003-005"/>
    <s v="Detalle"/>
    <s v=""/>
    <s v=""/>
    <x v="24"/>
    <s v="PRODUCTOS QUÍMICOS"/>
    <x v="43"/>
  </r>
  <r>
    <m/>
    <m/>
    <m/>
    <m/>
    <m/>
    <x v="42"/>
    <x v="47"/>
    <n v="31295000"/>
    <n v="8150000"/>
    <n v="39445000"/>
    <x v="43"/>
    <s v="02-02-01-003-005"/>
    <s v="Detalle"/>
    <s v=""/>
    <s v=""/>
    <x v="25"/>
    <s v="PRODUCTOS QUÍMICOS"/>
    <x v="43"/>
  </r>
  <r>
    <m/>
    <m/>
    <m/>
    <m/>
    <m/>
    <x v="43"/>
    <x v="48"/>
    <n v="73369000"/>
    <m/>
    <n v="73369000"/>
    <x v="43"/>
    <s v="02-02-01-003-005"/>
    <s v="Detalle"/>
    <s v=""/>
    <s v=""/>
    <x v="25"/>
    <s v="PRODUCTOS QUÍMICOS"/>
    <x v="43"/>
  </r>
  <r>
    <m/>
    <m/>
    <m/>
    <m/>
    <m/>
    <x v="93"/>
    <x v="102"/>
    <n v="1300000"/>
    <m/>
    <n v="1300000"/>
    <x v="43"/>
    <s v="02-02-01-003-005"/>
    <s v="Detalle"/>
    <s v=""/>
    <s v=""/>
    <x v="26"/>
    <s v="PRODUCTOS QUÍMICOS"/>
    <x v="43"/>
  </r>
  <r>
    <m/>
    <m/>
    <m/>
    <m/>
    <m/>
    <x v="44"/>
    <x v="49"/>
    <n v="5900000"/>
    <m/>
    <n v="5900000"/>
    <x v="43"/>
    <s v="02-02-01-003-005"/>
    <s v="Detalle"/>
    <s v=""/>
    <s v=""/>
    <x v="26"/>
    <s v="PRODUCTOS QUÍMICOS"/>
    <x v="43"/>
  </r>
  <r>
    <m/>
    <m/>
    <m/>
    <m/>
    <m/>
    <x v="46"/>
    <x v="51"/>
    <n v="61435237"/>
    <m/>
    <n v="61435237"/>
    <x v="43"/>
    <s v="02-02-01-003-005"/>
    <s v="Detalle"/>
    <s v=""/>
    <s v=""/>
    <x v="27"/>
    <s v="PRODUCTOS QUÍMICOS"/>
    <x v="43"/>
  </r>
  <r>
    <m/>
    <m/>
    <m/>
    <m/>
    <m/>
    <x v="48"/>
    <x v="53"/>
    <n v="90000000"/>
    <m/>
    <n v="90000000"/>
    <x v="43"/>
    <s v="02-02-01-003-005"/>
    <s v="Detalle"/>
    <s v=""/>
    <s v=""/>
    <x v="28"/>
    <s v="PRODUCTOS QUÍMICOS"/>
    <x v="43"/>
  </r>
  <r>
    <m/>
    <m/>
    <m/>
    <m/>
    <m/>
    <x v="49"/>
    <x v="54"/>
    <n v="12000000"/>
    <m/>
    <n v="12000000"/>
    <x v="43"/>
    <s v="02-02-01-003-005"/>
    <s v="Detalle"/>
    <s v=""/>
    <s v=""/>
    <x v="28"/>
    <s v="PRODUCTOS QUÍMICOS"/>
    <x v="43"/>
  </r>
  <r>
    <m/>
    <m/>
    <m/>
    <m/>
    <m/>
    <x v="50"/>
    <x v="55"/>
    <n v="218214156"/>
    <m/>
    <n v="218214156"/>
    <x v="43"/>
    <s v="02-02-01-003-005"/>
    <s v="Detalle"/>
    <s v=""/>
    <s v=""/>
    <x v="29"/>
    <s v="PRODUCTOS QUÍMICOS"/>
    <x v="43"/>
  </r>
  <r>
    <m/>
    <m/>
    <m/>
    <m/>
    <m/>
    <x v="83"/>
    <x v="91"/>
    <n v="42000000"/>
    <n v="45000000"/>
    <n v="87000000"/>
    <x v="43"/>
    <s v="02-02-01-003-005"/>
    <s v="Detalle"/>
    <s v=""/>
    <s v=""/>
    <x v="30"/>
    <s v="PRODUCTOS QUÍMICOS"/>
    <x v="43"/>
  </r>
  <r>
    <m/>
    <m/>
    <m/>
    <m/>
    <m/>
    <x v="139"/>
    <x v="181"/>
    <m/>
    <n v="298000"/>
    <n v="298000"/>
    <x v="43"/>
    <s v="02-02-01-003-005"/>
    <s v="Detalle"/>
    <s v=""/>
    <s v=""/>
    <x v="30"/>
    <s v="PRODUCTOS QUÍMICOS"/>
    <x v="43"/>
  </r>
  <r>
    <m/>
    <m/>
    <m/>
    <m/>
    <m/>
    <x v="54"/>
    <x v="59"/>
    <n v="4100000"/>
    <m/>
    <n v="4100000"/>
    <x v="43"/>
    <s v="02-02-01-003-005"/>
    <s v="Detalle"/>
    <s v=""/>
    <s v=""/>
    <x v="30"/>
    <s v="PRODUCTOS QUÍMICOS"/>
    <x v="43"/>
  </r>
  <r>
    <m/>
    <m/>
    <m/>
    <m/>
    <m/>
    <x v="55"/>
    <x v="60"/>
    <n v="2000000"/>
    <m/>
    <n v="2000000"/>
    <x v="43"/>
    <s v="02-02-01-003-005"/>
    <s v="Detalle"/>
    <s v=""/>
    <s v=""/>
    <x v="31"/>
    <s v="PRODUCTOS QUÍMICOS"/>
    <x v="43"/>
  </r>
  <r>
    <m/>
    <m/>
    <m/>
    <m/>
    <m/>
    <x v="57"/>
    <x v="62"/>
    <n v="50900000"/>
    <m/>
    <n v="50900000"/>
    <x v="43"/>
    <s v="02-02-01-003-005"/>
    <s v="Detalle"/>
    <s v=""/>
    <s v=""/>
    <x v="32"/>
    <s v="PRODUCTOS QUÍMICOS"/>
    <x v="43"/>
  </r>
  <r>
    <m/>
    <m/>
    <m/>
    <m/>
    <m/>
    <x v="58"/>
    <x v="63"/>
    <n v="8000000"/>
    <m/>
    <n v="8000000"/>
    <x v="43"/>
    <s v="02-02-01-003-005"/>
    <s v="Detalle"/>
    <s v=""/>
    <s v=""/>
    <x v="32"/>
    <s v="PRODUCTOS QUÍMICOS"/>
    <x v="43"/>
  </r>
  <r>
    <m/>
    <m/>
    <m/>
    <m/>
    <m/>
    <x v="109"/>
    <x v="118"/>
    <n v="65000000"/>
    <n v="2000000"/>
    <n v="67000000"/>
    <x v="43"/>
    <s v="02-02-01-003-005"/>
    <s v="Detalle"/>
    <s v=""/>
    <s v=""/>
    <x v="33"/>
    <s v="PRODUCTOS QUÍMICOS"/>
    <x v="43"/>
  </r>
  <r>
    <m/>
    <m/>
    <m/>
    <m/>
    <m/>
    <x v="59"/>
    <x v="64"/>
    <n v="34000000"/>
    <m/>
    <n v="34000000"/>
    <x v="43"/>
    <s v="02-02-01-003-005"/>
    <s v="Detalle"/>
    <s v=""/>
    <s v=""/>
    <x v="33"/>
    <s v="PRODUCTOS QUÍMICOS"/>
    <x v="43"/>
  </r>
  <r>
    <m/>
    <m/>
    <m/>
    <m/>
    <m/>
    <x v="60"/>
    <x v="65"/>
    <n v="36500000"/>
    <m/>
    <n v="36500000"/>
    <x v="43"/>
    <s v="02-02-01-003-005"/>
    <s v="Detalle"/>
    <s v=""/>
    <s v=""/>
    <x v="34"/>
    <s v="PRODUCTOS QUÍMICOS"/>
    <x v="43"/>
  </r>
  <r>
    <m/>
    <m/>
    <m/>
    <m/>
    <m/>
    <x v="61"/>
    <x v="66"/>
    <n v="48300000"/>
    <m/>
    <n v="48300000"/>
    <x v="43"/>
    <s v="02-02-01-003-005"/>
    <s v="Detalle"/>
    <s v=""/>
    <s v=""/>
    <x v="34"/>
    <s v="PRODUCTOS QUÍMICOS"/>
    <x v="43"/>
  </r>
  <r>
    <m/>
    <m/>
    <m/>
    <m/>
    <m/>
    <x v="125"/>
    <x v="157"/>
    <n v="2000000"/>
    <m/>
    <n v="2000000"/>
    <x v="43"/>
    <s v="02-02-01-003-005"/>
    <s v="Detalle"/>
    <s v=""/>
    <s v=""/>
    <x v="34"/>
    <s v="PRODUCTOS QUÍMICOS"/>
    <x v="43"/>
  </r>
  <r>
    <m/>
    <m/>
    <m/>
    <m/>
    <m/>
    <x v="63"/>
    <x v="68"/>
    <n v="36200000"/>
    <m/>
    <n v="36200000"/>
    <x v="43"/>
    <s v="02-02-01-003-005"/>
    <s v="Detalle"/>
    <s v=""/>
    <s v=""/>
    <x v="35"/>
    <s v="PRODUCTOS QUÍMICOS"/>
    <x v="43"/>
  </r>
  <r>
    <m/>
    <m/>
    <m/>
    <m/>
    <m/>
    <x v="64"/>
    <x v="69"/>
    <n v="6700000"/>
    <m/>
    <n v="6700000"/>
    <x v="43"/>
    <s v="02-02-01-003-005"/>
    <s v="Detalle"/>
    <s v=""/>
    <s v=""/>
    <x v="35"/>
    <s v="PRODUCTOS QUÍMICOS"/>
    <x v="43"/>
  </r>
  <r>
    <m/>
    <m/>
    <m/>
    <m/>
    <m/>
    <x v="66"/>
    <x v="71"/>
    <n v="36758000"/>
    <m/>
    <n v="36758000"/>
    <x v="43"/>
    <s v="02-02-01-003-005"/>
    <s v="Detalle"/>
    <s v=""/>
    <s v=""/>
    <x v="36"/>
    <s v="PRODUCTOS QUÍMICOS"/>
    <x v="43"/>
  </r>
  <r>
    <m/>
    <m/>
    <m/>
    <m/>
    <m/>
    <x v="67"/>
    <x v="72"/>
    <n v="56440000"/>
    <m/>
    <n v="56440000"/>
    <x v="43"/>
    <s v="02-02-01-003-005"/>
    <s v="Detalle"/>
    <s v=""/>
    <s v=""/>
    <x v="36"/>
    <s v="PRODUCTOS QUÍMICOS"/>
    <x v="43"/>
  </r>
  <r>
    <m/>
    <m/>
    <m/>
    <m/>
    <m/>
    <x v="68"/>
    <x v="73"/>
    <n v="34167000"/>
    <m/>
    <n v="34167000"/>
    <x v="43"/>
    <s v="02-02-01-003-005"/>
    <s v="Detalle"/>
    <s v=""/>
    <s v=""/>
    <x v="36"/>
    <s v="PRODUCTOS QUÍMICOS"/>
    <x v="43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3"/>
    <s v="006"/>
    <x v="0"/>
    <x v="182"/>
    <n v="16701837733.560001"/>
    <n v="2436069392.6399999"/>
    <n v="19137907126.200001"/>
    <x v="44"/>
    <s v="02-02-01-003"/>
    <s v="Subordinal"/>
    <s v="020201003006Subordinal"/>
    <n v="1"/>
    <x v="0"/>
    <s v="PRODUCTOS DE CAUCHO Y PLÁSTICO"/>
    <x v="44"/>
  </r>
  <r>
    <m/>
    <m/>
    <m/>
    <m/>
    <m/>
    <x v="70"/>
    <x v="78"/>
    <n v="2130380835.2"/>
    <m/>
    <n v="2130380835.2"/>
    <x v="44"/>
    <s v="02-02-01-003-006"/>
    <s v="Detalle"/>
    <s v=""/>
    <s v=""/>
    <x v="1"/>
    <s v="PRODUCTOS DE CAUCHO Y PLÁSTICO"/>
    <x v="44"/>
  </r>
  <r>
    <m/>
    <m/>
    <m/>
    <m/>
    <m/>
    <x v="1"/>
    <x v="6"/>
    <m/>
    <n v="36300000"/>
    <n v="36300000"/>
    <x v="44"/>
    <s v="02-02-01-003-006"/>
    <s v="Detalle"/>
    <s v=""/>
    <s v=""/>
    <x v="1"/>
    <s v="PRODUCTOS DE CAUCHO Y PLÁSTICO"/>
    <x v="44"/>
  </r>
  <r>
    <m/>
    <m/>
    <m/>
    <m/>
    <m/>
    <x v="127"/>
    <x v="163"/>
    <n v="500000"/>
    <m/>
    <n v="500000"/>
    <x v="44"/>
    <s v="02-02-01-003-006"/>
    <s v="Detalle"/>
    <s v=""/>
    <s v=""/>
    <x v="1"/>
    <s v="PRODUCTOS DE CAUCHO Y PLÁSTICO"/>
    <x v="44"/>
  </r>
  <r>
    <m/>
    <m/>
    <m/>
    <m/>
    <m/>
    <x v="111"/>
    <x v="121"/>
    <n v="80000000"/>
    <m/>
    <n v="80000000"/>
    <x v="44"/>
    <s v="02-02-01-003-006"/>
    <s v="Detalle"/>
    <s v=""/>
    <s v=""/>
    <x v="1"/>
    <s v="PRODUCTOS DE CAUCHO Y PLÁSTICO"/>
    <x v="44"/>
  </r>
  <r>
    <m/>
    <m/>
    <m/>
    <m/>
    <m/>
    <x v="3"/>
    <x v="8"/>
    <n v="1420000"/>
    <m/>
    <n v="1420000"/>
    <x v="44"/>
    <s v="02-02-01-003-006"/>
    <s v="Detalle"/>
    <s v=""/>
    <s v=""/>
    <x v="1"/>
    <s v="PRODUCTOS DE CAUCHO Y PLÁSTICO"/>
    <x v="44"/>
  </r>
  <r>
    <m/>
    <m/>
    <m/>
    <m/>
    <m/>
    <x v="5"/>
    <x v="10"/>
    <n v="40000000"/>
    <m/>
    <n v="40000000"/>
    <x v="44"/>
    <s v="02-02-01-003-006"/>
    <s v="Detalle"/>
    <s v=""/>
    <s v=""/>
    <x v="1"/>
    <s v="PRODUCTOS DE CAUCHO Y PLÁSTICO"/>
    <x v="44"/>
  </r>
  <r>
    <m/>
    <m/>
    <m/>
    <m/>
    <m/>
    <x v="103"/>
    <x v="113"/>
    <n v="10000000"/>
    <m/>
    <n v="10000000"/>
    <x v="44"/>
    <s v="02-02-01-003-006"/>
    <s v="Detalle"/>
    <s v=""/>
    <s v=""/>
    <x v="1"/>
    <s v="PRODUCTOS DE CAUCHO Y PLÁSTICO"/>
    <x v="44"/>
  </r>
  <r>
    <m/>
    <m/>
    <m/>
    <m/>
    <m/>
    <x v="6"/>
    <x v="11"/>
    <n v="22692000"/>
    <m/>
    <n v="22692000"/>
    <x v="44"/>
    <s v="02-02-01-003-006"/>
    <s v="Detalle"/>
    <s v=""/>
    <s v=""/>
    <x v="1"/>
    <s v="PRODUCTOS DE CAUCHO Y PLÁSTICO"/>
    <x v="44"/>
  </r>
  <r>
    <m/>
    <m/>
    <m/>
    <m/>
    <m/>
    <x v="8"/>
    <x v="13"/>
    <n v="100000"/>
    <m/>
    <n v="100000"/>
    <x v="44"/>
    <s v="02-02-01-003-006"/>
    <s v="Detalle"/>
    <s v=""/>
    <s v=""/>
    <x v="1"/>
    <s v="PRODUCTOS DE CAUCHO Y PLÁSTICO"/>
    <x v="44"/>
  </r>
  <r>
    <m/>
    <m/>
    <m/>
    <m/>
    <m/>
    <x v="90"/>
    <x v="99"/>
    <n v="1500000"/>
    <m/>
    <n v="1500000"/>
    <x v="44"/>
    <s v="02-02-01-003-006"/>
    <s v="Detalle"/>
    <s v=""/>
    <s v=""/>
    <x v="1"/>
    <s v="PRODUCTOS DE CAUCHO Y PLÁSTICO"/>
    <x v="44"/>
  </r>
  <r>
    <m/>
    <m/>
    <m/>
    <m/>
    <m/>
    <x v="71"/>
    <x v="79"/>
    <n v="100000000"/>
    <m/>
    <n v="100000000"/>
    <x v="44"/>
    <s v="02-02-01-003-006"/>
    <s v="Detalle"/>
    <s v=""/>
    <s v=""/>
    <x v="1"/>
    <s v="PRODUCTOS DE CAUCHO Y PLÁSTICO"/>
    <x v="44"/>
  </r>
  <r>
    <m/>
    <m/>
    <m/>
    <m/>
    <m/>
    <x v="105"/>
    <x v="115"/>
    <n v="150000"/>
    <m/>
    <n v="150000"/>
    <x v="44"/>
    <s v="02-02-01-003-006"/>
    <s v="Detalle"/>
    <s v=""/>
    <s v=""/>
    <x v="1"/>
    <s v="PRODUCTOS DE CAUCHO Y PLÁSTICO"/>
    <x v="44"/>
  </r>
  <r>
    <m/>
    <m/>
    <m/>
    <m/>
    <m/>
    <x v="72"/>
    <x v="80"/>
    <n v="400000000"/>
    <m/>
    <n v="400000000"/>
    <x v="44"/>
    <s v="02-02-01-003-006"/>
    <s v="Detalle"/>
    <s v=""/>
    <s v=""/>
    <x v="5"/>
    <s v="PRODUCTOS DE CAUCHO Y PLÁSTICO"/>
    <x v="44"/>
  </r>
  <r>
    <m/>
    <m/>
    <m/>
    <m/>
    <m/>
    <x v="10"/>
    <x v="15"/>
    <n v="123400000"/>
    <n v="3000000"/>
    <n v="126400000"/>
    <x v="44"/>
    <s v="02-02-01-003-006"/>
    <s v="Detalle"/>
    <s v=""/>
    <s v=""/>
    <x v="2"/>
    <s v="PRODUCTOS DE CAUCHO Y PLÁSTICO"/>
    <x v="44"/>
  </r>
  <r>
    <m/>
    <m/>
    <m/>
    <m/>
    <m/>
    <x v="124"/>
    <x v="156"/>
    <n v="67000000"/>
    <m/>
    <n v="67000000"/>
    <x v="44"/>
    <s v="02-02-01-003-006"/>
    <s v="Detalle"/>
    <s v=""/>
    <s v=""/>
    <x v="37"/>
    <s v="PRODUCTOS DE CAUCHO Y PLÁSTICO"/>
    <x v="44"/>
  </r>
  <r>
    <m/>
    <m/>
    <m/>
    <m/>
    <m/>
    <x v="140"/>
    <x v="183"/>
    <n v="10000000"/>
    <m/>
    <n v="10000000"/>
    <x v="44"/>
    <s v="02-02-01-003-006"/>
    <s v="Detalle"/>
    <s v=""/>
    <s v=""/>
    <x v="37"/>
    <s v="PRODUCTOS DE CAUCHO Y PLÁSTICO"/>
    <x v="44"/>
  </r>
  <r>
    <m/>
    <m/>
    <m/>
    <m/>
    <m/>
    <x v="11"/>
    <x v="16"/>
    <n v="125350000"/>
    <m/>
    <n v="125350000"/>
    <x v="44"/>
    <s v="02-02-01-003-006"/>
    <s v="Detalle"/>
    <s v=""/>
    <s v=""/>
    <x v="3"/>
    <s v="PRODUCTOS DE CAUCHO Y PLÁSTICO"/>
    <x v="44"/>
  </r>
  <r>
    <m/>
    <m/>
    <m/>
    <m/>
    <m/>
    <x v="141"/>
    <x v="184"/>
    <n v="5000000"/>
    <m/>
    <n v="5000000"/>
    <x v="44"/>
    <s v="02-02-01-003-006"/>
    <s v="Detalle"/>
    <s v=""/>
    <s v=""/>
    <x v="3"/>
    <s v="PRODUCTOS DE CAUCHO Y PLÁSTICO"/>
    <x v="44"/>
  </r>
  <r>
    <m/>
    <m/>
    <m/>
    <m/>
    <m/>
    <x v="113"/>
    <x v="124"/>
    <n v="94500000"/>
    <m/>
    <n v="94500000"/>
    <x v="44"/>
    <s v="02-02-01-003-006"/>
    <s v="Detalle"/>
    <s v=""/>
    <s v=""/>
    <x v="3"/>
    <s v="PRODUCTOS DE CAUCHO Y PLÁSTICO"/>
    <x v="44"/>
  </r>
  <r>
    <m/>
    <m/>
    <m/>
    <m/>
    <m/>
    <x v="13"/>
    <x v="18"/>
    <n v="57884000"/>
    <m/>
    <n v="57884000"/>
    <x v="44"/>
    <s v="02-02-01-003-006"/>
    <s v="Detalle"/>
    <s v=""/>
    <s v=""/>
    <x v="4"/>
    <s v="PRODUCTOS DE CAUCHO Y PLÁSTICO"/>
    <x v="44"/>
  </r>
  <r>
    <m/>
    <m/>
    <m/>
    <m/>
    <m/>
    <x v="131"/>
    <x v="170"/>
    <n v="165000000"/>
    <m/>
    <n v="165000000"/>
    <x v="44"/>
    <s v="02-02-01-003-006"/>
    <s v="Detalle"/>
    <s v=""/>
    <s v=""/>
    <x v="39"/>
    <s v="PRODUCTOS DE CAUCHO Y PLÁSTICO"/>
    <x v="44"/>
  </r>
  <r>
    <m/>
    <m/>
    <m/>
    <m/>
    <m/>
    <x v="142"/>
    <x v="185"/>
    <n v="5000000"/>
    <m/>
    <n v="5000000"/>
    <x v="44"/>
    <s v="02-02-01-003-006"/>
    <s v="Detalle"/>
    <s v=""/>
    <s v=""/>
    <x v="39"/>
    <s v="PRODUCTOS DE CAUCHO Y PLÁSTICO"/>
    <x v="44"/>
  </r>
  <r>
    <m/>
    <m/>
    <m/>
    <m/>
    <m/>
    <x v="15"/>
    <x v="20"/>
    <n v="159762500"/>
    <m/>
    <n v="159762500"/>
    <x v="44"/>
    <s v="02-02-01-003-006"/>
    <s v="Detalle"/>
    <s v=""/>
    <s v=""/>
    <x v="6"/>
    <s v="PRODUCTOS DE CAUCHO Y PLÁSTICO"/>
    <x v="44"/>
  </r>
  <r>
    <m/>
    <m/>
    <m/>
    <m/>
    <m/>
    <x v="114"/>
    <x v="125"/>
    <n v="142495000"/>
    <m/>
    <n v="142495000"/>
    <x v="44"/>
    <s v="02-02-01-003-006"/>
    <s v="Detalle"/>
    <s v=""/>
    <s v=""/>
    <x v="42"/>
    <s v="PRODUCTOS DE CAUCHO Y PLÁSTICO"/>
    <x v="44"/>
  </r>
  <r>
    <m/>
    <m/>
    <m/>
    <m/>
    <m/>
    <x v="16"/>
    <x v="21"/>
    <n v="219240000"/>
    <m/>
    <n v="219240000"/>
    <x v="44"/>
    <s v="02-02-01-003-006"/>
    <s v="Detalle"/>
    <s v=""/>
    <s v=""/>
    <x v="7"/>
    <s v="PRODUCTOS DE CAUCHO Y PLÁSTICO"/>
    <x v="44"/>
  </r>
  <r>
    <m/>
    <m/>
    <m/>
    <m/>
    <m/>
    <x v="17"/>
    <x v="22"/>
    <n v="288400000"/>
    <m/>
    <n v="288400000"/>
    <x v="44"/>
    <s v="02-02-01-003-006"/>
    <s v="Detalle"/>
    <s v=""/>
    <s v=""/>
    <x v="8"/>
    <s v="PRODUCTOS DE CAUCHO Y PLÁSTICO"/>
    <x v="44"/>
  </r>
  <r>
    <m/>
    <m/>
    <m/>
    <m/>
    <m/>
    <x v="18"/>
    <x v="23"/>
    <n v="150000000"/>
    <m/>
    <n v="150000000"/>
    <x v="44"/>
    <s v="02-02-01-003-006"/>
    <s v="Detalle"/>
    <s v=""/>
    <s v=""/>
    <x v="9"/>
    <s v="PRODUCTOS DE CAUCHO Y PLÁSTICO"/>
    <x v="44"/>
  </r>
  <r>
    <m/>
    <m/>
    <m/>
    <m/>
    <m/>
    <x v="19"/>
    <x v="24"/>
    <n v="220000000"/>
    <m/>
    <n v="220000000"/>
    <x v="44"/>
    <s v="02-02-01-003-006"/>
    <s v="Detalle"/>
    <s v=""/>
    <s v=""/>
    <x v="10"/>
    <s v="PRODUCTOS DE CAUCHO Y PLÁSTICO"/>
    <x v="44"/>
  </r>
  <r>
    <m/>
    <m/>
    <m/>
    <m/>
    <m/>
    <x v="21"/>
    <x v="26"/>
    <n v="56577495"/>
    <m/>
    <n v="56577495"/>
    <x v="44"/>
    <s v="02-02-01-003-006"/>
    <s v="Detalle"/>
    <s v=""/>
    <s v=""/>
    <x v="11"/>
    <s v="PRODUCTOS DE CAUCHO Y PLÁSTICO"/>
    <x v="44"/>
  </r>
  <r>
    <m/>
    <m/>
    <m/>
    <m/>
    <m/>
    <x v="22"/>
    <x v="27"/>
    <n v="78752661"/>
    <m/>
    <n v="78752661"/>
    <x v="44"/>
    <s v="02-02-01-003-006"/>
    <s v="Detalle"/>
    <s v=""/>
    <s v=""/>
    <x v="12"/>
    <s v="PRODUCTOS DE CAUCHO Y PLÁSTICO"/>
    <x v="44"/>
  </r>
  <r>
    <m/>
    <m/>
    <m/>
    <m/>
    <m/>
    <x v="24"/>
    <x v="29"/>
    <m/>
    <n v="557920000"/>
    <n v="557920000"/>
    <x v="44"/>
    <s v="02-02-01-003-006"/>
    <s v="Detalle"/>
    <s v=""/>
    <s v=""/>
    <x v="14"/>
    <s v="PRODUCTOS DE CAUCHO Y PLÁSTICO"/>
    <x v="44"/>
  </r>
  <r>
    <m/>
    <m/>
    <m/>
    <m/>
    <m/>
    <x v="106"/>
    <x v="116"/>
    <n v="703551610"/>
    <m/>
    <n v="703551610"/>
    <x v="44"/>
    <s v="02-02-01-003-006"/>
    <s v="Detalle"/>
    <s v=""/>
    <s v=""/>
    <x v="40"/>
    <s v="PRODUCTOS DE CAUCHO Y PLÁSTICO"/>
    <x v="44"/>
  </r>
  <r>
    <m/>
    <m/>
    <m/>
    <m/>
    <m/>
    <x v="25"/>
    <x v="30"/>
    <n v="106832"/>
    <m/>
    <n v="106832"/>
    <x v="44"/>
    <s v="02-02-01-003-006"/>
    <s v="Detalle"/>
    <s v=""/>
    <s v=""/>
    <x v="15"/>
    <s v="PRODUCTOS DE CAUCHO Y PLÁSTICO"/>
    <x v="44"/>
  </r>
  <r>
    <m/>
    <m/>
    <m/>
    <m/>
    <m/>
    <x v="26"/>
    <x v="31"/>
    <n v="575000000"/>
    <n v="50000000"/>
    <n v="625000000"/>
    <x v="44"/>
    <s v="02-02-01-003-006"/>
    <s v="Detalle"/>
    <s v=""/>
    <s v=""/>
    <x v="16"/>
    <s v="PRODUCTOS DE CAUCHO Y PLÁSTICO"/>
    <x v="44"/>
  </r>
  <r>
    <m/>
    <m/>
    <m/>
    <m/>
    <m/>
    <x v="27"/>
    <x v="32"/>
    <n v="2825000"/>
    <m/>
    <n v="2825000"/>
    <x v="44"/>
    <s v="02-02-01-003-006"/>
    <s v="Detalle"/>
    <s v=""/>
    <s v=""/>
    <x v="17"/>
    <s v="PRODUCTOS DE CAUCHO Y PLÁSTICO"/>
    <x v="44"/>
  </r>
  <r>
    <m/>
    <m/>
    <m/>
    <m/>
    <m/>
    <x v="28"/>
    <x v="33"/>
    <n v="1000000"/>
    <n v="1000000000"/>
    <n v="1001000000"/>
    <x v="44"/>
    <s v="02-02-01-003-006"/>
    <s v="Detalle"/>
    <s v=""/>
    <s v=""/>
    <x v="18"/>
    <s v="PRODUCTOS DE CAUCHO Y PLÁSTICO"/>
    <x v="44"/>
  </r>
  <r>
    <m/>
    <m/>
    <m/>
    <m/>
    <m/>
    <x v="107"/>
    <x v="117"/>
    <n v="17437500"/>
    <n v="600000000"/>
    <n v="617437500"/>
    <x v="44"/>
    <s v="02-02-01-003-006"/>
    <s v="Detalle"/>
    <s v=""/>
    <s v=""/>
    <x v="41"/>
    <s v="PRODUCTOS DE CAUCHO Y PLÁSTICO"/>
    <x v="44"/>
  </r>
  <r>
    <m/>
    <m/>
    <m/>
    <m/>
    <m/>
    <x v="108"/>
    <x v="17"/>
    <n v="51200000"/>
    <m/>
    <n v="51200000"/>
    <x v="44"/>
    <s v="02-02-01-003-006"/>
    <s v="Detalle"/>
    <s v=""/>
    <s v=""/>
    <x v="41"/>
    <s v="PRODUCTOS DE CAUCHO Y PLÁSTICO"/>
    <x v="44"/>
  </r>
  <r>
    <m/>
    <m/>
    <m/>
    <m/>
    <m/>
    <x v="29"/>
    <x v="34"/>
    <n v="1240385334"/>
    <m/>
    <n v="1240385334"/>
    <x v="44"/>
    <s v="02-02-01-003-006"/>
    <s v="Detalle"/>
    <s v=""/>
    <s v=""/>
    <x v="19"/>
    <s v="PRODUCTOS DE CAUCHO Y PLÁSTICO"/>
    <x v="44"/>
  </r>
  <r>
    <m/>
    <m/>
    <m/>
    <m/>
    <m/>
    <x v="112"/>
    <x v="122"/>
    <m/>
    <n v="3000000"/>
    <n v="3000000"/>
    <x v="44"/>
    <s v="02-02-01-003-006"/>
    <s v="Detalle"/>
    <s v=""/>
    <s v=""/>
    <x v="28"/>
    <s v="PRODUCTOS DE CAUCHO Y PLÁSTICO"/>
    <x v="44"/>
  </r>
  <r>
    <m/>
    <m/>
    <m/>
    <m/>
    <m/>
    <x v="30"/>
    <x v="35"/>
    <n v="537200000"/>
    <m/>
    <n v="537200000"/>
    <x v="44"/>
    <s v="02-02-01-003-006"/>
    <s v="Detalle"/>
    <s v=""/>
    <s v=""/>
    <x v="20"/>
    <s v="PRODUCTOS DE CAUCHO Y PLÁSTICO"/>
    <x v="44"/>
  </r>
  <r>
    <m/>
    <m/>
    <m/>
    <m/>
    <m/>
    <x v="31"/>
    <x v="36"/>
    <n v="283450000"/>
    <m/>
    <n v="283450000"/>
    <x v="44"/>
    <s v="02-02-01-003-006"/>
    <s v="Detalle"/>
    <s v=""/>
    <s v=""/>
    <x v="20"/>
    <s v="PRODUCTOS DE CAUCHO Y PLÁSTICO"/>
    <x v="44"/>
  </r>
  <r>
    <m/>
    <m/>
    <m/>
    <m/>
    <m/>
    <x v="32"/>
    <x v="37"/>
    <n v="125000000"/>
    <m/>
    <n v="125000000"/>
    <x v="44"/>
    <s v="02-02-01-003-006"/>
    <s v="Detalle"/>
    <s v=""/>
    <s v=""/>
    <x v="21"/>
    <s v="PRODUCTOS DE CAUCHO Y PLÁSTICO"/>
    <x v="44"/>
  </r>
  <r>
    <m/>
    <m/>
    <m/>
    <m/>
    <m/>
    <x v="33"/>
    <x v="38"/>
    <n v="117500000"/>
    <m/>
    <n v="117500000"/>
    <x v="44"/>
    <s v="02-02-01-003-006"/>
    <s v="Detalle"/>
    <s v=""/>
    <s v=""/>
    <x v="21"/>
    <s v="PRODUCTOS DE CAUCHO Y PLÁSTICO"/>
    <x v="44"/>
  </r>
  <r>
    <m/>
    <m/>
    <m/>
    <m/>
    <m/>
    <x v="35"/>
    <x v="40"/>
    <n v="167088800"/>
    <m/>
    <n v="167088800"/>
    <x v="44"/>
    <s v="02-02-01-003-006"/>
    <s v="Detalle"/>
    <s v=""/>
    <s v=""/>
    <x v="22"/>
    <s v="PRODUCTOS DE CAUCHO Y PLÁSTICO"/>
    <x v="44"/>
  </r>
  <r>
    <m/>
    <m/>
    <m/>
    <m/>
    <m/>
    <x v="36"/>
    <x v="41"/>
    <n v="231649094"/>
    <m/>
    <n v="231649094"/>
    <x v="44"/>
    <s v="02-02-01-003-006"/>
    <s v="Detalle"/>
    <s v=""/>
    <s v=""/>
    <x v="22"/>
    <s v="PRODUCTOS DE CAUCHO Y PLÁSTICO"/>
    <x v="44"/>
  </r>
  <r>
    <m/>
    <m/>
    <m/>
    <m/>
    <m/>
    <x v="37"/>
    <x v="42"/>
    <n v="4500000"/>
    <m/>
    <n v="4500000"/>
    <x v="44"/>
    <s v="02-02-01-003-006"/>
    <s v="Detalle"/>
    <s v=""/>
    <s v=""/>
    <x v="22"/>
    <s v="PRODUCTOS DE CAUCHO Y PLÁSTICO"/>
    <x v="44"/>
  </r>
  <r>
    <m/>
    <m/>
    <m/>
    <m/>
    <m/>
    <x v="38"/>
    <x v="43"/>
    <n v="242200000"/>
    <m/>
    <n v="242200000"/>
    <x v="44"/>
    <s v="02-02-01-003-006"/>
    <s v="Detalle"/>
    <s v=""/>
    <s v=""/>
    <x v="23"/>
    <s v="PRODUCTOS DE CAUCHO Y PLÁSTICO"/>
    <x v="44"/>
  </r>
  <r>
    <m/>
    <m/>
    <m/>
    <m/>
    <m/>
    <x v="39"/>
    <x v="44"/>
    <n v="210000000"/>
    <m/>
    <n v="210000000"/>
    <x v="44"/>
    <s v="02-02-01-003-006"/>
    <s v="Detalle"/>
    <s v=""/>
    <s v=""/>
    <x v="23"/>
    <s v="PRODUCTOS DE CAUCHO Y PLÁSTICO"/>
    <x v="44"/>
  </r>
  <r>
    <m/>
    <m/>
    <m/>
    <m/>
    <m/>
    <x v="119"/>
    <x v="150"/>
    <n v="97500000"/>
    <m/>
    <n v="97500000"/>
    <x v="44"/>
    <s v="02-02-01-003-006"/>
    <s v="Detalle"/>
    <s v=""/>
    <s v=""/>
    <x v="24"/>
    <s v="PRODUCTOS DE CAUCHO Y PLÁSTICO"/>
    <x v="44"/>
  </r>
  <r>
    <m/>
    <m/>
    <m/>
    <m/>
    <m/>
    <x v="41"/>
    <x v="46"/>
    <n v="103800000"/>
    <m/>
    <n v="103800000"/>
    <x v="44"/>
    <s v="02-02-01-003-006"/>
    <s v="Detalle"/>
    <s v=""/>
    <s v=""/>
    <x v="24"/>
    <s v="PRODUCTOS DE CAUCHO Y PLÁSTICO"/>
    <x v="44"/>
  </r>
  <r>
    <m/>
    <m/>
    <m/>
    <m/>
    <m/>
    <x v="134"/>
    <x v="174"/>
    <n v="1900000"/>
    <m/>
    <n v="1900000"/>
    <x v="44"/>
    <s v="02-02-01-003-006"/>
    <s v="Detalle"/>
    <s v=""/>
    <s v=""/>
    <x v="24"/>
    <s v="PRODUCTOS DE CAUCHO Y PLÁSTICO"/>
    <x v="44"/>
  </r>
  <r>
    <m/>
    <m/>
    <m/>
    <m/>
    <m/>
    <x v="143"/>
    <x v="186"/>
    <n v="10000000"/>
    <m/>
    <n v="10000000"/>
    <x v="44"/>
    <s v="02-02-01-003-006"/>
    <s v="Detalle"/>
    <s v=""/>
    <s v=""/>
    <x v="24"/>
    <s v="PRODUCTOS DE CAUCHO Y PLÁSTICO"/>
    <x v="44"/>
  </r>
  <r>
    <m/>
    <m/>
    <m/>
    <m/>
    <m/>
    <x v="42"/>
    <x v="47"/>
    <n v="335932000"/>
    <m/>
    <n v="335932000"/>
    <x v="44"/>
    <s v="02-02-01-003-006"/>
    <s v="Detalle"/>
    <s v=""/>
    <s v=""/>
    <x v="25"/>
    <s v="PRODUCTOS DE CAUCHO Y PLÁSTICO"/>
    <x v="44"/>
  </r>
  <r>
    <m/>
    <m/>
    <m/>
    <m/>
    <m/>
    <x v="43"/>
    <x v="48"/>
    <n v="505104650"/>
    <m/>
    <n v="505104650"/>
    <x v="44"/>
    <s v="02-02-01-003-006"/>
    <s v="Detalle"/>
    <s v=""/>
    <s v=""/>
    <x v="25"/>
    <s v="PRODUCTOS DE CAUCHO Y PLÁSTICO"/>
    <x v="44"/>
  </r>
  <r>
    <m/>
    <m/>
    <m/>
    <m/>
    <m/>
    <x v="144"/>
    <x v="187"/>
    <n v="10000000"/>
    <m/>
    <n v="10000000"/>
    <x v="44"/>
    <s v="02-02-01-003-006"/>
    <s v="Detalle"/>
    <s v=""/>
    <s v=""/>
    <x v="25"/>
    <s v="PRODUCTOS DE CAUCHO Y PLÁSTICO"/>
    <x v="44"/>
  </r>
  <r>
    <m/>
    <m/>
    <m/>
    <m/>
    <m/>
    <x v="93"/>
    <x v="102"/>
    <n v="167300000"/>
    <m/>
    <n v="167300000"/>
    <x v="44"/>
    <s v="02-02-01-003-006"/>
    <s v="Detalle"/>
    <s v=""/>
    <s v=""/>
    <x v="26"/>
    <s v="PRODUCTOS DE CAUCHO Y PLÁSTICO"/>
    <x v="44"/>
  </r>
  <r>
    <m/>
    <m/>
    <m/>
    <m/>
    <m/>
    <x v="44"/>
    <x v="49"/>
    <n v="284098000"/>
    <m/>
    <n v="284098000"/>
    <x v="44"/>
    <s v="02-02-01-003-006"/>
    <s v="Detalle"/>
    <s v=""/>
    <s v=""/>
    <x v="26"/>
    <s v="PRODUCTOS DE CAUCHO Y PLÁSTICO"/>
    <x v="44"/>
  </r>
  <r>
    <m/>
    <m/>
    <m/>
    <m/>
    <m/>
    <x v="45"/>
    <x v="50"/>
    <n v="55845000"/>
    <m/>
    <n v="55845000"/>
    <x v="44"/>
    <s v="02-02-01-003-006"/>
    <s v="Detalle"/>
    <s v=""/>
    <s v=""/>
    <x v="27"/>
    <s v="PRODUCTOS DE CAUCHO Y PLÁSTICO"/>
    <x v="44"/>
  </r>
  <r>
    <m/>
    <m/>
    <m/>
    <m/>
    <m/>
    <x v="46"/>
    <x v="51"/>
    <n v="20000000"/>
    <m/>
    <n v="20000000"/>
    <x v="44"/>
    <s v="02-02-01-003-006"/>
    <s v="Detalle"/>
    <s v=""/>
    <s v=""/>
    <x v="27"/>
    <s v="PRODUCTOS DE CAUCHO Y PLÁSTICO"/>
    <x v="44"/>
  </r>
  <r>
    <m/>
    <m/>
    <m/>
    <m/>
    <m/>
    <x v="48"/>
    <x v="53"/>
    <n v="25542000"/>
    <m/>
    <n v="25542000"/>
    <x v="44"/>
    <s v="02-02-01-003-006"/>
    <s v="Detalle"/>
    <s v=""/>
    <s v=""/>
    <x v="28"/>
    <s v="PRODUCTOS DE CAUCHO Y PLÁSTICO"/>
    <x v="44"/>
  </r>
  <r>
    <m/>
    <m/>
    <m/>
    <m/>
    <m/>
    <x v="50"/>
    <x v="55"/>
    <n v="603800785"/>
    <m/>
    <n v="603800785"/>
    <x v="44"/>
    <s v="02-02-01-003-006"/>
    <s v="Detalle"/>
    <s v=""/>
    <s v=""/>
    <x v="29"/>
    <s v="PRODUCTOS DE CAUCHO Y PLÁSTICO"/>
    <x v="44"/>
  </r>
  <r>
    <m/>
    <m/>
    <m/>
    <m/>
    <m/>
    <x v="82"/>
    <x v="90"/>
    <n v="329550780"/>
    <m/>
    <n v="329550780"/>
    <x v="44"/>
    <s v="02-02-01-003-006"/>
    <s v="Detalle"/>
    <s v=""/>
    <s v=""/>
    <x v="29"/>
    <s v="PRODUCTOS DE CAUCHO Y PLÁSTICO"/>
    <x v="44"/>
  </r>
  <r>
    <m/>
    <m/>
    <m/>
    <m/>
    <m/>
    <x v="145"/>
    <x v="188"/>
    <n v="15000000"/>
    <m/>
    <n v="15000000"/>
    <x v="44"/>
    <s v="02-02-01-003-006"/>
    <s v="Detalle"/>
    <s v=""/>
    <s v=""/>
    <x v="29"/>
    <s v="PRODUCTOS DE CAUCHO Y PLÁSTICO"/>
    <x v="44"/>
  </r>
  <r>
    <m/>
    <m/>
    <m/>
    <m/>
    <m/>
    <x v="51"/>
    <x v="56"/>
    <n v="78167650"/>
    <m/>
    <n v="78167650"/>
    <x v="44"/>
    <s v="02-02-01-003-006"/>
    <s v="Detalle"/>
    <s v=""/>
    <s v=""/>
    <x v="29"/>
    <s v="PRODUCTOS DE CAUCHO Y PLÁSTICO"/>
    <x v="44"/>
  </r>
  <r>
    <m/>
    <m/>
    <m/>
    <m/>
    <m/>
    <x v="146"/>
    <x v="189"/>
    <n v="35000000"/>
    <m/>
    <n v="35000000"/>
    <x v="44"/>
    <s v="02-02-01-003-006"/>
    <s v="Detalle"/>
    <s v=""/>
    <s v=""/>
    <x v="29"/>
    <s v="PRODUCTOS DE CAUCHO Y PLÁSTICO"/>
    <x v="44"/>
  </r>
  <r>
    <m/>
    <m/>
    <m/>
    <m/>
    <m/>
    <x v="137"/>
    <x v="177"/>
    <n v="120000000"/>
    <m/>
    <n v="120000000"/>
    <x v="44"/>
    <s v="02-02-01-003-006"/>
    <s v="Detalle"/>
    <s v=""/>
    <s v=""/>
    <x v="30"/>
    <s v="PRODUCTOS DE CAUCHO Y PLÁSTICO"/>
    <x v="44"/>
  </r>
  <r>
    <m/>
    <m/>
    <m/>
    <m/>
    <m/>
    <x v="83"/>
    <x v="91"/>
    <n v="217652875.36000001"/>
    <n v="80347124.640000001"/>
    <n v="298000000"/>
    <x v="44"/>
    <s v="02-02-01-003-006"/>
    <s v="Detalle"/>
    <s v=""/>
    <s v=""/>
    <x v="30"/>
    <s v="PRODUCTOS DE CAUCHO Y PLÁSTICO"/>
    <x v="44"/>
  </r>
  <r>
    <m/>
    <m/>
    <m/>
    <m/>
    <m/>
    <x v="147"/>
    <x v="190"/>
    <n v="10000000"/>
    <m/>
    <n v="10000000"/>
    <x v="44"/>
    <s v="02-02-01-003-006"/>
    <s v="Detalle"/>
    <s v=""/>
    <s v=""/>
    <x v="30"/>
    <s v="PRODUCTOS DE CAUCHO Y PLÁSTICO"/>
    <x v="44"/>
  </r>
  <r>
    <m/>
    <m/>
    <m/>
    <m/>
    <m/>
    <x v="54"/>
    <x v="59"/>
    <n v="8900000"/>
    <m/>
    <n v="8900000"/>
    <x v="44"/>
    <s v="02-02-01-003-006"/>
    <s v="Detalle"/>
    <s v=""/>
    <s v=""/>
    <x v="30"/>
    <s v="PRODUCTOS DE CAUCHO Y PLÁSTICO"/>
    <x v="44"/>
  </r>
  <r>
    <m/>
    <m/>
    <m/>
    <m/>
    <m/>
    <x v="55"/>
    <x v="60"/>
    <n v="790000000"/>
    <m/>
    <n v="790000000"/>
    <x v="44"/>
    <s v="02-02-01-003-006"/>
    <s v="Detalle"/>
    <s v=""/>
    <s v=""/>
    <x v="31"/>
    <s v="PRODUCTOS DE CAUCHO Y PLÁSTICO"/>
    <x v="44"/>
  </r>
  <r>
    <m/>
    <m/>
    <m/>
    <m/>
    <m/>
    <x v="148"/>
    <x v="191"/>
    <n v="15000000"/>
    <m/>
    <n v="15000000"/>
    <x v="44"/>
    <s v="02-02-01-003-006"/>
    <s v="Detalle"/>
    <s v=""/>
    <s v=""/>
    <x v="31"/>
    <s v="PRODUCTOS DE CAUCHO Y PLÁSTICO"/>
    <x v="44"/>
  </r>
  <r>
    <m/>
    <m/>
    <m/>
    <m/>
    <m/>
    <x v="56"/>
    <x v="61"/>
    <n v="363000000"/>
    <m/>
    <n v="363000000"/>
    <x v="44"/>
    <s v="02-02-01-003-006"/>
    <s v="Detalle"/>
    <s v=""/>
    <s v=""/>
    <x v="31"/>
    <s v="PRODUCTOS DE CAUCHO Y PLÁSTICO"/>
    <x v="44"/>
  </r>
  <r>
    <m/>
    <m/>
    <m/>
    <m/>
    <m/>
    <x v="57"/>
    <x v="62"/>
    <n v="561010000"/>
    <m/>
    <n v="561010000"/>
    <x v="44"/>
    <s v="02-02-01-003-006"/>
    <s v="Detalle"/>
    <s v=""/>
    <s v=""/>
    <x v="32"/>
    <s v="PRODUCTOS DE CAUCHO Y PLÁSTICO"/>
    <x v="44"/>
  </r>
  <r>
    <m/>
    <m/>
    <m/>
    <m/>
    <m/>
    <x v="58"/>
    <x v="63"/>
    <n v="375600"/>
    <m/>
    <n v="375600"/>
    <x v="44"/>
    <s v="02-02-01-003-006"/>
    <s v="Detalle"/>
    <s v=""/>
    <s v=""/>
    <x v="32"/>
    <s v="PRODUCTOS DE CAUCHO Y PLÁSTICO"/>
    <x v="44"/>
  </r>
  <r>
    <m/>
    <m/>
    <m/>
    <m/>
    <m/>
    <x v="85"/>
    <x v="93"/>
    <n v="130000000"/>
    <m/>
    <n v="130000000"/>
    <x v="44"/>
    <s v="02-02-01-003-006"/>
    <s v="Detalle"/>
    <s v=""/>
    <s v=""/>
    <x v="32"/>
    <s v="PRODUCTOS DE CAUCHO Y PLÁSTICO"/>
    <x v="44"/>
  </r>
  <r>
    <m/>
    <m/>
    <m/>
    <m/>
    <m/>
    <x v="149"/>
    <x v="192"/>
    <n v="14000000"/>
    <m/>
    <n v="14000000"/>
    <x v="44"/>
    <s v="02-02-01-003-006"/>
    <s v="Detalle"/>
    <s v=""/>
    <s v=""/>
    <x v="32"/>
    <s v="PRODUCTOS DE CAUCHO Y PLÁSTICO"/>
    <x v="44"/>
  </r>
  <r>
    <m/>
    <m/>
    <m/>
    <m/>
    <m/>
    <x v="109"/>
    <x v="118"/>
    <n v="145771732"/>
    <n v="105502268"/>
    <n v="251274000"/>
    <x v="44"/>
    <s v="02-02-01-003-006"/>
    <s v="Detalle"/>
    <s v=""/>
    <s v=""/>
    <x v="33"/>
    <s v="PRODUCTOS DE CAUCHO Y PLÁSTICO"/>
    <x v="44"/>
  </r>
  <r>
    <m/>
    <m/>
    <m/>
    <m/>
    <m/>
    <x v="94"/>
    <x v="103"/>
    <n v="240000000"/>
    <m/>
    <n v="240000000"/>
    <x v="44"/>
    <s v="02-02-01-003-006"/>
    <s v="Detalle"/>
    <s v=""/>
    <s v=""/>
    <x v="33"/>
    <s v="PRODUCTOS DE CAUCHO Y PLÁSTICO"/>
    <x v="44"/>
  </r>
  <r>
    <m/>
    <m/>
    <m/>
    <m/>
    <m/>
    <x v="59"/>
    <x v="64"/>
    <n v="243000000"/>
    <m/>
    <n v="243000000"/>
    <x v="44"/>
    <s v="02-02-01-003-006"/>
    <s v="Detalle"/>
    <s v=""/>
    <s v=""/>
    <x v="33"/>
    <s v="PRODUCTOS DE CAUCHO Y PLÁSTICO"/>
    <x v="44"/>
  </r>
  <r>
    <m/>
    <m/>
    <m/>
    <m/>
    <m/>
    <x v="150"/>
    <x v="193"/>
    <n v="6000000"/>
    <m/>
    <n v="6000000"/>
    <x v="44"/>
    <s v="02-02-01-003-006"/>
    <s v="Detalle"/>
    <s v=""/>
    <s v=""/>
    <x v="33"/>
    <s v="PRODUCTOS DE CAUCHO Y PLÁSTICO"/>
    <x v="44"/>
  </r>
  <r>
    <m/>
    <m/>
    <m/>
    <m/>
    <m/>
    <x v="151"/>
    <x v="194"/>
    <n v="4000000"/>
    <m/>
    <n v="4000000"/>
    <x v="44"/>
    <s v="02-02-01-003-006"/>
    <s v="Detalle"/>
    <s v=""/>
    <s v=""/>
    <x v="33"/>
    <s v="PRODUCTOS DE CAUCHO Y PLÁSTICO"/>
    <x v="44"/>
  </r>
  <r>
    <m/>
    <m/>
    <m/>
    <m/>
    <m/>
    <x v="60"/>
    <x v="65"/>
    <n v="415121000"/>
    <m/>
    <n v="415121000"/>
    <x v="44"/>
    <s v="02-02-01-003-006"/>
    <s v="Detalle"/>
    <s v=""/>
    <s v=""/>
    <x v="34"/>
    <s v="PRODUCTOS DE CAUCHO Y PLÁSTICO"/>
    <x v="44"/>
  </r>
  <r>
    <m/>
    <m/>
    <m/>
    <m/>
    <m/>
    <x v="61"/>
    <x v="66"/>
    <n v="108200000"/>
    <m/>
    <n v="108200000"/>
    <x v="44"/>
    <s v="02-02-01-003-006"/>
    <s v="Detalle"/>
    <s v=""/>
    <s v=""/>
    <x v="34"/>
    <s v="PRODUCTOS DE CAUCHO Y PLÁSTICO"/>
    <x v="44"/>
  </r>
  <r>
    <m/>
    <m/>
    <m/>
    <m/>
    <m/>
    <x v="152"/>
    <x v="195"/>
    <n v="25000000"/>
    <m/>
    <n v="25000000"/>
    <x v="44"/>
    <s v="02-02-01-003-006"/>
    <s v="Detalle"/>
    <s v=""/>
    <s v=""/>
    <x v="34"/>
    <s v="PRODUCTOS DE CAUCHO Y PLÁSTICO"/>
    <x v="44"/>
  </r>
  <r>
    <m/>
    <m/>
    <m/>
    <m/>
    <m/>
    <x v="63"/>
    <x v="68"/>
    <n v="480000000"/>
    <m/>
    <n v="480000000"/>
    <x v="44"/>
    <s v="02-02-01-003-006"/>
    <s v="Detalle"/>
    <s v=""/>
    <s v=""/>
    <x v="35"/>
    <s v="PRODUCTOS DE CAUCHO Y PLÁSTICO"/>
    <x v="44"/>
  </r>
  <r>
    <m/>
    <m/>
    <m/>
    <m/>
    <m/>
    <x v="64"/>
    <x v="69"/>
    <n v="85720000"/>
    <m/>
    <n v="85720000"/>
    <x v="44"/>
    <s v="02-02-01-003-006"/>
    <s v="Detalle"/>
    <s v=""/>
    <s v=""/>
    <x v="35"/>
    <s v="PRODUCTOS DE CAUCHO Y PLÁSTICO"/>
    <x v="44"/>
  </r>
  <r>
    <m/>
    <m/>
    <m/>
    <m/>
    <m/>
    <x v="153"/>
    <x v="196"/>
    <n v="15000000"/>
    <m/>
    <n v="15000000"/>
    <x v="44"/>
    <s v="02-02-01-003-006"/>
    <s v="Detalle"/>
    <s v=""/>
    <s v=""/>
    <x v="35"/>
    <s v="PRODUCTOS DE CAUCHO Y PLÁSTICO"/>
    <x v="44"/>
  </r>
  <r>
    <m/>
    <m/>
    <m/>
    <m/>
    <m/>
    <x v="66"/>
    <x v="71"/>
    <n v="400442000"/>
    <m/>
    <n v="400442000"/>
    <x v="44"/>
    <s v="02-02-01-003-006"/>
    <s v="Detalle"/>
    <s v=""/>
    <s v=""/>
    <x v="36"/>
    <s v="PRODUCTOS DE CAUCHO Y PLÁSTICO"/>
    <x v="44"/>
  </r>
  <r>
    <m/>
    <m/>
    <m/>
    <m/>
    <m/>
    <x v="67"/>
    <x v="72"/>
    <n v="255205000"/>
    <m/>
    <n v="255205000"/>
    <x v="44"/>
    <s v="02-02-01-003-006"/>
    <s v="Detalle"/>
    <s v=""/>
    <s v=""/>
    <x v="36"/>
    <s v="PRODUCTOS DE CAUCHO Y PLÁSTICO"/>
    <x v="44"/>
  </r>
  <r>
    <m/>
    <m/>
    <m/>
    <m/>
    <m/>
    <x v="68"/>
    <x v="73"/>
    <n v="99700000"/>
    <m/>
    <n v="99700000"/>
    <x v="44"/>
    <s v="02-02-01-003-006"/>
    <s v="Detalle"/>
    <s v=""/>
    <s v=""/>
    <x v="36"/>
    <s v="PRODUCTOS DE CAUCHO Y PLÁSTICO"/>
    <x v="44"/>
  </r>
  <r>
    <m/>
    <m/>
    <m/>
    <m/>
    <m/>
    <x v="154"/>
    <x v="197"/>
    <n v="5000000"/>
    <m/>
    <n v="5000000"/>
    <x v="44"/>
    <s v="02-02-01-003-006"/>
    <s v="Detalle"/>
    <s v=""/>
    <s v=""/>
    <x v="36"/>
    <s v="PRODUCTOS DE CAUCHO Y PLÁSTICO"/>
    <x v="44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3"/>
    <s v="007"/>
    <x v="0"/>
    <x v="198"/>
    <n v="409707522"/>
    <n v="303260000"/>
    <n v="712967522"/>
    <x v="45"/>
    <s v="02-02-01-003"/>
    <s v="Subordinal"/>
    <s v="020201003007Subordinal"/>
    <n v="1"/>
    <x v="0"/>
    <s v="PRODUCTOS DE VIDRIO Y OTROS NO METÁLICOS"/>
    <x v="45"/>
  </r>
  <r>
    <m/>
    <m/>
    <m/>
    <m/>
    <m/>
    <x v="70"/>
    <x v="78"/>
    <n v="4000000"/>
    <m/>
    <n v="4000000"/>
    <x v="45"/>
    <s v="02-02-01-003-007"/>
    <s v="Detalle"/>
    <s v=""/>
    <s v=""/>
    <x v="1"/>
    <s v="PRODUCTOS DE VIDRIO Y OTROS NO METÁLICOS"/>
    <x v="45"/>
  </r>
  <r>
    <m/>
    <m/>
    <m/>
    <m/>
    <m/>
    <x v="5"/>
    <x v="10"/>
    <n v="1500000"/>
    <m/>
    <n v="1500000"/>
    <x v="45"/>
    <s v="02-02-01-003-007"/>
    <s v="Detalle"/>
    <s v=""/>
    <s v=""/>
    <x v="1"/>
    <s v="PRODUCTOS DE VIDRIO Y OTROS NO METÁLICOS"/>
    <x v="45"/>
  </r>
  <r>
    <m/>
    <m/>
    <m/>
    <m/>
    <m/>
    <x v="11"/>
    <x v="16"/>
    <n v="18000000"/>
    <m/>
    <n v="18000000"/>
    <x v="45"/>
    <s v="02-02-01-003-007"/>
    <s v="Detalle"/>
    <s v=""/>
    <s v=""/>
    <x v="3"/>
    <s v="PRODUCTOS DE VIDRIO Y OTROS NO METÁLICOS"/>
    <x v="45"/>
  </r>
  <r>
    <m/>
    <m/>
    <m/>
    <m/>
    <m/>
    <x v="113"/>
    <x v="124"/>
    <n v="20000000"/>
    <m/>
    <n v="20000000"/>
    <x v="45"/>
    <s v="02-02-01-003-007"/>
    <s v="Detalle"/>
    <s v=""/>
    <s v=""/>
    <x v="3"/>
    <s v="PRODUCTOS DE VIDRIO Y OTROS NO METÁLICOS"/>
    <x v="45"/>
  </r>
  <r>
    <m/>
    <m/>
    <m/>
    <m/>
    <m/>
    <x v="18"/>
    <x v="23"/>
    <n v="10000000"/>
    <m/>
    <n v="10000000"/>
    <x v="45"/>
    <s v="02-02-01-003-007"/>
    <s v="Detalle"/>
    <s v=""/>
    <s v=""/>
    <x v="9"/>
    <s v="PRODUCTOS DE VIDRIO Y OTROS NO METÁLICOS"/>
    <x v="45"/>
  </r>
  <r>
    <m/>
    <m/>
    <m/>
    <m/>
    <m/>
    <x v="21"/>
    <x v="26"/>
    <n v="1500000"/>
    <m/>
    <n v="1500000"/>
    <x v="45"/>
    <s v="02-02-01-003-007"/>
    <s v="Detalle"/>
    <s v=""/>
    <s v=""/>
    <x v="11"/>
    <s v="PRODUCTOS DE VIDRIO Y OTROS NO METÁLICOS"/>
    <x v="45"/>
  </r>
  <r>
    <m/>
    <m/>
    <m/>
    <m/>
    <m/>
    <x v="24"/>
    <x v="29"/>
    <m/>
    <n v="293260000"/>
    <n v="293260000"/>
    <x v="45"/>
    <s v="02-02-01-003-007"/>
    <s v="Detalle"/>
    <s v=""/>
    <s v=""/>
    <x v="14"/>
    <s v="PRODUCTOS DE VIDRIO Y OTROS NO METÁLICOS"/>
    <x v="45"/>
  </r>
  <r>
    <m/>
    <m/>
    <m/>
    <m/>
    <m/>
    <x v="106"/>
    <x v="116"/>
    <n v="62607922"/>
    <m/>
    <n v="62607922"/>
    <x v="45"/>
    <s v="02-02-01-003-007"/>
    <s v="Detalle"/>
    <s v=""/>
    <s v=""/>
    <x v="40"/>
    <s v="PRODUCTOS DE VIDRIO Y OTROS NO METÁLICOS"/>
    <x v="45"/>
  </r>
  <r>
    <m/>
    <m/>
    <m/>
    <m/>
    <m/>
    <x v="26"/>
    <x v="31"/>
    <n v="150000000"/>
    <m/>
    <n v="150000000"/>
    <x v="45"/>
    <s v="02-02-01-003-007"/>
    <s v="Detalle"/>
    <s v=""/>
    <s v=""/>
    <x v="16"/>
    <s v="PRODUCTOS DE VIDRIO Y OTROS NO METÁLICOS"/>
    <x v="45"/>
  </r>
  <r>
    <m/>
    <m/>
    <m/>
    <m/>
    <m/>
    <x v="29"/>
    <x v="34"/>
    <n v="25559600"/>
    <m/>
    <n v="25559600"/>
    <x v="45"/>
    <s v="02-02-01-003-007"/>
    <s v="Detalle"/>
    <s v=""/>
    <s v=""/>
    <x v="19"/>
    <s v="PRODUCTOS DE VIDRIO Y OTROS NO METÁLICOS"/>
    <x v="45"/>
  </r>
  <r>
    <m/>
    <m/>
    <m/>
    <m/>
    <m/>
    <x v="31"/>
    <x v="36"/>
    <n v="10000000"/>
    <m/>
    <n v="10000000"/>
    <x v="45"/>
    <s v="02-02-01-003-007"/>
    <s v="Detalle"/>
    <s v=""/>
    <s v=""/>
    <x v="20"/>
    <s v="PRODUCTOS DE VIDRIO Y OTROS NO METÁLICOS"/>
    <x v="45"/>
  </r>
  <r>
    <m/>
    <m/>
    <m/>
    <m/>
    <m/>
    <x v="38"/>
    <x v="43"/>
    <n v="11280000"/>
    <m/>
    <n v="11280000"/>
    <x v="45"/>
    <s v="02-02-01-003-007"/>
    <s v="Detalle"/>
    <s v=""/>
    <s v=""/>
    <x v="23"/>
    <s v="PRODUCTOS DE VIDRIO Y OTROS NO METÁLICOS"/>
    <x v="45"/>
  </r>
  <r>
    <m/>
    <m/>
    <m/>
    <m/>
    <m/>
    <x v="42"/>
    <x v="47"/>
    <n v="1750000"/>
    <m/>
    <n v="1750000"/>
    <x v="45"/>
    <s v="02-02-01-003-007"/>
    <s v="Detalle"/>
    <s v=""/>
    <s v=""/>
    <x v="25"/>
    <s v="PRODUCTOS DE VIDRIO Y OTROS NO METÁLICOS"/>
    <x v="45"/>
  </r>
  <r>
    <m/>
    <m/>
    <m/>
    <m/>
    <m/>
    <x v="43"/>
    <x v="48"/>
    <n v="460000"/>
    <m/>
    <n v="460000"/>
    <x v="45"/>
    <s v="02-02-01-003-007"/>
    <s v="Detalle"/>
    <s v=""/>
    <s v=""/>
    <x v="25"/>
    <s v="PRODUCTOS DE VIDRIO Y OTROS NO METÁLICOS"/>
    <x v="45"/>
  </r>
  <r>
    <m/>
    <m/>
    <m/>
    <m/>
    <m/>
    <x v="45"/>
    <x v="50"/>
    <n v="13500000"/>
    <m/>
    <n v="13500000"/>
    <x v="45"/>
    <s v="02-02-01-003-007"/>
    <s v="Detalle"/>
    <s v=""/>
    <s v=""/>
    <x v="27"/>
    <s v="PRODUCTOS DE VIDRIO Y OTROS NO METÁLICOS"/>
    <x v="45"/>
  </r>
  <r>
    <m/>
    <m/>
    <m/>
    <m/>
    <m/>
    <x v="83"/>
    <x v="91"/>
    <m/>
    <n v="10000000"/>
    <n v="10000000"/>
    <x v="45"/>
    <s v="02-02-01-003-007"/>
    <s v="Detalle"/>
    <s v=""/>
    <s v=""/>
    <x v="30"/>
    <s v="PRODUCTOS DE VIDRIO Y OTROS NO METÁLICOS"/>
    <x v="45"/>
  </r>
  <r>
    <m/>
    <m/>
    <m/>
    <m/>
    <m/>
    <x v="60"/>
    <x v="65"/>
    <n v="15400000"/>
    <m/>
    <n v="15400000"/>
    <x v="45"/>
    <s v="02-02-01-003-007"/>
    <s v="Detalle"/>
    <s v=""/>
    <s v=""/>
    <x v="34"/>
    <s v="PRODUCTOS DE VIDRIO Y OTROS NO METÁLICOS"/>
    <x v="45"/>
  </r>
  <r>
    <m/>
    <m/>
    <m/>
    <m/>
    <m/>
    <x v="61"/>
    <x v="66"/>
    <n v="1950000"/>
    <m/>
    <n v="1950000"/>
    <x v="45"/>
    <s v="02-02-01-003-007"/>
    <s v="Detalle"/>
    <s v=""/>
    <s v=""/>
    <x v="34"/>
    <s v="PRODUCTOS DE VIDRIO Y OTROS NO METÁLICOS"/>
    <x v="45"/>
  </r>
  <r>
    <m/>
    <m/>
    <m/>
    <m/>
    <m/>
    <x v="66"/>
    <x v="71"/>
    <n v="12200000"/>
    <m/>
    <n v="12200000"/>
    <x v="45"/>
    <s v="02-02-01-003-007"/>
    <s v="Detalle"/>
    <s v=""/>
    <s v=""/>
    <x v="36"/>
    <s v="PRODUCTOS DE VIDRIO Y OTROS NO METÁLICOS"/>
    <x v="45"/>
  </r>
  <r>
    <m/>
    <m/>
    <m/>
    <m/>
    <m/>
    <x v="67"/>
    <x v="72"/>
    <n v="20000000"/>
    <m/>
    <n v="20000000"/>
    <x v="45"/>
    <s v="02-02-01-003-007"/>
    <s v="Detalle"/>
    <s v=""/>
    <s v=""/>
    <x v="36"/>
    <s v="PRODUCTOS DE VIDRIO Y OTROS NO METÁLICOS"/>
    <x v="45"/>
  </r>
  <r>
    <m/>
    <m/>
    <m/>
    <m/>
    <m/>
    <x v="68"/>
    <x v="73"/>
    <n v="30000000"/>
    <m/>
    <n v="30000000"/>
    <x v="45"/>
    <s v="02-02-01-003-007"/>
    <s v="Detalle"/>
    <s v=""/>
    <s v=""/>
    <x v="36"/>
    <s v="PRODUCTOS DE VIDRIO Y OTROS NO METÁLICOS"/>
    <x v="45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3"/>
    <s v="008"/>
    <x v="0"/>
    <x v="199"/>
    <n v="2156779944.8800001"/>
    <n v="711547201.18000007"/>
    <n v="2868327146.0600004"/>
    <x v="46"/>
    <s v="02-02-01-003"/>
    <s v="Subordinal"/>
    <s v="020201003008Subordinal"/>
    <n v="1"/>
    <x v="0"/>
    <s v="OTROS BIENES TRANSPORTABLES N.C.P."/>
    <x v="46"/>
  </r>
  <r>
    <m/>
    <m/>
    <m/>
    <m/>
    <m/>
    <x v="70"/>
    <x v="78"/>
    <n v="184562111.40000001"/>
    <m/>
    <n v="184562111.40000001"/>
    <x v="46"/>
    <s v="02-02-01-003-008"/>
    <s v="Detalle"/>
    <s v=""/>
    <s v=""/>
    <x v="1"/>
    <s v="OTROS BIENES TRANSPORTABLES N.C.P."/>
    <x v="46"/>
  </r>
  <r>
    <m/>
    <m/>
    <m/>
    <m/>
    <m/>
    <x v="111"/>
    <x v="121"/>
    <n v="50000000"/>
    <m/>
    <n v="50000000"/>
    <x v="46"/>
    <s v="02-02-01-003-008"/>
    <s v="Detalle"/>
    <s v=""/>
    <s v=""/>
    <x v="1"/>
    <s v="OTROS BIENES TRANSPORTABLES N.C.P."/>
    <x v="46"/>
  </r>
  <r>
    <m/>
    <m/>
    <m/>
    <m/>
    <m/>
    <x v="129"/>
    <x v="168"/>
    <n v="8000000"/>
    <m/>
    <n v="8000000"/>
    <x v="46"/>
    <s v="02-02-01-003-008"/>
    <s v="Detalle"/>
    <s v=""/>
    <s v=""/>
    <x v="1"/>
    <s v="OTROS BIENES TRANSPORTABLES N.C.P."/>
    <x v="46"/>
  </r>
  <r>
    <m/>
    <m/>
    <m/>
    <m/>
    <m/>
    <x v="123"/>
    <x v="155"/>
    <n v="2000000"/>
    <m/>
    <n v="2000000"/>
    <x v="46"/>
    <s v="02-02-01-003-008"/>
    <s v="Detalle"/>
    <s v=""/>
    <s v=""/>
    <x v="1"/>
    <s v="OTROS BIENES TRANSPORTABLES N.C.P."/>
    <x v="46"/>
  </r>
  <r>
    <m/>
    <m/>
    <m/>
    <m/>
    <m/>
    <x v="101"/>
    <x v="111"/>
    <n v="2000000"/>
    <m/>
    <n v="2000000"/>
    <x v="46"/>
    <s v="02-02-01-003-008"/>
    <s v="Detalle"/>
    <s v=""/>
    <s v=""/>
    <x v="1"/>
    <s v="OTROS BIENES TRANSPORTABLES N.C.P."/>
    <x v="46"/>
  </r>
  <r>
    <m/>
    <m/>
    <m/>
    <m/>
    <m/>
    <x v="117"/>
    <x v="134"/>
    <n v="3000000"/>
    <m/>
    <n v="3000000"/>
    <x v="46"/>
    <s v="02-02-01-003-008"/>
    <s v="Detalle"/>
    <s v=""/>
    <s v=""/>
    <x v="1"/>
    <s v="OTROS BIENES TRANSPORTABLES N.C.P."/>
    <x v="46"/>
  </r>
  <r>
    <m/>
    <m/>
    <m/>
    <m/>
    <m/>
    <x v="3"/>
    <x v="8"/>
    <n v="92600000"/>
    <m/>
    <n v="92600000"/>
    <x v="46"/>
    <s v="02-02-01-003-008"/>
    <s v="Detalle"/>
    <s v=""/>
    <s v=""/>
    <x v="1"/>
    <s v="OTROS BIENES TRANSPORTABLES N.C.P."/>
    <x v="46"/>
  </r>
  <r>
    <m/>
    <m/>
    <m/>
    <m/>
    <m/>
    <x v="104"/>
    <x v="114"/>
    <n v="49360000"/>
    <m/>
    <n v="49360000"/>
    <x v="46"/>
    <s v="02-02-01-003-008"/>
    <s v="Detalle"/>
    <s v=""/>
    <s v=""/>
    <x v="1"/>
    <s v="OTROS BIENES TRANSPORTABLES N.C.P."/>
    <x v="46"/>
  </r>
  <r>
    <m/>
    <m/>
    <m/>
    <m/>
    <m/>
    <x v="8"/>
    <x v="13"/>
    <n v="2000000"/>
    <m/>
    <n v="2000000"/>
    <x v="46"/>
    <s v="02-02-01-003-008"/>
    <s v="Detalle"/>
    <s v=""/>
    <s v=""/>
    <x v="1"/>
    <s v="OTROS BIENES TRANSPORTABLES N.C.P."/>
    <x v="46"/>
  </r>
  <r>
    <m/>
    <m/>
    <m/>
    <m/>
    <m/>
    <x v="9"/>
    <x v="14"/>
    <n v="220580000"/>
    <m/>
    <n v="220580000"/>
    <x v="46"/>
    <s v="02-02-01-003-008"/>
    <s v="Detalle"/>
    <s v=""/>
    <s v=""/>
    <x v="1"/>
    <s v="OTROS BIENES TRANSPORTABLES N.C.P."/>
    <x v="46"/>
  </r>
  <r>
    <m/>
    <m/>
    <m/>
    <m/>
    <m/>
    <x v="11"/>
    <x v="16"/>
    <n v="10000000"/>
    <m/>
    <n v="10000000"/>
    <x v="46"/>
    <s v="02-02-01-003-008"/>
    <s v="Detalle"/>
    <s v=""/>
    <s v=""/>
    <x v="3"/>
    <s v="OTROS BIENES TRANSPORTABLES N.C.P."/>
    <x v="46"/>
  </r>
  <r>
    <m/>
    <m/>
    <m/>
    <m/>
    <m/>
    <x v="113"/>
    <x v="124"/>
    <n v="9000000"/>
    <m/>
    <n v="9000000"/>
    <x v="46"/>
    <s v="02-02-01-003-008"/>
    <s v="Detalle"/>
    <s v=""/>
    <s v=""/>
    <x v="3"/>
    <s v="OTROS BIENES TRANSPORTABLES N.C.P."/>
    <x v="46"/>
  </r>
  <r>
    <m/>
    <m/>
    <m/>
    <m/>
    <m/>
    <x v="114"/>
    <x v="125"/>
    <n v="1748000"/>
    <m/>
    <n v="1748000"/>
    <x v="46"/>
    <s v="02-02-01-003-008"/>
    <s v="Detalle"/>
    <s v=""/>
    <s v=""/>
    <x v="42"/>
    <s v="OTROS BIENES TRANSPORTABLES N.C.P."/>
    <x v="46"/>
  </r>
  <r>
    <m/>
    <m/>
    <m/>
    <m/>
    <m/>
    <x v="16"/>
    <x v="21"/>
    <n v="49000000"/>
    <m/>
    <n v="49000000"/>
    <x v="46"/>
    <s v="02-02-01-003-008"/>
    <s v="Detalle"/>
    <s v=""/>
    <s v=""/>
    <x v="7"/>
    <s v="OTROS BIENES TRANSPORTABLES N.C.P."/>
    <x v="46"/>
  </r>
  <r>
    <m/>
    <m/>
    <m/>
    <m/>
    <m/>
    <x v="17"/>
    <x v="22"/>
    <n v="25000000"/>
    <m/>
    <n v="25000000"/>
    <x v="46"/>
    <s v="02-02-01-003-008"/>
    <s v="Detalle"/>
    <s v=""/>
    <s v=""/>
    <x v="8"/>
    <s v="OTROS BIENES TRANSPORTABLES N.C.P."/>
    <x v="46"/>
  </r>
  <r>
    <m/>
    <m/>
    <m/>
    <m/>
    <m/>
    <x v="19"/>
    <x v="24"/>
    <n v="20000000"/>
    <m/>
    <n v="20000000"/>
    <x v="46"/>
    <s v="02-02-01-003-008"/>
    <s v="Detalle"/>
    <s v=""/>
    <s v=""/>
    <x v="10"/>
    <s v="OTROS BIENES TRANSPORTABLES N.C.P."/>
    <x v="46"/>
  </r>
  <r>
    <m/>
    <m/>
    <m/>
    <m/>
    <m/>
    <x v="24"/>
    <x v="29"/>
    <m/>
    <n v="461406298"/>
    <n v="461406298"/>
    <x v="46"/>
    <s v="02-02-01-003-008"/>
    <s v="Detalle"/>
    <s v=""/>
    <s v=""/>
    <x v="14"/>
    <s v="OTROS BIENES TRANSPORTABLES N.C.P."/>
    <x v="46"/>
  </r>
  <r>
    <m/>
    <m/>
    <m/>
    <m/>
    <m/>
    <x v="25"/>
    <x v="30"/>
    <n v="6294612"/>
    <m/>
    <n v="6294612"/>
    <x v="46"/>
    <s v="02-02-01-003-008"/>
    <s v="Detalle"/>
    <s v=""/>
    <s v=""/>
    <x v="15"/>
    <s v="OTROS BIENES TRANSPORTABLES N.C.P."/>
    <x v="46"/>
  </r>
  <r>
    <m/>
    <m/>
    <m/>
    <m/>
    <m/>
    <x v="27"/>
    <x v="32"/>
    <n v="85800000"/>
    <m/>
    <n v="85800000"/>
    <x v="46"/>
    <s v="02-02-01-003-008"/>
    <s v="Detalle"/>
    <s v=""/>
    <s v=""/>
    <x v="17"/>
    <s v="OTROS BIENES TRANSPORTABLES N.C.P."/>
    <x v="46"/>
  </r>
  <r>
    <m/>
    <m/>
    <m/>
    <m/>
    <m/>
    <x v="107"/>
    <x v="117"/>
    <m/>
    <n v="185571903.18000001"/>
    <n v="185571903.18000001"/>
    <x v="46"/>
    <s v="02-02-01-003-008"/>
    <s v="Detalle"/>
    <s v=""/>
    <s v=""/>
    <x v="41"/>
    <s v="OTROS BIENES TRANSPORTABLES N.C.P."/>
    <x v="46"/>
  </r>
  <r>
    <m/>
    <m/>
    <m/>
    <m/>
    <m/>
    <x v="29"/>
    <x v="34"/>
    <n v="546852400"/>
    <m/>
    <n v="546852400"/>
    <x v="46"/>
    <s v="02-02-01-003-008"/>
    <s v="Detalle"/>
    <s v=""/>
    <s v=""/>
    <x v="19"/>
    <s v="OTROS BIENES TRANSPORTABLES N.C.P."/>
    <x v="46"/>
  </r>
  <r>
    <m/>
    <m/>
    <m/>
    <m/>
    <m/>
    <x v="31"/>
    <x v="36"/>
    <n v="10000000"/>
    <m/>
    <n v="10000000"/>
    <x v="46"/>
    <s v="02-02-01-003-008"/>
    <s v="Detalle"/>
    <s v=""/>
    <s v=""/>
    <x v="20"/>
    <s v="OTROS BIENES TRANSPORTABLES N.C.P."/>
    <x v="46"/>
  </r>
  <r>
    <m/>
    <m/>
    <m/>
    <m/>
    <m/>
    <x v="32"/>
    <x v="37"/>
    <n v="3000000"/>
    <m/>
    <n v="3000000"/>
    <x v="46"/>
    <s v="02-02-01-003-008"/>
    <s v="Detalle"/>
    <s v=""/>
    <s v=""/>
    <x v="21"/>
    <s v="OTROS BIENES TRANSPORTABLES N.C.P."/>
    <x v="46"/>
  </r>
  <r>
    <m/>
    <m/>
    <m/>
    <m/>
    <m/>
    <x v="33"/>
    <x v="38"/>
    <n v="5000000"/>
    <m/>
    <n v="5000000"/>
    <x v="46"/>
    <s v="02-02-01-003-008"/>
    <s v="Detalle"/>
    <s v=""/>
    <s v=""/>
    <x v="21"/>
    <s v="OTROS BIENES TRANSPORTABLES N.C.P."/>
    <x v="46"/>
  </r>
  <r>
    <m/>
    <m/>
    <m/>
    <m/>
    <m/>
    <x v="36"/>
    <x v="41"/>
    <n v="38300000"/>
    <m/>
    <n v="38300000"/>
    <x v="46"/>
    <s v="02-02-01-003-008"/>
    <s v="Detalle"/>
    <s v=""/>
    <s v=""/>
    <x v="22"/>
    <s v="OTROS BIENES TRANSPORTABLES N.C.P."/>
    <x v="46"/>
  </r>
  <r>
    <m/>
    <m/>
    <m/>
    <m/>
    <m/>
    <x v="38"/>
    <x v="43"/>
    <n v="65610000"/>
    <m/>
    <n v="65610000"/>
    <x v="46"/>
    <s v="02-02-01-003-008"/>
    <s v="Detalle"/>
    <s v=""/>
    <s v=""/>
    <x v="23"/>
    <s v="OTROS BIENES TRANSPORTABLES N.C.P."/>
    <x v="46"/>
  </r>
  <r>
    <m/>
    <m/>
    <m/>
    <m/>
    <m/>
    <x v="39"/>
    <x v="44"/>
    <n v="50000000"/>
    <m/>
    <n v="50000000"/>
    <x v="46"/>
    <s v="02-02-01-003-008"/>
    <s v="Detalle"/>
    <s v=""/>
    <s v=""/>
    <x v="23"/>
    <s v="OTROS BIENES TRANSPORTABLES N.C.P."/>
    <x v="46"/>
  </r>
  <r>
    <m/>
    <m/>
    <m/>
    <m/>
    <m/>
    <x v="40"/>
    <x v="45"/>
    <n v="9000000"/>
    <m/>
    <n v="9000000"/>
    <x v="46"/>
    <s v="02-02-01-003-008"/>
    <s v="Detalle"/>
    <s v=""/>
    <s v=""/>
    <x v="23"/>
    <s v="OTROS BIENES TRANSPORTABLES N.C.P."/>
    <x v="46"/>
  </r>
  <r>
    <m/>
    <m/>
    <m/>
    <m/>
    <m/>
    <x v="119"/>
    <x v="150"/>
    <n v="2500000"/>
    <m/>
    <n v="2500000"/>
    <x v="46"/>
    <s v="02-02-01-003-008"/>
    <s v="Detalle"/>
    <s v=""/>
    <s v=""/>
    <x v="24"/>
    <s v="OTROS BIENES TRANSPORTABLES N.C.P."/>
    <x v="46"/>
  </r>
  <r>
    <m/>
    <m/>
    <m/>
    <m/>
    <m/>
    <x v="41"/>
    <x v="46"/>
    <n v="4000000"/>
    <m/>
    <n v="4000000"/>
    <x v="46"/>
    <s v="02-02-01-003-008"/>
    <s v="Detalle"/>
    <s v=""/>
    <s v=""/>
    <x v="24"/>
    <s v="OTROS BIENES TRANSPORTABLES N.C.P."/>
    <x v="46"/>
  </r>
  <r>
    <m/>
    <m/>
    <m/>
    <m/>
    <m/>
    <x v="134"/>
    <x v="174"/>
    <n v="2200000"/>
    <m/>
    <n v="2200000"/>
    <x v="46"/>
    <s v="02-02-01-003-008"/>
    <s v="Detalle"/>
    <s v=""/>
    <s v=""/>
    <x v="24"/>
    <s v="OTROS BIENES TRANSPORTABLES N.C.P."/>
    <x v="46"/>
  </r>
  <r>
    <m/>
    <m/>
    <m/>
    <m/>
    <m/>
    <x v="42"/>
    <x v="47"/>
    <n v="8455000"/>
    <n v="15569000"/>
    <n v="24024000"/>
    <x v="46"/>
    <s v="02-02-01-003-008"/>
    <s v="Detalle"/>
    <s v=""/>
    <s v=""/>
    <x v="25"/>
    <s v="OTROS BIENES TRANSPORTABLES N.C.P."/>
    <x v="46"/>
  </r>
  <r>
    <m/>
    <m/>
    <m/>
    <m/>
    <m/>
    <x v="43"/>
    <x v="48"/>
    <n v="16656000.48"/>
    <m/>
    <n v="16656000.48"/>
    <x v="46"/>
    <s v="02-02-01-003-008"/>
    <s v="Detalle"/>
    <s v=""/>
    <s v=""/>
    <x v="25"/>
    <s v="OTROS BIENES TRANSPORTABLES N.C.P."/>
    <x v="46"/>
  </r>
  <r>
    <m/>
    <m/>
    <m/>
    <m/>
    <m/>
    <x v="93"/>
    <x v="102"/>
    <n v="5800000"/>
    <n v="4000000"/>
    <n v="9800000"/>
    <x v="46"/>
    <s v="02-02-01-003-008"/>
    <s v="Detalle"/>
    <s v=""/>
    <s v=""/>
    <x v="26"/>
    <s v="OTROS BIENES TRANSPORTABLES N.C.P."/>
    <x v="46"/>
  </r>
  <r>
    <m/>
    <m/>
    <m/>
    <m/>
    <m/>
    <x v="44"/>
    <x v="49"/>
    <n v="8630000"/>
    <m/>
    <n v="8630000"/>
    <x v="46"/>
    <s v="02-02-01-003-008"/>
    <s v="Detalle"/>
    <s v=""/>
    <s v=""/>
    <x v="26"/>
    <s v="OTROS BIENES TRANSPORTABLES N.C.P."/>
    <x v="46"/>
  </r>
  <r>
    <m/>
    <m/>
    <m/>
    <m/>
    <m/>
    <x v="45"/>
    <x v="50"/>
    <n v="600000"/>
    <m/>
    <n v="600000"/>
    <x v="46"/>
    <s v="02-02-01-003-008"/>
    <s v="Detalle"/>
    <s v=""/>
    <s v=""/>
    <x v="27"/>
    <s v="OTROS BIENES TRANSPORTABLES N.C.P."/>
    <x v="46"/>
  </r>
  <r>
    <m/>
    <m/>
    <m/>
    <m/>
    <m/>
    <x v="48"/>
    <x v="53"/>
    <n v="206671200"/>
    <m/>
    <n v="206671200"/>
    <x v="46"/>
    <s v="02-02-01-003-008"/>
    <s v="Detalle"/>
    <s v=""/>
    <s v=""/>
    <x v="28"/>
    <s v="OTROS BIENES TRANSPORTABLES N.C.P."/>
    <x v="46"/>
  </r>
  <r>
    <m/>
    <m/>
    <m/>
    <m/>
    <m/>
    <x v="49"/>
    <x v="54"/>
    <n v="40000000"/>
    <m/>
    <n v="40000000"/>
    <x v="46"/>
    <s v="02-02-01-003-008"/>
    <s v="Detalle"/>
    <s v=""/>
    <s v=""/>
    <x v="28"/>
    <s v="OTROS BIENES TRANSPORTABLES N.C.P."/>
    <x v="46"/>
  </r>
  <r>
    <m/>
    <m/>
    <m/>
    <m/>
    <m/>
    <x v="50"/>
    <x v="55"/>
    <n v="15168221"/>
    <m/>
    <n v="15168221"/>
    <x v="46"/>
    <s v="02-02-01-003-008"/>
    <s v="Detalle"/>
    <s v=""/>
    <s v=""/>
    <x v="29"/>
    <s v="OTROS BIENES TRANSPORTABLES N.C.P."/>
    <x v="46"/>
  </r>
  <r>
    <m/>
    <m/>
    <m/>
    <m/>
    <m/>
    <x v="83"/>
    <x v="91"/>
    <n v="7000000"/>
    <n v="7000000"/>
    <n v="14000000"/>
    <x v="46"/>
    <s v="02-02-01-003-008"/>
    <s v="Detalle"/>
    <s v=""/>
    <s v=""/>
    <x v="30"/>
    <s v="OTROS BIENES TRANSPORTABLES N.C.P."/>
    <x v="46"/>
  </r>
  <r>
    <m/>
    <m/>
    <m/>
    <m/>
    <m/>
    <x v="54"/>
    <x v="59"/>
    <n v="1100000"/>
    <m/>
    <n v="1100000"/>
    <x v="46"/>
    <s v="02-02-01-003-008"/>
    <s v="Detalle"/>
    <s v=""/>
    <s v=""/>
    <x v="30"/>
    <s v="OTROS BIENES TRANSPORTABLES N.C.P."/>
    <x v="46"/>
  </r>
  <r>
    <m/>
    <m/>
    <m/>
    <m/>
    <m/>
    <x v="55"/>
    <x v="60"/>
    <n v="121100000"/>
    <n v="20000000"/>
    <n v="141100000"/>
    <x v="46"/>
    <s v="02-02-01-003-008"/>
    <s v="Detalle"/>
    <s v=""/>
    <s v=""/>
    <x v="31"/>
    <s v="OTROS BIENES TRANSPORTABLES N.C.P."/>
    <x v="46"/>
  </r>
  <r>
    <m/>
    <m/>
    <m/>
    <m/>
    <m/>
    <x v="56"/>
    <x v="61"/>
    <n v="82055000"/>
    <m/>
    <n v="82055000"/>
    <x v="46"/>
    <s v="02-02-01-003-008"/>
    <s v="Detalle"/>
    <s v=""/>
    <s v=""/>
    <x v="31"/>
    <s v="OTROS BIENES TRANSPORTABLES N.C.P."/>
    <x v="46"/>
  </r>
  <r>
    <m/>
    <m/>
    <m/>
    <m/>
    <m/>
    <x v="57"/>
    <x v="62"/>
    <n v="37000000"/>
    <m/>
    <n v="37000000"/>
    <x v="46"/>
    <s v="02-02-01-003-008"/>
    <s v="Detalle"/>
    <s v=""/>
    <s v=""/>
    <x v="32"/>
    <s v="OTROS BIENES TRANSPORTABLES N.C.P."/>
    <x v="46"/>
  </r>
  <r>
    <m/>
    <m/>
    <m/>
    <m/>
    <m/>
    <x v="58"/>
    <x v="63"/>
    <n v="5137400"/>
    <m/>
    <n v="5137400"/>
    <x v="46"/>
    <s v="02-02-01-003-008"/>
    <s v="Detalle"/>
    <s v=""/>
    <s v=""/>
    <x v="32"/>
    <s v="OTROS BIENES TRANSPORTABLES N.C.P."/>
    <x v="46"/>
  </r>
  <r>
    <m/>
    <m/>
    <m/>
    <m/>
    <m/>
    <x v="109"/>
    <x v="118"/>
    <m/>
    <n v="18000000"/>
    <n v="18000000"/>
    <x v="46"/>
    <s v="02-02-01-003-008"/>
    <s v="Detalle"/>
    <s v=""/>
    <s v=""/>
    <x v="33"/>
    <s v="OTROS BIENES TRANSPORTABLES N.C.P."/>
    <x v="46"/>
  </r>
  <r>
    <m/>
    <m/>
    <m/>
    <m/>
    <m/>
    <x v="59"/>
    <x v="64"/>
    <n v="7000000"/>
    <m/>
    <n v="7000000"/>
    <x v="46"/>
    <s v="02-02-01-003-008"/>
    <s v="Detalle"/>
    <s v=""/>
    <s v=""/>
    <x v="33"/>
    <s v="OTROS BIENES TRANSPORTABLES N.C.P."/>
    <x v="46"/>
  </r>
  <r>
    <m/>
    <m/>
    <m/>
    <m/>
    <m/>
    <x v="60"/>
    <x v="65"/>
    <n v="22600000"/>
    <m/>
    <n v="22600000"/>
    <x v="46"/>
    <s v="02-02-01-003-008"/>
    <s v="Detalle"/>
    <s v=""/>
    <s v=""/>
    <x v="34"/>
    <s v="OTROS BIENES TRANSPORTABLES N.C.P."/>
    <x v="46"/>
  </r>
  <r>
    <m/>
    <m/>
    <m/>
    <m/>
    <m/>
    <x v="61"/>
    <x v="66"/>
    <n v="900000"/>
    <m/>
    <n v="900000"/>
    <x v="46"/>
    <s v="02-02-01-003-008"/>
    <s v="Detalle"/>
    <s v=""/>
    <s v=""/>
    <x v="34"/>
    <s v="OTROS BIENES TRANSPORTABLES N.C.P."/>
    <x v="46"/>
  </r>
  <r>
    <m/>
    <m/>
    <m/>
    <m/>
    <m/>
    <x v="64"/>
    <x v="69"/>
    <n v="13500000"/>
    <m/>
    <n v="13500000"/>
    <x v="46"/>
    <s v="02-02-01-003-008"/>
    <s v="Detalle"/>
    <s v=""/>
    <s v=""/>
    <x v="35"/>
    <s v="OTROS BIENES TRANSPORTABLES N.C.P."/>
    <x v="46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3"/>
    <s v="009"/>
    <x v="0"/>
    <x v="200"/>
    <n v="15000000"/>
    <n v="7700000"/>
    <n v="22700000"/>
    <x v="47"/>
    <s v="02-02-01-003"/>
    <s v="Subordinal"/>
    <s v="020201003009Subordinal"/>
    <n v="1"/>
    <x v="0"/>
    <s v="ELEMENTOS DE CONSTRUCCIÓN"/>
    <x v="47"/>
  </r>
  <r>
    <m/>
    <m/>
    <m/>
    <m/>
    <m/>
    <x v="42"/>
    <x v="47"/>
    <m/>
    <n v="7700000"/>
    <n v="7700000"/>
    <x v="47"/>
    <s v="02-02-01-003-009"/>
    <s v="Detalle"/>
    <s v=""/>
    <s v=""/>
    <x v="25"/>
    <s v="ELEMENTOS DE CONSTRUCCIÓN"/>
    <x v="47"/>
  </r>
  <r>
    <m/>
    <m/>
    <m/>
    <m/>
    <m/>
    <x v="43"/>
    <x v="48"/>
    <n v="15000000"/>
    <m/>
    <n v="15000000"/>
    <x v="47"/>
    <s v="02-02-01-003-009"/>
    <s v="Detalle"/>
    <s v=""/>
    <s v=""/>
    <x v="25"/>
    <s v="ELEMENTOS DE CONSTRUCCIÓN"/>
    <x v="47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4"/>
    <m/>
    <x v="0"/>
    <x v="201"/>
    <n v="21249543530.099998"/>
    <n v="1046840000"/>
    <n v="22296383530.099998"/>
    <x v="48"/>
    <s v="02-02-01"/>
    <s v="Ordinal"/>
    <s v="020201004Ordinal"/>
    <n v="1"/>
    <x v="0"/>
    <s v="MAQUINARIA Y EQUIPO"/>
    <x v="48"/>
  </r>
  <r>
    <s v="02"/>
    <s v="02"/>
    <s v="01"/>
    <s v="004"/>
    <s v="001"/>
    <x v="0"/>
    <x v="202"/>
    <n v="39728900"/>
    <n v="0"/>
    <n v="39728900"/>
    <x v="49"/>
    <s v="02-02-01-004"/>
    <s v="Subordinal"/>
    <s v="020201004001Subordinal"/>
    <n v="1"/>
    <x v="0"/>
    <s v="PRODUCTOS METÁLICOS"/>
    <x v="49"/>
  </r>
  <r>
    <m/>
    <m/>
    <m/>
    <m/>
    <m/>
    <x v="11"/>
    <x v="16"/>
    <n v="2000000"/>
    <m/>
    <n v="2000000"/>
    <x v="49"/>
    <s v="02-02-01-004-001"/>
    <s v="Detalle"/>
    <s v=""/>
    <s v=""/>
    <x v="3"/>
    <s v="PRODUCTOS METÁLICOS"/>
    <x v="49"/>
  </r>
  <r>
    <m/>
    <m/>
    <m/>
    <m/>
    <m/>
    <x v="113"/>
    <x v="124"/>
    <n v="3000000"/>
    <m/>
    <n v="3000000"/>
    <x v="49"/>
    <s v="02-02-01-004-001"/>
    <s v="Detalle"/>
    <s v=""/>
    <s v=""/>
    <x v="3"/>
    <s v="PRODUCTOS METÁLICOS"/>
    <x v="49"/>
  </r>
  <r>
    <m/>
    <m/>
    <m/>
    <m/>
    <m/>
    <x v="26"/>
    <x v="31"/>
    <n v="628900"/>
    <m/>
    <n v="628900"/>
    <x v="49"/>
    <s v="02-02-01-004-001"/>
    <s v="Detalle"/>
    <s v=""/>
    <s v=""/>
    <x v="16"/>
    <s v="PRODUCTOS METÁLICOS"/>
    <x v="49"/>
  </r>
  <r>
    <m/>
    <m/>
    <m/>
    <m/>
    <m/>
    <x v="29"/>
    <x v="34"/>
    <n v="2640000"/>
    <m/>
    <n v="2640000"/>
    <x v="49"/>
    <s v="02-02-01-004-001"/>
    <s v="Detalle"/>
    <s v=""/>
    <s v=""/>
    <x v="19"/>
    <s v="PRODUCTOS METÁLICOS"/>
    <x v="49"/>
  </r>
  <r>
    <m/>
    <m/>
    <m/>
    <m/>
    <m/>
    <x v="43"/>
    <x v="48"/>
    <n v="1460000"/>
    <m/>
    <n v="1460000"/>
    <x v="49"/>
    <s v="02-02-01-004-001"/>
    <s v="Detalle"/>
    <s v=""/>
    <s v=""/>
    <x v="25"/>
    <s v="PRODUCTOS METÁLICOS"/>
    <x v="49"/>
  </r>
  <r>
    <m/>
    <m/>
    <m/>
    <m/>
    <m/>
    <x v="60"/>
    <x v="65"/>
    <n v="15000000"/>
    <m/>
    <n v="15000000"/>
    <x v="49"/>
    <s v="02-02-01-004-001"/>
    <s v="Detalle"/>
    <s v=""/>
    <s v=""/>
    <x v="34"/>
    <s v="PRODUCTOS METÁLICOS"/>
    <x v="49"/>
  </r>
  <r>
    <m/>
    <m/>
    <m/>
    <m/>
    <m/>
    <x v="61"/>
    <x v="66"/>
    <n v="15000000"/>
    <m/>
    <n v="15000000"/>
    <x v="49"/>
    <s v="02-02-01-004-001"/>
    <s v="Detalle"/>
    <s v=""/>
    <s v=""/>
    <x v="34"/>
    <s v="PRODUCTOS METÁLICOS"/>
    <x v="49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4"/>
    <s v="002"/>
    <x v="0"/>
    <x v="203"/>
    <n v="10889214082"/>
    <n v="612690000"/>
    <n v="11501904082"/>
    <x v="50"/>
    <s v="02-02-01-004"/>
    <s v="Subordinal"/>
    <s v="020201004002Subordinal"/>
    <n v="1"/>
    <x v="0"/>
    <s v="PRODUCTOS METÁLICOS"/>
    <x v="50"/>
  </r>
  <r>
    <m/>
    <m/>
    <m/>
    <m/>
    <m/>
    <x v="70"/>
    <x v="78"/>
    <n v="8213440000"/>
    <m/>
    <n v="8213440000"/>
    <x v="50"/>
    <s v="02-02-01-004-002"/>
    <s v="Detalle"/>
    <s v=""/>
    <s v=""/>
    <x v="1"/>
    <s v="PRODUCTOS METÁLICOS"/>
    <x v="50"/>
  </r>
  <r>
    <m/>
    <m/>
    <m/>
    <m/>
    <m/>
    <x v="1"/>
    <x v="6"/>
    <m/>
    <n v="15000000"/>
    <n v="15000000"/>
    <x v="50"/>
    <s v="02-02-01-004-002"/>
    <s v="Detalle"/>
    <s v=""/>
    <s v=""/>
    <x v="1"/>
    <s v="PRODUCTOS METÁLICOS"/>
    <x v="50"/>
  </r>
  <r>
    <m/>
    <m/>
    <m/>
    <m/>
    <m/>
    <x v="127"/>
    <x v="163"/>
    <n v="10000000"/>
    <m/>
    <n v="10000000"/>
    <x v="50"/>
    <s v="02-02-01-004-002"/>
    <s v="Detalle"/>
    <s v=""/>
    <s v=""/>
    <x v="1"/>
    <s v="PRODUCTOS METÁLICOS"/>
    <x v="50"/>
  </r>
  <r>
    <m/>
    <m/>
    <m/>
    <m/>
    <m/>
    <x v="98"/>
    <x v="108"/>
    <n v="2000000"/>
    <m/>
    <n v="2000000"/>
    <x v="50"/>
    <s v="02-02-01-004-002"/>
    <s v="Detalle"/>
    <s v=""/>
    <s v=""/>
    <x v="1"/>
    <s v="PRODUCTOS METÁLICOS"/>
    <x v="50"/>
  </r>
  <r>
    <m/>
    <m/>
    <m/>
    <m/>
    <m/>
    <x v="99"/>
    <x v="109"/>
    <n v="5000000"/>
    <m/>
    <n v="5000000"/>
    <x v="50"/>
    <s v="02-02-01-004-002"/>
    <s v="Detalle"/>
    <s v=""/>
    <s v=""/>
    <x v="1"/>
    <s v="PRODUCTOS METÁLICOS"/>
    <x v="50"/>
  </r>
  <r>
    <m/>
    <m/>
    <m/>
    <m/>
    <m/>
    <x v="116"/>
    <x v="133"/>
    <n v="1000000"/>
    <m/>
    <n v="1000000"/>
    <x v="50"/>
    <s v="02-02-01-004-002"/>
    <s v="Detalle"/>
    <s v=""/>
    <s v=""/>
    <x v="1"/>
    <s v="PRODUCTOS METÁLICOS"/>
    <x v="50"/>
  </r>
  <r>
    <m/>
    <m/>
    <m/>
    <m/>
    <m/>
    <x v="102"/>
    <x v="112"/>
    <n v="3000000"/>
    <m/>
    <n v="3000000"/>
    <x v="50"/>
    <s v="02-02-01-004-002"/>
    <s v="Detalle"/>
    <s v=""/>
    <s v=""/>
    <x v="1"/>
    <s v="PRODUCTOS METÁLICOS"/>
    <x v="50"/>
  </r>
  <r>
    <m/>
    <m/>
    <m/>
    <m/>
    <m/>
    <x v="3"/>
    <x v="8"/>
    <n v="52520000"/>
    <m/>
    <n v="52520000"/>
    <x v="50"/>
    <s v="02-02-01-004-002"/>
    <s v="Detalle"/>
    <s v=""/>
    <s v=""/>
    <x v="1"/>
    <s v="PRODUCTOS METÁLICOS"/>
    <x v="50"/>
  </r>
  <r>
    <m/>
    <m/>
    <m/>
    <m/>
    <m/>
    <x v="104"/>
    <x v="114"/>
    <n v="30000000"/>
    <m/>
    <n v="30000000"/>
    <x v="50"/>
    <s v="02-02-01-004-002"/>
    <s v="Detalle"/>
    <s v=""/>
    <s v=""/>
    <x v="1"/>
    <s v="PRODUCTOS METÁLICOS"/>
    <x v="50"/>
  </r>
  <r>
    <m/>
    <m/>
    <m/>
    <m/>
    <m/>
    <x v="6"/>
    <x v="11"/>
    <n v="112174700"/>
    <m/>
    <n v="112174700"/>
    <x v="50"/>
    <s v="02-02-01-004-002"/>
    <s v="Detalle"/>
    <s v=""/>
    <s v=""/>
    <x v="1"/>
    <s v="PRODUCTOS METÁLICOS"/>
    <x v="50"/>
  </r>
  <r>
    <m/>
    <m/>
    <m/>
    <m/>
    <m/>
    <x v="8"/>
    <x v="13"/>
    <n v="10000000"/>
    <m/>
    <n v="10000000"/>
    <x v="50"/>
    <s v="02-02-01-004-002"/>
    <s v="Detalle"/>
    <s v=""/>
    <s v=""/>
    <x v="1"/>
    <s v="PRODUCTOS METÁLICOS"/>
    <x v="50"/>
  </r>
  <r>
    <m/>
    <m/>
    <m/>
    <m/>
    <m/>
    <x v="9"/>
    <x v="14"/>
    <n v="49500000"/>
    <m/>
    <n v="49500000"/>
    <x v="50"/>
    <s v="02-02-01-004-002"/>
    <s v="Detalle"/>
    <s v=""/>
    <s v=""/>
    <x v="1"/>
    <s v="PRODUCTOS METÁLICOS"/>
    <x v="50"/>
  </r>
  <r>
    <m/>
    <m/>
    <m/>
    <m/>
    <m/>
    <x v="72"/>
    <x v="80"/>
    <n v="48000000"/>
    <m/>
    <n v="48000000"/>
    <x v="50"/>
    <s v="02-02-01-004-002"/>
    <s v="Detalle"/>
    <s v=""/>
    <s v=""/>
    <x v="5"/>
    <s v="PRODUCTOS METÁLICOS"/>
    <x v="50"/>
  </r>
  <r>
    <m/>
    <m/>
    <m/>
    <m/>
    <m/>
    <x v="10"/>
    <x v="15"/>
    <n v="175000000"/>
    <n v="6900000"/>
    <n v="181900000"/>
    <x v="50"/>
    <s v="02-02-01-004-002"/>
    <s v="Detalle"/>
    <s v=""/>
    <s v=""/>
    <x v="2"/>
    <s v="PRODUCTOS METÁLICOS"/>
    <x v="50"/>
  </r>
  <r>
    <m/>
    <m/>
    <m/>
    <m/>
    <m/>
    <x v="11"/>
    <x v="16"/>
    <n v="5000000"/>
    <m/>
    <n v="5000000"/>
    <x v="50"/>
    <s v="02-02-01-004-002"/>
    <s v="Detalle"/>
    <s v=""/>
    <s v=""/>
    <x v="3"/>
    <s v="PRODUCTOS METÁLICOS"/>
    <x v="50"/>
  </r>
  <r>
    <m/>
    <m/>
    <m/>
    <m/>
    <m/>
    <x v="13"/>
    <x v="18"/>
    <n v="3155000"/>
    <m/>
    <n v="3155000"/>
    <x v="50"/>
    <s v="02-02-01-004-002"/>
    <s v="Detalle"/>
    <s v=""/>
    <s v=""/>
    <x v="4"/>
    <s v="PRODUCTOS METÁLICOS"/>
    <x v="50"/>
  </r>
  <r>
    <m/>
    <m/>
    <m/>
    <m/>
    <m/>
    <x v="15"/>
    <x v="20"/>
    <n v="108076000"/>
    <m/>
    <n v="108076000"/>
    <x v="50"/>
    <s v="02-02-01-004-002"/>
    <s v="Detalle"/>
    <s v=""/>
    <s v=""/>
    <x v="6"/>
    <s v="PRODUCTOS METÁLICOS"/>
    <x v="50"/>
  </r>
  <r>
    <m/>
    <m/>
    <m/>
    <m/>
    <m/>
    <x v="114"/>
    <x v="125"/>
    <n v="30356000"/>
    <m/>
    <n v="30356000"/>
    <x v="50"/>
    <s v="02-02-01-004-002"/>
    <s v="Detalle"/>
    <s v=""/>
    <s v=""/>
    <x v="42"/>
    <s v="PRODUCTOS METÁLICOS"/>
    <x v="50"/>
  </r>
  <r>
    <m/>
    <m/>
    <m/>
    <m/>
    <m/>
    <x v="16"/>
    <x v="21"/>
    <n v="3000000"/>
    <m/>
    <n v="3000000"/>
    <x v="50"/>
    <s v="02-02-01-004-002"/>
    <s v="Detalle"/>
    <s v=""/>
    <s v=""/>
    <x v="7"/>
    <s v="PRODUCTOS METÁLICOS"/>
    <x v="50"/>
  </r>
  <r>
    <m/>
    <m/>
    <m/>
    <m/>
    <m/>
    <x v="17"/>
    <x v="22"/>
    <n v="25400000"/>
    <m/>
    <n v="25400000"/>
    <x v="50"/>
    <s v="02-02-01-004-002"/>
    <s v="Detalle"/>
    <s v=""/>
    <s v=""/>
    <x v="8"/>
    <s v="PRODUCTOS METÁLICOS"/>
    <x v="50"/>
  </r>
  <r>
    <m/>
    <m/>
    <m/>
    <m/>
    <m/>
    <x v="18"/>
    <x v="23"/>
    <n v="20000000"/>
    <m/>
    <n v="20000000"/>
    <x v="50"/>
    <s v="02-02-01-004-002"/>
    <s v="Detalle"/>
    <s v=""/>
    <s v=""/>
    <x v="9"/>
    <s v="PRODUCTOS METÁLICOS"/>
    <x v="50"/>
  </r>
  <r>
    <m/>
    <m/>
    <m/>
    <m/>
    <m/>
    <x v="118"/>
    <x v="148"/>
    <n v="30000000"/>
    <m/>
    <n v="30000000"/>
    <x v="50"/>
    <s v="02-02-01-004-002"/>
    <s v="Detalle"/>
    <s v=""/>
    <s v=""/>
    <x v="13"/>
    <s v="PRODUCTOS METÁLICOS"/>
    <x v="50"/>
  </r>
  <r>
    <m/>
    <m/>
    <m/>
    <m/>
    <m/>
    <x v="24"/>
    <x v="29"/>
    <m/>
    <n v="471190000"/>
    <n v="471190000"/>
    <x v="50"/>
    <s v="02-02-01-004-002"/>
    <s v="Detalle"/>
    <s v=""/>
    <s v=""/>
    <x v="14"/>
    <s v="PRODUCTOS METÁLICOS"/>
    <x v="50"/>
  </r>
  <r>
    <m/>
    <m/>
    <m/>
    <m/>
    <m/>
    <x v="106"/>
    <x v="116"/>
    <n v="171856672"/>
    <n v="40000000"/>
    <n v="211856672"/>
    <x v="50"/>
    <s v="02-02-01-004-002"/>
    <s v="Detalle"/>
    <s v=""/>
    <s v=""/>
    <x v="40"/>
    <s v="PRODUCTOS METÁLICOS"/>
    <x v="50"/>
  </r>
  <r>
    <m/>
    <m/>
    <m/>
    <m/>
    <m/>
    <x v="25"/>
    <x v="30"/>
    <n v="152758312"/>
    <m/>
    <n v="152758312"/>
    <x v="50"/>
    <s v="02-02-01-004-002"/>
    <s v="Detalle"/>
    <s v=""/>
    <s v=""/>
    <x v="15"/>
    <s v="PRODUCTOS METÁLICOS"/>
    <x v="50"/>
  </r>
  <r>
    <m/>
    <m/>
    <m/>
    <m/>
    <m/>
    <x v="26"/>
    <x v="31"/>
    <n v="180000000"/>
    <m/>
    <n v="180000000"/>
    <x v="50"/>
    <s v="02-02-01-004-002"/>
    <s v="Detalle"/>
    <s v=""/>
    <s v=""/>
    <x v="16"/>
    <s v="PRODUCTOS METÁLICOS"/>
    <x v="50"/>
  </r>
  <r>
    <m/>
    <m/>
    <m/>
    <m/>
    <m/>
    <x v="27"/>
    <x v="32"/>
    <n v="132900000"/>
    <m/>
    <n v="132900000"/>
    <x v="50"/>
    <s v="02-02-01-004-002"/>
    <s v="Detalle"/>
    <s v=""/>
    <s v=""/>
    <x v="17"/>
    <s v="PRODUCTOS METÁLICOS"/>
    <x v="50"/>
  </r>
  <r>
    <m/>
    <m/>
    <m/>
    <m/>
    <m/>
    <x v="107"/>
    <x v="117"/>
    <n v="96000000"/>
    <m/>
    <n v="96000000"/>
    <x v="50"/>
    <s v="02-02-01-004-002"/>
    <s v="Detalle"/>
    <s v=""/>
    <s v=""/>
    <x v="41"/>
    <s v="PRODUCTOS METÁLICOS"/>
    <x v="50"/>
  </r>
  <r>
    <m/>
    <m/>
    <m/>
    <m/>
    <m/>
    <x v="29"/>
    <x v="34"/>
    <n v="533279408"/>
    <m/>
    <n v="533279408"/>
    <x v="50"/>
    <s v="02-02-01-004-002"/>
    <s v="Detalle"/>
    <s v=""/>
    <s v=""/>
    <x v="19"/>
    <s v="PRODUCTOS METÁLICOS"/>
    <x v="50"/>
  </r>
  <r>
    <m/>
    <m/>
    <m/>
    <m/>
    <m/>
    <x v="30"/>
    <x v="35"/>
    <n v="64780000"/>
    <m/>
    <n v="64780000"/>
    <x v="50"/>
    <s v="02-02-01-004-002"/>
    <s v="Detalle"/>
    <s v=""/>
    <s v=""/>
    <x v="20"/>
    <s v="PRODUCTOS METÁLICOS"/>
    <x v="50"/>
  </r>
  <r>
    <m/>
    <m/>
    <m/>
    <m/>
    <m/>
    <x v="31"/>
    <x v="36"/>
    <n v="10000000"/>
    <m/>
    <n v="10000000"/>
    <x v="50"/>
    <s v="02-02-01-004-002"/>
    <s v="Detalle"/>
    <s v=""/>
    <s v=""/>
    <x v="20"/>
    <s v="PRODUCTOS METÁLICOS"/>
    <x v="50"/>
  </r>
  <r>
    <m/>
    <m/>
    <m/>
    <m/>
    <m/>
    <x v="35"/>
    <x v="40"/>
    <n v="73510756"/>
    <m/>
    <n v="73510756"/>
    <x v="50"/>
    <s v="02-02-01-004-002"/>
    <s v="Detalle"/>
    <s v=""/>
    <s v=""/>
    <x v="22"/>
    <s v="PRODUCTOS METÁLICOS"/>
    <x v="50"/>
  </r>
  <r>
    <m/>
    <m/>
    <m/>
    <m/>
    <m/>
    <x v="36"/>
    <x v="41"/>
    <n v="168000000"/>
    <m/>
    <n v="168000000"/>
    <x v="50"/>
    <s v="02-02-01-004-002"/>
    <s v="Detalle"/>
    <s v=""/>
    <s v=""/>
    <x v="22"/>
    <s v="PRODUCTOS METÁLICOS"/>
    <x v="50"/>
  </r>
  <r>
    <m/>
    <m/>
    <m/>
    <m/>
    <m/>
    <x v="37"/>
    <x v="42"/>
    <n v="8000000"/>
    <m/>
    <n v="8000000"/>
    <x v="50"/>
    <s v="02-02-01-004-002"/>
    <s v="Detalle"/>
    <s v=""/>
    <s v=""/>
    <x v="22"/>
    <s v="PRODUCTOS METÁLICOS"/>
    <x v="50"/>
  </r>
  <r>
    <m/>
    <m/>
    <m/>
    <m/>
    <m/>
    <x v="41"/>
    <x v="46"/>
    <n v="53000000"/>
    <m/>
    <n v="53000000"/>
    <x v="50"/>
    <s v="02-02-01-004-002"/>
    <s v="Detalle"/>
    <s v=""/>
    <s v=""/>
    <x v="24"/>
    <s v="PRODUCTOS METÁLICOS"/>
    <x v="50"/>
  </r>
  <r>
    <m/>
    <m/>
    <m/>
    <m/>
    <m/>
    <x v="42"/>
    <x v="47"/>
    <n v="4150000"/>
    <n v="4600000"/>
    <n v="8750000"/>
    <x v="50"/>
    <s v="02-02-01-004-002"/>
    <s v="Detalle"/>
    <s v=""/>
    <s v=""/>
    <x v="25"/>
    <s v="PRODUCTOS METÁLICOS"/>
    <x v="50"/>
  </r>
  <r>
    <m/>
    <m/>
    <m/>
    <m/>
    <m/>
    <x v="43"/>
    <x v="48"/>
    <n v="9276760"/>
    <m/>
    <n v="9276760"/>
    <x v="50"/>
    <s v="02-02-01-004-002"/>
    <s v="Detalle"/>
    <s v=""/>
    <s v=""/>
    <x v="25"/>
    <s v="PRODUCTOS METÁLICOS"/>
    <x v="50"/>
  </r>
  <r>
    <m/>
    <m/>
    <m/>
    <m/>
    <m/>
    <x v="93"/>
    <x v="102"/>
    <n v="6600000"/>
    <m/>
    <n v="6600000"/>
    <x v="50"/>
    <s v="02-02-01-004-002"/>
    <s v="Detalle"/>
    <s v=""/>
    <s v=""/>
    <x v="26"/>
    <s v="PRODUCTOS METÁLICOS"/>
    <x v="50"/>
  </r>
  <r>
    <m/>
    <m/>
    <m/>
    <m/>
    <m/>
    <x v="45"/>
    <x v="50"/>
    <n v="57550000"/>
    <m/>
    <n v="57550000"/>
    <x v="50"/>
    <s v="02-02-01-004-002"/>
    <s v="Detalle"/>
    <s v=""/>
    <s v=""/>
    <x v="27"/>
    <s v="PRODUCTOS METÁLICOS"/>
    <x v="50"/>
  </r>
  <r>
    <m/>
    <m/>
    <m/>
    <m/>
    <m/>
    <x v="48"/>
    <x v="53"/>
    <n v="8000000"/>
    <m/>
    <n v="8000000"/>
    <x v="50"/>
    <s v="02-02-01-004-002"/>
    <s v="Detalle"/>
    <s v=""/>
    <s v=""/>
    <x v="28"/>
    <s v="PRODUCTOS METÁLICOS"/>
    <x v="50"/>
  </r>
  <r>
    <m/>
    <m/>
    <m/>
    <m/>
    <m/>
    <x v="50"/>
    <x v="55"/>
    <n v="60590474"/>
    <m/>
    <n v="60590474"/>
    <x v="50"/>
    <s v="02-02-01-004-002"/>
    <s v="Detalle"/>
    <s v=""/>
    <s v=""/>
    <x v="29"/>
    <s v="PRODUCTOS METÁLICOS"/>
    <x v="50"/>
  </r>
  <r>
    <m/>
    <m/>
    <m/>
    <m/>
    <m/>
    <x v="83"/>
    <x v="91"/>
    <m/>
    <n v="20000000"/>
    <n v="20000000"/>
    <x v="50"/>
    <s v="02-02-01-004-002"/>
    <s v="Detalle"/>
    <s v=""/>
    <s v=""/>
    <x v="30"/>
    <s v="PRODUCTOS METÁLICOS"/>
    <x v="50"/>
  </r>
  <r>
    <m/>
    <m/>
    <m/>
    <m/>
    <m/>
    <x v="57"/>
    <x v="62"/>
    <n v="12000000"/>
    <m/>
    <n v="12000000"/>
    <x v="50"/>
    <s v="02-02-01-004-002"/>
    <s v="Detalle"/>
    <s v=""/>
    <s v=""/>
    <x v="32"/>
    <s v="PRODUCTOS METÁLICOS"/>
    <x v="50"/>
  </r>
  <r>
    <m/>
    <m/>
    <m/>
    <m/>
    <m/>
    <x v="109"/>
    <x v="118"/>
    <m/>
    <n v="55000000"/>
    <n v="55000000"/>
    <x v="50"/>
    <s v="02-02-01-004-002"/>
    <s v="Detalle"/>
    <s v=""/>
    <s v=""/>
    <x v="33"/>
    <s v="PRODUCTOS METÁLICOS"/>
    <x v="50"/>
  </r>
  <r>
    <m/>
    <m/>
    <m/>
    <m/>
    <m/>
    <x v="59"/>
    <x v="64"/>
    <n v="15000000"/>
    <m/>
    <n v="15000000"/>
    <x v="50"/>
    <s v="02-02-01-004-002"/>
    <s v="Detalle"/>
    <s v=""/>
    <s v=""/>
    <x v="33"/>
    <s v="PRODUCTOS METÁLICOS"/>
    <x v="50"/>
  </r>
  <r>
    <m/>
    <m/>
    <m/>
    <m/>
    <m/>
    <x v="60"/>
    <x v="65"/>
    <n v="10800000"/>
    <m/>
    <n v="10800000"/>
    <x v="50"/>
    <s v="02-02-01-004-002"/>
    <s v="Detalle"/>
    <s v=""/>
    <s v=""/>
    <x v="34"/>
    <s v="PRODUCTOS METÁLICOS"/>
    <x v="50"/>
  </r>
  <r>
    <m/>
    <m/>
    <m/>
    <m/>
    <m/>
    <x v="61"/>
    <x v="66"/>
    <n v="9350000"/>
    <m/>
    <n v="9350000"/>
    <x v="50"/>
    <s v="02-02-01-004-002"/>
    <s v="Detalle"/>
    <s v=""/>
    <s v=""/>
    <x v="34"/>
    <s v="PRODUCTOS METÁLICOS"/>
    <x v="50"/>
  </r>
  <r>
    <m/>
    <m/>
    <m/>
    <m/>
    <m/>
    <x v="63"/>
    <x v="68"/>
    <n v="30000000"/>
    <m/>
    <n v="30000000"/>
    <x v="50"/>
    <s v="02-02-01-004-002"/>
    <s v="Detalle"/>
    <s v=""/>
    <s v=""/>
    <x v="35"/>
    <s v="PRODUCTOS METÁLICOS"/>
    <x v="50"/>
  </r>
  <r>
    <m/>
    <m/>
    <m/>
    <m/>
    <m/>
    <x v="64"/>
    <x v="69"/>
    <n v="1520000"/>
    <m/>
    <n v="1520000"/>
    <x v="50"/>
    <s v="02-02-01-004-002"/>
    <s v="Detalle"/>
    <s v=""/>
    <s v=""/>
    <x v="35"/>
    <s v="PRODUCTOS METÁLICOS"/>
    <x v="50"/>
  </r>
  <r>
    <m/>
    <m/>
    <m/>
    <m/>
    <m/>
    <x v="110"/>
    <x v="119"/>
    <n v="37120000"/>
    <m/>
    <n v="37120000"/>
    <x v="50"/>
    <s v="02-02-01-004-002"/>
    <s v="Detalle"/>
    <s v=""/>
    <s v=""/>
    <x v="35"/>
    <s v="PRODUCTOS METÁLICOS"/>
    <x v="50"/>
  </r>
  <r>
    <m/>
    <m/>
    <m/>
    <m/>
    <m/>
    <x v="66"/>
    <x v="71"/>
    <n v="16500000"/>
    <m/>
    <n v="16500000"/>
    <x v="50"/>
    <s v="02-02-01-004-002"/>
    <s v="Detalle"/>
    <s v=""/>
    <s v=""/>
    <x v="36"/>
    <s v="PRODUCTOS METÁLICOS"/>
    <x v="50"/>
  </r>
  <r>
    <m/>
    <m/>
    <m/>
    <m/>
    <m/>
    <x v="67"/>
    <x v="72"/>
    <n v="20050000"/>
    <m/>
    <n v="20050000"/>
    <x v="50"/>
    <s v="02-02-01-004-002"/>
    <s v="Detalle"/>
    <s v=""/>
    <s v=""/>
    <x v="36"/>
    <s v="PRODUCTOS METÁLICOS"/>
    <x v="50"/>
  </r>
  <r>
    <m/>
    <m/>
    <m/>
    <m/>
    <m/>
    <x v="68"/>
    <x v="73"/>
    <n v="10000000"/>
    <m/>
    <n v="10000000"/>
    <x v="50"/>
    <s v="02-02-01-004-002"/>
    <s v="Detalle"/>
    <s v=""/>
    <s v=""/>
    <x v="36"/>
    <s v="PRODUCTOS METÁLICOS"/>
    <x v="50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4"/>
    <s v="003"/>
    <x v="0"/>
    <x v="77"/>
    <n v="267013160"/>
    <n v="0"/>
    <n v="267013160"/>
    <x v="51"/>
    <s v="02-02-01-004"/>
    <s v="Subordinal"/>
    <s v="020201004003Subordinal"/>
    <n v="1"/>
    <x v="0"/>
    <s v="MAQUINARIA Y EQUIPO"/>
    <x v="8"/>
  </r>
  <r>
    <m/>
    <m/>
    <m/>
    <m/>
    <m/>
    <x v="3"/>
    <x v="8"/>
    <n v="23000000"/>
    <m/>
    <n v="23000000"/>
    <x v="51"/>
    <s v="02-02-01-004-003"/>
    <s v="Detalle"/>
    <s v=""/>
    <s v=""/>
    <x v="1"/>
    <s v="MAQUINARIA Y EQUIPO"/>
    <x v="8"/>
  </r>
  <r>
    <m/>
    <m/>
    <m/>
    <m/>
    <m/>
    <x v="104"/>
    <x v="114"/>
    <n v="1400000"/>
    <m/>
    <n v="1400000"/>
    <x v="51"/>
    <s v="02-02-01-004-003"/>
    <s v="Detalle"/>
    <s v=""/>
    <s v=""/>
    <x v="1"/>
    <s v="MAQUINARIA Y EQUIPO"/>
    <x v="8"/>
  </r>
  <r>
    <m/>
    <m/>
    <m/>
    <m/>
    <m/>
    <x v="105"/>
    <x v="115"/>
    <n v="2800000"/>
    <m/>
    <n v="2800000"/>
    <x v="51"/>
    <s v="02-02-01-004-003"/>
    <s v="Detalle"/>
    <s v=""/>
    <s v=""/>
    <x v="1"/>
    <s v="MAQUINARIA Y EQUIPO"/>
    <x v="8"/>
  </r>
  <r>
    <m/>
    <m/>
    <m/>
    <m/>
    <m/>
    <x v="91"/>
    <x v="100"/>
    <n v="4000000"/>
    <m/>
    <n v="4000000"/>
    <x v="51"/>
    <s v="02-02-01-004-003"/>
    <s v="Detalle"/>
    <s v=""/>
    <s v=""/>
    <x v="1"/>
    <s v="MAQUINARIA Y EQUIPO"/>
    <x v="8"/>
  </r>
  <r>
    <m/>
    <m/>
    <m/>
    <m/>
    <m/>
    <x v="26"/>
    <x v="31"/>
    <n v="22151100"/>
    <m/>
    <n v="22151100"/>
    <x v="51"/>
    <s v="02-02-01-004-003"/>
    <s v="Detalle"/>
    <s v=""/>
    <s v=""/>
    <x v="16"/>
    <s v="MAQUINARIA Y EQUIPO"/>
    <x v="8"/>
  </r>
  <r>
    <m/>
    <m/>
    <m/>
    <m/>
    <m/>
    <x v="28"/>
    <x v="33"/>
    <n v="50000000"/>
    <m/>
    <n v="50000000"/>
    <x v="51"/>
    <s v="02-02-01-004-003"/>
    <s v="Detalle"/>
    <s v=""/>
    <s v=""/>
    <x v="18"/>
    <s v="MAQUINARIA Y EQUIPO"/>
    <x v="8"/>
  </r>
  <r>
    <m/>
    <m/>
    <m/>
    <m/>
    <m/>
    <x v="29"/>
    <x v="34"/>
    <n v="59400000"/>
    <m/>
    <n v="59400000"/>
    <x v="51"/>
    <s v="02-02-01-004-003"/>
    <s v="Detalle"/>
    <s v=""/>
    <s v=""/>
    <x v="19"/>
    <s v="MAQUINARIA Y EQUIPO"/>
    <x v="8"/>
  </r>
  <r>
    <m/>
    <m/>
    <m/>
    <m/>
    <m/>
    <x v="30"/>
    <x v="35"/>
    <n v="790000"/>
    <m/>
    <n v="790000"/>
    <x v="51"/>
    <s v="02-02-01-004-003"/>
    <s v="Detalle"/>
    <s v=""/>
    <s v=""/>
    <x v="20"/>
    <s v="MAQUINARIA Y EQUIPO"/>
    <x v="8"/>
  </r>
  <r>
    <m/>
    <m/>
    <m/>
    <m/>
    <m/>
    <x v="43"/>
    <x v="48"/>
    <n v="200000"/>
    <m/>
    <n v="200000"/>
    <x v="51"/>
    <s v="02-02-01-004-003"/>
    <s v="Detalle"/>
    <s v=""/>
    <s v=""/>
    <x v="25"/>
    <s v="MAQUINARIA Y EQUIPO"/>
    <x v="8"/>
  </r>
  <r>
    <m/>
    <m/>
    <m/>
    <m/>
    <m/>
    <x v="48"/>
    <x v="53"/>
    <n v="18000000"/>
    <m/>
    <n v="18000000"/>
    <x v="51"/>
    <s v="02-02-01-004-003"/>
    <s v="Detalle"/>
    <s v=""/>
    <s v=""/>
    <x v="28"/>
    <s v="MAQUINARIA Y EQUIPO"/>
    <x v="8"/>
  </r>
  <r>
    <m/>
    <m/>
    <m/>
    <m/>
    <m/>
    <x v="58"/>
    <x v="63"/>
    <n v="2392060"/>
    <m/>
    <n v="2392060"/>
    <x v="51"/>
    <s v="02-02-01-004-003"/>
    <s v="Detalle"/>
    <s v=""/>
    <s v=""/>
    <x v="32"/>
    <s v="MAQUINARIA Y EQUIPO"/>
    <x v="8"/>
  </r>
  <r>
    <m/>
    <m/>
    <m/>
    <m/>
    <m/>
    <x v="94"/>
    <x v="103"/>
    <n v="64500000"/>
    <m/>
    <n v="64500000"/>
    <x v="51"/>
    <s v="02-02-01-004-003"/>
    <s v="Detalle"/>
    <s v=""/>
    <s v=""/>
    <x v="33"/>
    <s v="MAQUINARIA Y EQUIPO"/>
    <x v="8"/>
  </r>
  <r>
    <m/>
    <m/>
    <m/>
    <m/>
    <m/>
    <x v="63"/>
    <x v="68"/>
    <n v="2800000"/>
    <m/>
    <n v="2800000"/>
    <x v="51"/>
    <s v="02-02-01-004-003"/>
    <s v="Detalle"/>
    <s v=""/>
    <s v=""/>
    <x v="35"/>
    <s v="MAQUINARIA Y EQUIPO"/>
    <x v="8"/>
  </r>
  <r>
    <m/>
    <m/>
    <m/>
    <m/>
    <m/>
    <x v="64"/>
    <x v="69"/>
    <n v="12500000"/>
    <m/>
    <n v="12500000"/>
    <x v="51"/>
    <s v="02-02-01-004-003"/>
    <s v="Detalle"/>
    <s v=""/>
    <s v=""/>
    <x v="35"/>
    <s v="MAQUINARIA Y EQUIPO"/>
    <x v="8"/>
  </r>
  <r>
    <m/>
    <m/>
    <m/>
    <m/>
    <m/>
    <x v="68"/>
    <x v="73"/>
    <n v="3080000"/>
    <m/>
    <n v="3080000"/>
    <x v="51"/>
    <s v="02-02-01-004-003"/>
    <s v="Detalle"/>
    <s v=""/>
    <s v=""/>
    <x v="36"/>
    <s v="MAQUINARIA Y EQUIPO"/>
    <x v="8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4"/>
    <s v="004"/>
    <x v="0"/>
    <x v="98"/>
    <n v="4552279060"/>
    <n v="37500000"/>
    <n v="4589779060"/>
    <x v="52"/>
    <s v="02-02-01-004"/>
    <s v="Subordinal"/>
    <s v="020201004004Subordinal"/>
    <n v="1"/>
    <x v="0"/>
    <s v="MAQUINARIA Y EQUIPO"/>
    <x v="9"/>
  </r>
  <r>
    <m/>
    <m/>
    <m/>
    <m/>
    <m/>
    <x v="70"/>
    <x v="78"/>
    <n v="4390034060"/>
    <m/>
    <n v="4390034060"/>
    <x v="52"/>
    <s v="02-02-01-004-004"/>
    <s v="Detalle"/>
    <s v=""/>
    <s v=""/>
    <x v="1"/>
    <s v="MAQUINARIA Y EQUIPO"/>
    <x v="9"/>
  </r>
  <r>
    <m/>
    <m/>
    <m/>
    <m/>
    <m/>
    <x v="127"/>
    <x v="163"/>
    <n v="425000"/>
    <m/>
    <n v="425000"/>
    <x v="52"/>
    <s v="02-02-01-004-004"/>
    <s v="Detalle"/>
    <s v=""/>
    <s v=""/>
    <x v="1"/>
    <s v="MAQUINARIA Y EQUIPO"/>
    <x v="9"/>
  </r>
  <r>
    <m/>
    <m/>
    <m/>
    <m/>
    <m/>
    <x v="105"/>
    <x v="115"/>
    <n v="1300000"/>
    <m/>
    <n v="1300000"/>
    <x v="52"/>
    <s v="02-02-01-004-004"/>
    <s v="Detalle"/>
    <s v=""/>
    <s v=""/>
    <x v="1"/>
    <s v="MAQUINARIA Y EQUIPO"/>
    <x v="9"/>
  </r>
  <r>
    <m/>
    <m/>
    <m/>
    <m/>
    <m/>
    <x v="91"/>
    <x v="100"/>
    <n v="2000000"/>
    <m/>
    <n v="2000000"/>
    <x v="52"/>
    <s v="02-02-01-004-004"/>
    <s v="Detalle"/>
    <s v=""/>
    <s v=""/>
    <x v="1"/>
    <s v="MAQUINARIA Y EQUIPO"/>
    <x v="9"/>
  </r>
  <r>
    <m/>
    <m/>
    <m/>
    <m/>
    <m/>
    <x v="113"/>
    <x v="124"/>
    <n v="10000000"/>
    <m/>
    <n v="10000000"/>
    <x v="52"/>
    <s v="02-02-01-004-004"/>
    <s v="Detalle"/>
    <s v=""/>
    <s v=""/>
    <x v="3"/>
    <s v="MAQUINARIA Y EQUIPO"/>
    <x v="9"/>
  </r>
  <r>
    <m/>
    <m/>
    <m/>
    <m/>
    <m/>
    <x v="106"/>
    <x v="116"/>
    <n v="3500000"/>
    <m/>
    <n v="3500000"/>
    <x v="52"/>
    <s v="02-02-01-004-004"/>
    <s v="Detalle"/>
    <s v=""/>
    <s v=""/>
    <x v="40"/>
    <s v="MAQUINARIA Y EQUIPO"/>
    <x v="9"/>
  </r>
  <r>
    <m/>
    <m/>
    <m/>
    <m/>
    <m/>
    <x v="29"/>
    <x v="34"/>
    <n v="120000000"/>
    <m/>
    <n v="120000000"/>
    <x v="52"/>
    <s v="02-02-01-004-004"/>
    <s v="Detalle"/>
    <s v=""/>
    <s v=""/>
    <x v="19"/>
    <s v="MAQUINARIA Y EQUIPO"/>
    <x v="9"/>
  </r>
  <r>
    <m/>
    <m/>
    <m/>
    <m/>
    <m/>
    <x v="112"/>
    <x v="122"/>
    <m/>
    <n v="37500000"/>
    <n v="37500000"/>
    <x v="52"/>
    <s v="02-02-01-004-004"/>
    <s v="Detalle"/>
    <s v=""/>
    <s v=""/>
    <x v="28"/>
    <s v="MAQUINARIA Y EQUIPO"/>
    <x v="9"/>
  </r>
  <r>
    <m/>
    <m/>
    <m/>
    <m/>
    <m/>
    <x v="30"/>
    <x v="35"/>
    <n v="14870000"/>
    <m/>
    <n v="14870000"/>
    <x v="52"/>
    <s v="02-02-01-004-004"/>
    <s v="Detalle"/>
    <s v=""/>
    <s v=""/>
    <x v="20"/>
    <s v="MAQUINARIA Y EQUIPO"/>
    <x v="9"/>
  </r>
  <r>
    <m/>
    <m/>
    <m/>
    <m/>
    <m/>
    <x v="37"/>
    <x v="42"/>
    <n v="1700000"/>
    <m/>
    <n v="1700000"/>
    <x v="52"/>
    <s v="02-02-01-004-004"/>
    <s v="Detalle"/>
    <s v=""/>
    <s v=""/>
    <x v="22"/>
    <s v="MAQUINARIA Y EQUIPO"/>
    <x v="9"/>
  </r>
  <r>
    <m/>
    <m/>
    <m/>
    <m/>
    <m/>
    <x v="45"/>
    <x v="50"/>
    <n v="6450000"/>
    <m/>
    <n v="6450000"/>
    <x v="52"/>
    <s v="02-02-01-004-004"/>
    <s v="Detalle"/>
    <s v=""/>
    <s v=""/>
    <x v="27"/>
    <s v="MAQUINARIA Y EQUIPO"/>
    <x v="9"/>
  </r>
  <r>
    <m/>
    <m/>
    <m/>
    <m/>
    <m/>
    <x v="56"/>
    <x v="61"/>
    <n v="2000000"/>
    <m/>
    <n v="2000000"/>
    <x v="52"/>
    <s v="02-02-01-004-004"/>
    <s v="Detalle"/>
    <s v=""/>
    <s v=""/>
    <x v="31"/>
    <s v="MAQUINARIA Y EQUIPO"/>
    <x v="9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4"/>
    <s v="005"/>
    <x v="0"/>
    <x v="104"/>
    <n v="117203529.59999999"/>
    <n v="40000000"/>
    <n v="157203529.59999999"/>
    <x v="53"/>
    <s v="02-02-01-004"/>
    <s v="Subordinal"/>
    <s v="020201004005Subordinal"/>
    <n v="1"/>
    <x v="0"/>
    <s v="EQUIPO DE OFICINA Y COMPUTO"/>
    <x v="10"/>
  </r>
  <r>
    <m/>
    <m/>
    <m/>
    <m/>
    <m/>
    <x v="70"/>
    <x v="78"/>
    <n v="50000000"/>
    <m/>
    <n v="50000000"/>
    <x v="53"/>
    <s v="02-02-01-004-005"/>
    <s v="Detalle"/>
    <s v=""/>
    <s v=""/>
    <x v="1"/>
    <s v="EQUIPO DE OFICINA Y COMPUTO"/>
    <x v="10"/>
  </r>
  <r>
    <m/>
    <m/>
    <m/>
    <m/>
    <m/>
    <x v="3"/>
    <x v="8"/>
    <n v="2100000"/>
    <m/>
    <n v="2100000"/>
    <x v="53"/>
    <s v="02-02-01-004-005"/>
    <s v="Detalle"/>
    <s v=""/>
    <s v=""/>
    <x v="1"/>
    <s v="EQUIPO DE OFICINA Y COMPUTO"/>
    <x v="10"/>
  </r>
  <r>
    <m/>
    <m/>
    <m/>
    <m/>
    <m/>
    <x v="104"/>
    <x v="114"/>
    <n v="80000"/>
    <m/>
    <n v="80000"/>
    <x v="53"/>
    <s v="02-02-01-004-005"/>
    <s v="Detalle"/>
    <s v=""/>
    <s v=""/>
    <x v="1"/>
    <s v="EQUIPO DE OFICINA Y COMPUTO"/>
    <x v="10"/>
  </r>
  <r>
    <m/>
    <m/>
    <m/>
    <m/>
    <m/>
    <x v="6"/>
    <x v="11"/>
    <n v="154500"/>
    <m/>
    <n v="154500"/>
    <x v="53"/>
    <s v="02-02-01-004-005"/>
    <s v="Detalle"/>
    <s v=""/>
    <s v=""/>
    <x v="1"/>
    <s v="EQUIPO DE OFICINA Y COMPUTO"/>
    <x v="10"/>
  </r>
  <r>
    <m/>
    <m/>
    <m/>
    <m/>
    <m/>
    <x v="11"/>
    <x v="16"/>
    <n v="2000000"/>
    <m/>
    <n v="2000000"/>
    <x v="53"/>
    <s v="02-02-01-004-005"/>
    <s v="Detalle"/>
    <s v=""/>
    <s v=""/>
    <x v="3"/>
    <s v="EQUIPO DE OFICINA Y COMPUTO"/>
    <x v="10"/>
  </r>
  <r>
    <m/>
    <m/>
    <m/>
    <m/>
    <m/>
    <x v="113"/>
    <x v="124"/>
    <n v="2000000"/>
    <m/>
    <n v="2000000"/>
    <x v="53"/>
    <s v="02-02-01-004-005"/>
    <s v="Detalle"/>
    <s v=""/>
    <s v=""/>
    <x v="3"/>
    <s v="EQUIPO DE OFICINA Y COMPUTO"/>
    <x v="10"/>
  </r>
  <r>
    <m/>
    <m/>
    <m/>
    <m/>
    <m/>
    <x v="21"/>
    <x v="26"/>
    <n v="45000000"/>
    <m/>
    <n v="45000000"/>
    <x v="53"/>
    <s v="02-02-01-004-005"/>
    <s v="Detalle"/>
    <s v=""/>
    <s v=""/>
    <x v="11"/>
    <s v="EQUIPO DE OFICINA Y COMPUTO"/>
    <x v="10"/>
  </r>
  <r>
    <m/>
    <m/>
    <m/>
    <m/>
    <m/>
    <x v="42"/>
    <x v="47"/>
    <n v="115000"/>
    <m/>
    <n v="115000"/>
    <x v="53"/>
    <s v="02-02-01-004-005"/>
    <s v="Detalle"/>
    <s v=""/>
    <s v=""/>
    <x v="25"/>
    <s v="EQUIPO DE OFICINA Y COMPUTO"/>
    <x v="10"/>
  </r>
  <r>
    <m/>
    <m/>
    <m/>
    <m/>
    <m/>
    <x v="43"/>
    <x v="48"/>
    <n v="1650000"/>
    <m/>
    <n v="1650000"/>
    <x v="53"/>
    <s v="02-02-01-004-005"/>
    <s v="Detalle"/>
    <s v=""/>
    <s v=""/>
    <x v="25"/>
    <s v="EQUIPO DE OFICINA Y COMPUTO"/>
    <x v="10"/>
  </r>
  <r>
    <m/>
    <m/>
    <m/>
    <m/>
    <m/>
    <x v="48"/>
    <x v="53"/>
    <n v="1180000"/>
    <m/>
    <n v="1180000"/>
    <x v="53"/>
    <s v="02-02-01-004-005"/>
    <s v="Detalle"/>
    <s v=""/>
    <s v=""/>
    <x v="28"/>
    <s v="EQUIPO DE OFICINA Y COMPUTO"/>
    <x v="10"/>
  </r>
  <r>
    <m/>
    <m/>
    <m/>
    <m/>
    <m/>
    <x v="50"/>
    <x v="55"/>
    <n v="424029.6"/>
    <m/>
    <n v="424029.6"/>
    <x v="53"/>
    <s v="02-02-01-004-005"/>
    <s v="Detalle"/>
    <s v=""/>
    <s v=""/>
    <x v="29"/>
    <s v="EQUIPO DE OFICINA Y COMPUTO"/>
    <x v="10"/>
  </r>
  <r>
    <m/>
    <m/>
    <m/>
    <m/>
    <m/>
    <x v="56"/>
    <x v="61"/>
    <n v="10500000"/>
    <m/>
    <n v="10500000"/>
    <x v="53"/>
    <s v="02-02-01-004-005"/>
    <s v="Detalle"/>
    <s v=""/>
    <s v=""/>
    <x v="31"/>
    <s v="EQUIPO DE OFICINA Y COMPUTO"/>
    <x v="10"/>
  </r>
  <r>
    <m/>
    <m/>
    <m/>
    <m/>
    <m/>
    <x v="109"/>
    <x v="118"/>
    <m/>
    <n v="40000000"/>
    <n v="40000000"/>
    <x v="53"/>
    <s v="02-02-01-004-005"/>
    <s v="Detalle"/>
    <s v=""/>
    <s v=""/>
    <x v="33"/>
    <s v="EQUIPO DE OFICINA Y COMPUTO"/>
    <x v="10"/>
  </r>
  <r>
    <m/>
    <m/>
    <m/>
    <m/>
    <m/>
    <x v="68"/>
    <x v="73"/>
    <n v="2000000"/>
    <m/>
    <n v="2000000"/>
    <x v="53"/>
    <s v="02-02-01-004-005"/>
    <s v="Detalle"/>
    <s v=""/>
    <s v=""/>
    <x v="36"/>
    <s v="EQUIPO DE OFICINA Y COMPUTO"/>
    <x v="10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4"/>
    <s v="006"/>
    <x v="0"/>
    <x v="120"/>
    <n v="1728703488"/>
    <n v="67000000"/>
    <n v="1795703488"/>
    <x v="54"/>
    <s v="02-02-01-004"/>
    <s v="Subordinal"/>
    <s v="020201004006Subordinal"/>
    <n v="1"/>
    <x v="0"/>
    <s v="EQUIPO ELÉCTRICO"/>
    <x v="11"/>
  </r>
  <r>
    <m/>
    <m/>
    <m/>
    <m/>
    <m/>
    <x v="70"/>
    <x v="78"/>
    <n v="4800000"/>
    <m/>
    <n v="4800000"/>
    <x v="54"/>
    <s v="02-02-01-004-006"/>
    <s v="Detalle"/>
    <s v=""/>
    <s v=""/>
    <x v="1"/>
    <s v="EQUIPO ELÉCTRICO"/>
    <x v="11"/>
  </r>
  <r>
    <m/>
    <m/>
    <m/>
    <m/>
    <m/>
    <x v="3"/>
    <x v="8"/>
    <n v="3180000"/>
    <m/>
    <n v="3180000"/>
    <x v="54"/>
    <s v="02-02-01-004-006"/>
    <s v="Detalle"/>
    <s v=""/>
    <s v=""/>
    <x v="1"/>
    <s v="EQUIPO ELÉCTRICO"/>
    <x v="11"/>
  </r>
  <r>
    <m/>
    <m/>
    <m/>
    <m/>
    <m/>
    <x v="5"/>
    <x v="10"/>
    <n v="64300000"/>
    <m/>
    <n v="64300000"/>
    <x v="54"/>
    <s v="02-02-01-004-006"/>
    <s v="Detalle"/>
    <s v=""/>
    <s v=""/>
    <x v="1"/>
    <s v="EQUIPO ELÉCTRICO"/>
    <x v="11"/>
  </r>
  <r>
    <m/>
    <m/>
    <m/>
    <m/>
    <m/>
    <x v="104"/>
    <x v="114"/>
    <n v="1000000"/>
    <m/>
    <n v="1000000"/>
    <x v="54"/>
    <s v="02-02-01-004-006"/>
    <s v="Detalle"/>
    <s v=""/>
    <s v=""/>
    <x v="1"/>
    <s v="EQUIPO ELÉCTRICO"/>
    <x v="11"/>
  </r>
  <r>
    <m/>
    <m/>
    <m/>
    <m/>
    <m/>
    <x v="7"/>
    <x v="12"/>
    <n v="85000000"/>
    <m/>
    <n v="85000000"/>
    <x v="54"/>
    <s v="02-02-01-004-006"/>
    <s v="Detalle"/>
    <s v=""/>
    <s v=""/>
    <x v="1"/>
    <s v="EQUIPO ELÉCTRICO"/>
    <x v="11"/>
  </r>
  <r>
    <m/>
    <m/>
    <m/>
    <m/>
    <m/>
    <x v="9"/>
    <x v="14"/>
    <n v="2000000"/>
    <m/>
    <n v="2000000"/>
    <x v="54"/>
    <s v="02-02-01-004-006"/>
    <s v="Detalle"/>
    <s v=""/>
    <s v=""/>
    <x v="1"/>
    <s v="EQUIPO ELÉCTRICO"/>
    <x v="11"/>
  </r>
  <r>
    <m/>
    <m/>
    <m/>
    <m/>
    <m/>
    <x v="92"/>
    <x v="101"/>
    <n v="10000000"/>
    <m/>
    <n v="10000000"/>
    <x v="54"/>
    <s v="02-02-01-004-006"/>
    <s v="Detalle"/>
    <s v=""/>
    <s v=""/>
    <x v="1"/>
    <s v="EQUIPO ELÉCTRICO"/>
    <x v="11"/>
  </r>
  <r>
    <m/>
    <m/>
    <m/>
    <m/>
    <m/>
    <x v="10"/>
    <x v="15"/>
    <n v="9000000"/>
    <m/>
    <n v="9000000"/>
    <x v="54"/>
    <s v="02-02-01-004-006"/>
    <s v="Detalle"/>
    <s v=""/>
    <s v=""/>
    <x v="2"/>
    <s v="EQUIPO ELÉCTRICO"/>
    <x v="11"/>
  </r>
  <r>
    <m/>
    <m/>
    <m/>
    <m/>
    <m/>
    <x v="11"/>
    <x v="16"/>
    <n v="20000000"/>
    <m/>
    <n v="20000000"/>
    <x v="54"/>
    <s v="02-02-01-004-006"/>
    <s v="Detalle"/>
    <s v=""/>
    <s v=""/>
    <x v="3"/>
    <s v="EQUIPO ELÉCTRICO"/>
    <x v="11"/>
  </r>
  <r>
    <m/>
    <m/>
    <m/>
    <m/>
    <m/>
    <x v="16"/>
    <x v="21"/>
    <n v="100000000"/>
    <m/>
    <n v="100000000"/>
    <x v="54"/>
    <s v="02-02-01-004-006"/>
    <s v="Detalle"/>
    <s v=""/>
    <s v=""/>
    <x v="7"/>
    <s v="EQUIPO ELÉCTRICO"/>
    <x v="11"/>
  </r>
  <r>
    <m/>
    <m/>
    <m/>
    <m/>
    <m/>
    <x v="18"/>
    <x v="23"/>
    <n v="20000000"/>
    <m/>
    <n v="20000000"/>
    <x v="54"/>
    <s v="02-02-01-004-006"/>
    <s v="Detalle"/>
    <s v=""/>
    <s v=""/>
    <x v="9"/>
    <s v="EQUIPO ELÉCTRICO"/>
    <x v="11"/>
  </r>
  <r>
    <m/>
    <m/>
    <m/>
    <m/>
    <m/>
    <x v="26"/>
    <x v="31"/>
    <n v="1300000000"/>
    <m/>
    <n v="1300000000"/>
    <x v="54"/>
    <s v="02-02-01-004-006"/>
    <s v="Detalle"/>
    <s v=""/>
    <s v=""/>
    <x v="16"/>
    <s v="EQUIPO ELÉCTRICO"/>
    <x v="11"/>
  </r>
  <r>
    <m/>
    <m/>
    <m/>
    <m/>
    <m/>
    <x v="29"/>
    <x v="34"/>
    <n v="56581400"/>
    <m/>
    <n v="56581400"/>
    <x v="54"/>
    <s v="02-02-01-004-006"/>
    <s v="Detalle"/>
    <s v=""/>
    <s v=""/>
    <x v="19"/>
    <s v="EQUIPO ELÉCTRICO"/>
    <x v="11"/>
  </r>
  <r>
    <m/>
    <m/>
    <m/>
    <m/>
    <m/>
    <x v="112"/>
    <x v="122"/>
    <m/>
    <n v="18000000"/>
    <n v="18000000"/>
    <x v="54"/>
    <s v="02-02-01-004-006"/>
    <s v="Detalle"/>
    <s v=""/>
    <s v=""/>
    <x v="28"/>
    <s v="EQUIPO ELÉCTRICO"/>
    <x v="11"/>
  </r>
  <r>
    <m/>
    <m/>
    <m/>
    <m/>
    <m/>
    <x v="30"/>
    <x v="35"/>
    <n v="60000"/>
    <m/>
    <n v="60000"/>
    <x v="54"/>
    <s v="02-02-01-004-006"/>
    <s v="Detalle"/>
    <s v=""/>
    <s v=""/>
    <x v="20"/>
    <s v="EQUIPO ELÉCTRICO"/>
    <x v="11"/>
  </r>
  <r>
    <m/>
    <m/>
    <m/>
    <m/>
    <m/>
    <x v="35"/>
    <x v="40"/>
    <n v="5000000"/>
    <m/>
    <n v="5000000"/>
    <x v="54"/>
    <s v="02-02-01-004-006"/>
    <s v="Detalle"/>
    <s v=""/>
    <s v=""/>
    <x v="22"/>
    <s v="EQUIPO ELÉCTRICO"/>
    <x v="11"/>
  </r>
  <r>
    <m/>
    <m/>
    <m/>
    <m/>
    <m/>
    <x v="42"/>
    <x v="47"/>
    <m/>
    <n v="27000000"/>
    <n v="27000000"/>
    <x v="54"/>
    <s v="02-02-01-004-006"/>
    <s v="Detalle"/>
    <s v=""/>
    <s v=""/>
    <x v="25"/>
    <s v="EQUIPO ELÉCTRICO"/>
    <x v="11"/>
  </r>
  <r>
    <m/>
    <m/>
    <m/>
    <m/>
    <m/>
    <x v="93"/>
    <x v="102"/>
    <n v="600000"/>
    <m/>
    <n v="600000"/>
    <x v="54"/>
    <s v="02-02-01-004-006"/>
    <s v="Detalle"/>
    <s v=""/>
    <s v=""/>
    <x v="26"/>
    <s v="EQUIPO ELÉCTRICO"/>
    <x v="11"/>
  </r>
  <r>
    <m/>
    <m/>
    <m/>
    <m/>
    <m/>
    <x v="45"/>
    <x v="50"/>
    <n v="350000"/>
    <m/>
    <n v="350000"/>
    <x v="54"/>
    <s v="02-02-01-004-006"/>
    <s v="Detalle"/>
    <s v=""/>
    <s v=""/>
    <x v="27"/>
    <s v="EQUIPO ELÉCTRICO"/>
    <x v="11"/>
  </r>
  <r>
    <m/>
    <m/>
    <m/>
    <m/>
    <m/>
    <x v="46"/>
    <x v="51"/>
    <n v="15000000"/>
    <m/>
    <n v="15000000"/>
    <x v="54"/>
    <s v="02-02-01-004-006"/>
    <s v="Detalle"/>
    <s v=""/>
    <s v=""/>
    <x v="27"/>
    <s v="EQUIPO ELÉCTRICO"/>
    <x v="11"/>
  </r>
  <r>
    <m/>
    <m/>
    <m/>
    <m/>
    <m/>
    <x v="50"/>
    <x v="55"/>
    <n v="10732088"/>
    <m/>
    <n v="10732088"/>
    <x v="54"/>
    <s v="02-02-01-004-006"/>
    <s v="Detalle"/>
    <s v=""/>
    <s v=""/>
    <x v="29"/>
    <s v="EQUIPO ELÉCTRICO"/>
    <x v="11"/>
  </r>
  <r>
    <m/>
    <m/>
    <m/>
    <m/>
    <m/>
    <x v="82"/>
    <x v="90"/>
    <n v="12100000"/>
    <m/>
    <n v="12100000"/>
    <x v="54"/>
    <s v="02-02-01-004-006"/>
    <s v="Detalle"/>
    <s v=""/>
    <s v=""/>
    <x v="29"/>
    <s v="EQUIPO ELÉCTRICO"/>
    <x v="11"/>
  </r>
  <r>
    <m/>
    <m/>
    <m/>
    <m/>
    <m/>
    <x v="109"/>
    <x v="118"/>
    <m/>
    <n v="22000000"/>
    <n v="22000000"/>
    <x v="54"/>
    <s v="02-02-01-004-006"/>
    <s v="Detalle"/>
    <s v=""/>
    <s v=""/>
    <x v="33"/>
    <s v="EQUIPO ELÉCTRICO"/>
    <x v="11"/>
  </r>
  <r>
    <m/>
    <m/>
    <m/>
    <m/>
    <m/>
    <x v="94"/>
    <x v="103"/>
    <n v="2400000"/>
    <m/>
    <n v="2400000"/>
    <x v="54"/>
    <s v="02-02-01-004-006"/>
    <s v="Detalle"/>
    <s v=""/>
    <s v=""/>
    <x v="33"/>
    <s v="EQUIPO ELÉCTRICO"/>
    <x v="11"/>
  </r>
  <r>
    <m/>
    <m/>
    <m/>
    <m/>
    <m/>
    <x v="61"/>
    <x v="66"/>
    <n v="500000"/>
    <m/>
    <n v="500000"/>
    <x v="54"/>
    <s v="02-02-01-004-006"/>
    <s v="Detalle"/>
    <s v=""/>
    <s v=""/>
    <x v="34"/>
    <s v="EQUIPO ELÉCTRICO"/>
    <x v="11"/>
  </r>
  <r>
    <m/>
    <m/>
    <m/>
    <m/>
    <m/>
    <x v="64"/>
    <x v="69"/>
    <n v="6100000"/>
    <m/>
    <n v="6100000"/>
    <x v="54"/>
    <s v="02-02-01-004-006"/>
    <s v="Detalle"/>
    <s v=""/>
    <s v=""/>
    <x v="35"/>
    <s v="EQUIPO ELÉCTRICO"/>
    <x v="11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4"/>
    <s v="007"/>
    <x v="0"/>
    <x v="123"/>
    <n v="1302958235.5"/>
    <n v="281650000"/>
    <n v="1584608235.5"/>
    <x v="55"/>
    <s v="02-02-01-004"/>
    <s v="Subordinal"/>
    <s v="020201004007Subordinal"/>
    <n v="1"/>
    <x v="0"/>
    <s v="EQUIPO DE TELECOMUNICACIONES"/>
    <x v="12"/>
  </r>
  <r>
    <m/>
    <m/>
    <m/>
    <m/>
    <m/>
    <x v="70"/>
    <x v="78"/>
    <n v="7200000"/>
    <m/>
    <n v="7200000"/>
    <x v="55"/>
    <s v="02-02-01-004-007"/>
    <s v="Detalle"/>
    <s v=""/>
    <s v=""/>
    <x v="1"/>
    <s v="EQUIPO DE TELECOMUNICACIONES"/>
    <x v="12"/>
  </r>
  <r>
    <m/>
    <m/>
    <m/>
    <m/>
    <m/>
    <x v="130"/>
    <x v="169"/>
    <n v="5000000"/>
    <m/>
    <n v="5000000"/>
    <x v="55"/>
    <s v="02-02-01-004-007"/>
    <s v="Detalle"/>
    <s v=""/>
    <s v=""/>
    <x v="1"/>
    <s v="EQUIPO DE TELECOMUNICACIONES"/>
    <x v="12"/>
  </r>
  <r>
    <m/>
    <m/>
    <m/>
    <m/>
    <m/>
    <x v="116"/>
    <x v="133"/>
    <n v="4000000"/>
    <m/>
    <n v="4000000"/>
    <x v="55"/>
    <s v="02-02-01-004-007"/>
    <s v="Detalle"/>
    <s v=""/>
    <s v=""/>
    <x v="1"/>
    <s v="EQUIPO DE TELECOMUNICACIONES"/>
    <x v="12"/>
  </r>
  <r>
    <m/>
    <m/>
    <m/>
    <m/>
    <m/>
    <x v="3"/>
    <x v="8"/>
    <n v="59190000"/>
    <m/>
    <n v="59190000"/>
    <x v="55"/>
    <s v="02-02-01-004-007"/>
    <s v="Detalle"/>
    <s v=""/>
    <s v=""/>
    <x v="1"/>
    <s v="EQUIPO DE TELECOMUNICACIONES"/>
    <x v="12"/>
  </r>
  <r>
    <m/>
    <m/>
    <m/>
    <m/>
    <m/>
    <x v="5"/>
    <x v="10"/>
    <n v="3450000"/>
    <m/>
    <n v="3450000"/>
    <x v="55"/>
    <s v="02-02-01-004-007"/>
    <s v="Detalle"/>
    <s v=""/>
    <s v=""/>
    <x v="1"/>
    <s v="EQUIPO DE TELECOMUNICACIONES"/>
    <x v="12"/>
  </r>
  <r>
    <m/>
    <m/>
    <m/>
    <m/>
    <m/>
    <x v="104"/>
    <x v="114"/>
    <n v="3120000"/>
    <m/>
    <n v="3120000"/>
    <x v="55"/>
    <s v="02-02-01-004-007"/>
    <s v="Detalle"/>
    <s v=""/>
    <s v=""/>
    <x v="1"/>
    <s v="EQUIPO DE TELECOMUNICACIONES"/>
    <x v="12"/>
  </r>
  <r>
    <m/>
    <m/>
    <m/>
    <m/>
    <m/>
    <x v="71"/>
    <x v="79"/>
    <n v="4000000"/>
    <m/>
    <n v="4000000"/>
    <x v="55"/>
    <s v="02-02-01-004-007"/>
    <s v="Detalle"/>
    <s v=""/>
    <s v=""/>
    <x v="1"/>
    <s v="EQUIPO DE TELECOMUNICACIONES"/>
    <x v="12"/>
  </r>
  <r>
    <m/>
    <m/>
    <m/>
    <m/>
    <m/>
    <x v="105"/>
    <x v="115"/>
    <n v="9000000"/>
    <m/>
    <n v="9000000"/>
    <x v="55"/>
    <s v="02-02-01-004-007"/>
    <s v="Detalle"/>
    <s v=""/>
    <s v=""/>
    <x v="1"/>
    <s v="EQUIPO DE TELECOMUNICACIONES"/>
    <x v="12"/>
  </r>
  <r>
    <m/>
    <m/>
    <m/>
    <m/>
    <m/>
    <x v="9"/>
    <x v="14"/>
    <n v="3920000"/>
    <m/>
    <n v="3920000"/>
    <x v="55"/>
    <s v="02-02-01-004-007"/>
    <s v="Detalle"/>
    <s v=""/>
    <s v=""/>
    <x v="1"/>
    <s v="EQUIPO DE TELECOMUNICACIONES"/>
    <x v="12"/>
  </r>
  <r>
    <m/>
    <m/>
    <m/>
    <m/>
    <m/>
    <x v="92"/>
    <x v="101"/>
    <n v="1500000"/>
    <m/>
    <n v="1500000"/>
    <x v="55"/>
    <s v="02-02-01-004-007"/>
    <s v="Detalle"/>
    <s v=""/>
    <s v=""/>
    <x v="1"/>
    <s v="EQUIPO DE TELECOMUNICACIONES"/>
    <x v="12"/>
  </r>
  <r>
    <m/>
    <m/>
    <m/>
    <m/>
    <m/>
    <x v="10"/>
    <x v="15"/>
    <n v="64000000"/>
    <m/>
    <n v="64000000"/>
    <x v="55"/>
    <s v="02-02-01-004-007"/>
    <s v="Detalle"/>
    <s v=""/>
    <s v=""/>
    <x v="2"/>
    <s v="EQUIPO DE TELECOMUNICACIONES"/>
    <x v="12"/>
  </r>
  <r>
    <m/>
    <m/>
    <m/>
    <m/>
    <m/>
    <x v="75"/>
    <x v="83"/>
    <n v="120000000"/>
    <m/>
    <n v="120000000"/>
    <x v="55"/>
    <s v="02-02-01-004-007"/>
    <s v="Detalle"/>
    <s v=""/>
    <s v=""/>
    <x v="38"/>
    <s v="EQUIPO DE TELECOMUNICACIONES"/>
    <x v="12"/>
  </r>
  <r>
    <m/>
    <m/>
    <m/>
    <m/>
    <m/>
    <x v="14"/>
    <x v="19"/>
    <n v="33500000"/>
    <m/>
    <n v="33500000"/>
    <x v="55"/>
    <s v="02-02-01-004-007"/>
    <s v="Detalle"/>
    <s v=""/>
    <s v=""/>
    <x v="5"/>
    <s v="EQUIPO DE TELECOMUNICACIONES"/>
    <x v="12"/>
  </r>
  <r>
    <m/>
    <m/>
    <m/>
    <m/>
    <m/>
    <x v="114"/>
    <x v="125"/>
    <n v="70000000"/>
    <m/>
    <n v="70000000"/>
    <x v="55"/>
    <s v="02-02-01-004-007"/>
    <s v="Detalle"/>
    <s v=""/>
    <s v=""/>
    <x v="42"/>
    <s v="EQUIPO DE TELECOMUNICACIONES"/>
    <x v="12"/>
  </r>
  <r>
    <m/>
    <m/>
    <m/>
    <m/>
    <m/>
    <x v="17"/>
    <x v="22"/>
    <n v="25000000"/>
    <m/>
    <n v="25000000"/>
    <x v="55"/>
    <s v="02-02-01-004-007"/>
    <s v="Detalle"/>
    <s v=""/>
    <s v=""/>
    <x v="8"/>
    <s v="EQUIPO DE TELECOMUNICACIONES"/>
    <x v="12"/>
  </r>
  <r>
    <m/>
    <m/>
    <m/>
    <m/>
    <m/>
    <x v="27"/>
    <x v="32"/>
    <n v="65000000"/>
    <m/>
    <n v="65000000"/>
    <x v="55"/>
    <s v="02-02-01-004-007"/>
    <s v="Detalle"/>
    <s v=""/>
    <s v=""/>
    <x v="17"/>
    <s v="EQUIPO DE TELECOMUNICACIONES"/>
    <x v="12"/>
  </r>
  <r>
    <m/>
    <m/>
    <m/>
    <m/>
    <m/>
    <x v="28"/>
    <x v="33"/>
    <m/>
    <n v="200000000"/>
    <n v="200000000"/>
    <x v="55"/>
    <s v="02-02-01-004-007"/>
    <s v="Detalle"/>
    <s v=""/>
    <s v=""/>
    <x v="18"/>
    <s v="EQUIPO DE TELECOMUNICACIONES"/>
    <x v="12"/>
  </r>
  <r>
    <m/>
    <m/>
    <m/>
    <m/>
    <m/>
    <x v="107"/>
    <x v="117"/>
    <n v="82899917.5"/>
    <m/>
    <n v="82899917.5"/>
    <x v="55"/>
    <s v="02-02-01-004-007"/>
    <s v="Detalle"/>
    <s v=""/>
    <s v=""/>
    <x v="41"/>
    <s v="EQUIPO DE TELECOMUNICACIONES"/>
    <x v="12"/>
  </r>
  <r>
    <m/>
    <m/>
    <m/>
    <m/>
    <m/>
    <x v="29"/>
    <x v="34"/>
    <n v="260000000"/>
    <m/>
    <n v="260000000"/>
    <x v="55"/>
    <s v="02-02-01-004-007"/>
    <s v="Detalle"/>
    <s v=""/>
    <s v=""/>
    <x v="19"/>
    <s v="EQUIPO DE TELECOMUNICACIONES"/>
    <x v="12"/>
  </r>
  <r>
    <m/>
    <m/>
    <m/>
    <m/>
    <m/>
    <x v="30"/>
    <x v="35"/>
    <n v="62210000"/>
    <m/>
    <n v="62210000"/>
    <x v="55"/>
    <s v="02-02-01-004-007"/>
    <s v="Detalle"/>
    <s v=""/>
    <s v=""/>
    <x v="20"/>
    <s v="EQUIPO DE TELECOMUNICACIONES"/>
    <x v="12"/>
  </r>
  <r>
    <m/>
    <m/>
    <m/>
    <m/>
    <m/>
    <x v="33"/>
    <x v="38"/>
    <n v="15200000"/>
    <m/>
    <n v="15200000"/>
    <x v="55"/>
    <s v="02-02-01-004-007"/>
    <s v="Detalle"/>
    <s v=""/>
    <s v=""/>
    <x v="21"/>
    <s v="EQUIPO DE TELECOMUNICACIONES"/>
    <x v="12"/>
  </r>
  <r>
    <m/>
    <m/>
    <m/>
    <m/>
    <m/>
    <x v="42"/>
    <x v="47"/>
    <m/>
    <n v="36650000"/>
    <n v="36650000"/>
    <x v="55"/>
    <s v="02-02-01-004-007"/>
    <s v="Detalle"/>
    <s v=""/>
    <s v=""/>
    <x v="25"/>
    <s v="EQUIPO DE TELECOMUNICACIONES"/>
    <x v="12"/>
  </r>
  <r>
    <m/>
    <m/>
    <m/>
    <m/>
    <m/>
    <x v="43"/>
    <x v="48"/>
    <n v="131330118"/>
    <m/>
    <n v="131330118"/>
    <x v="55"/>
    <s v="02-02-01-004-007"/>
    <s v="Detalle"/>
    <s v=""/>
    <s v=""/>
    <x v="25"/>
    <s v="EQUIPO DE TELECOMUNICACIONES"/>
    <x v="12"/>
  </r>
  <r>
    <m/>
    <m/>
    <m/>
    <m/>
    <m/>
    <x v="56"/>
    <x v="61"/>
    <n v="1200000"/>
    <m/>
    <n v="1200000"/>
    <x v="55"/>
    <s v="02-02-01-004-007"/>
    <s v="Detalle"/>
    <s v=""/>
    <s v=""/>
    <x v="31"/>
    <s v="EQUIPO DE TELECOMUNICACIONES"/>
    <x v="12"/>
  </r>
  <r>
    <m/>
    <m/>
    <m/>
    <m/>
    <m/>
    <x v="57"/>
    <x v="62"/>
    <n v="176500000"/>
    <m/>
    <n v="176500000"/>
    <x v="55"/>
    <s v="02-02-01-004-007"/>
    <s v="Detalle"/>
    <s v=""/>
    <s v=""/>
    <x v="32"/>
    <s v="EQUIPO DE TELECOMUNICACIONES"/>
    <x v="12"/>
  </r>
  <r>
    <m/>
    <m/>
    <m/>
    <m/>
    <m/>
    <x v="109"/>
    <x v="118"/>
    <m/>
    <n v="45000000"/>
    <n v="45000000"/>
    <x v="55"/>
    <s v="02-02-01-004-007"/>
    <s v="Detalle"/>
    <s v=""/>
    <s v=""/>
    <x v="33"/>
    <s v="EQUIPO DE TELECOMUNICACIONES"/>
    <x v="12"/>
  </r>
  <r>
    <m/>
    <m/>
    <m/>
    <m/>
    <m/>
    <x v="94"/>
    <x v="103"/>
    <n v="70000000"/>
    <m/>
    <n v="70000000"/>
    <x v="55"/>
    <s v="02-02-01-004-007"/>
    <s v="Detalle"/>
    <s v=""/>
    <s v=""/>
    <x v="33"/>
    <s v="EQUIPO DE TELECOMUNICACIONES"/>
    <x v="12"/>
  </r>
  <r>
    <m/>
    <m/>
    <m/>
    <m/>
    <m/>
    <x v="63"/>
    <x v="68"/>
    <n v="9738200"/>
    <m/>
    <n v="9738200"/>
    <x v="55"/>
    <s v="02-02-01-004-007"/>
    <s v="Detalle"/>
    <s v=""/>
    <s v=""/>
    <x v="35"/>
    <s v="EQUIPO DE TELECOMUNICACIONES"/>
    <x v="12"/>
  </r>
  <r>
    <m/>
    <m/>
    <m/>
    <m/>
    <m/>
    <x v="64"/>
    <x v="69"/>
    <n v="16000000"/>
    <m/>
    <n v="16000000"/>
    <x v="55"/>
    <s v="02-02-01-004-007"/>
    <s v="Detalle"/>
    <s v=""/>
    <s v=""/>
    <x v="35"/>
    <s v="EQUIPO DE TELECOMUNICACIONES"/>
    <x v="12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4"/>
    <s v="008"/>
    <x v="0"/>
    <x v="126"/>
    <n v="559350771"/>
    <n v="8000000"/>
    <n v="567350771"/>
    <x v="56"/>
    <s v="02-02-01-004"/>
    <s v="Subordinal"/>
    <s v="020201004008Subordinal"/>
    <n v="1"/>
    <x v="0"/>
    <s v="EQUIPO MÉDICO Y DE PRECISIÓN"/>
    <x v="13"/>
  </r>
  <r>
    <m/>
    <m/>
    <m/>
    <m/>
    <m/>
    <x v="70"/>
    <x v="78"/>
    <n v="1000000"/>
    <m/>
    <n v="1000000"/>
    <x v="56"/>
    <s v="02-02-01-004-008"/>
    <s v="Detalle"/>
    <s v=""/>
    <s v=""/>
    <x v="1"/>
    <s v="EQUIPO MÉDICO Y DE PRECISIÓN"/>
    <x v="13"/>
  </r>
  <r>
    <m/>
    <m/>
    <m/>
    <m/>
    <m/>
    <x v="127"/>
    <x v="163"/>
    <n v="4026000"/>
    <m/>
    <n v="4026000"/>
    <x v="56"/>
    <s v="02-02-01-004-008"/>
    <s v="Detalle"/>
    <s v=""/>
    <s v=""/>
    <x v="1"/>
    <s v="EQUIPO MÉDICO Y DE PRECISIÓN"/>
    <x v="13"/>
  </r>
  <r>
    <m/>
    <m/>
    <m/>
    <m/>
    <m/>
    <x v="3"/>
    <x v="8"/>
    <n v="70000"/>
    <m/>
    <n v="70000"/>
    <x v="56"/>
    <s v="02-02-01-004-008"/>
    <s v="Detalle"/>
    <s v=""/>
    <s v=""/>
    <x v="1"/>
    <s v="EQUIPO MÉDICO Y DE PRECISIÓN"/>
    <x v="13"/>
  </r>
  <r>
    <m/>
    <m/>
    <m/>
    <m/>
    <m/>
    <x v="104"/>
    <x v="114"/>
    <n v="920000"/>
    <m/>
    <n v="920000"/>
    <x v="56"/>
    <s v="02-02-01-004-008"/>
    <s v="Detalle"/>
    <s v=""/>
    <s v=""/>
    <x v="1"/>
    <s v="EQUIPO MÉDICO Y DE PRECISIÓN"/>
    <x v="13"/>
  </r>
  <r>
    <m/>
    <m/>
    <m/>
    <m/>
    <m/>
    <x v="90"/>
    <x v="99"/>
    <n v="1000000"/>
    <m/>
    <n v="1000000"/>
    <x v="56"/>
    <s v="02-02-01-004-008"/>
    <s v="Detalle"/>
    <s v=""/>
    <s v=""/>
    <x v="1"/>
    <s v="EQUIPO MÉDICO Y DE PRECISIÓN"/>
    <x v="13"/>
  </r>
  <r>
    <m/>
    <m/>
    <m/>
    <m/>
    <m/>
    <x v="71"/>
    <x v="79"/>
    <n v="12000000"/>
    <m/>
    <n v="12000000"/>
    <x v="56"/>
    <s v="02-02-01-004-008"/>
    <s v="Detalle"/>
    <s v=""/>
    <s v=""/>
    <x v="1"/>
    <s v="EQUIPO MÉDICO Y DE PRECISIÓN"/>
    <x v="13"/>
  </r>
  <r>
    <m/>
    <m/>
    <m/>
    <m/>
    <m/>
    <x v="105"/>
    <x v="115"/>
    <n v="1430000"/>
    <m/>
    <n v="1430000"/>
    <x v="56"/>
    <s v="02-02-01-004-008"/>
    <s v="Detalle"/>
    <s v=""/>
    <s v=""/>
    <x v="1"/>
    <s v="EQUIPO MÉDICO Y DE PRECISIÓN"/>
    <x v="13"/>
  </r>
  <r>
    <m/>
    <m/>
    <m/>
    <m/>
    <m/>
    <x v="10"/>
    <x v="15"/>
    <m/>
    <n v="8000000"/>
    <n v="8000000"/>
    <x v="56"/>
    <s v="02-02-01-004-008"/>
    <s v="Detalle"/>
    <s v=""/>
    <s v=""/>
    <x v="2"/>
    <s v="EQUIPO MÉDICO Y DE PRECISIÓN"/>
    <x v="13"/>
  </r>
  <r>
    <m/>
    <m/>
    <m/>
    <m/>
    <m/>
    <x v="11"/>
    <x v="16"/>
    <n v="9000000"/>
    <m/>
    <n v="9000000"/>
    <x v="56"/>
    <s v="02-02-01-004-008"/>
    <s v="Detalle"/>
    <s v=""/>
    <s v=""/>
    <x v="3"/>
    <s v="EQUIPO MÉDICO Y DE PRECISIÓN"/>
    <x v="13"/>
  </r>
  <r>
    <m/>
    <m/>
    <m/>
    <m/>
    <m/>
    <x v="106"/>
    <x v="116"/>
    <n v="132616931"/>
    <m/>
    <n v="132616931"/>
    <x v="56"/>
    <s v="02-02-01-004-008"/>
    <s v="Detalle"/>
    <s v=""/>
    <s v=""/>
    <x v="40"/>
    <s v="EQUIPO MÉDICO Y DE PRECISIÓN"/>
    <x v="13"/>
  </r>
  <r>
    <m/>
    <m/>
    <m/>
    <m/>
    <m/>
    <x v="25"/>
    <x v="30"/>
    <n v="2010000"/>
    <m/>
    <n v="2010000"/>
    <x v="56"/>
    <s v="02-02-01-004-008"/>
    <s v="Detalle"/>
    <s v=""/>
    <s v=""/>
    <x v="15"/>
    <s v="EQUIPO MÉDICO Y DE PRECISIÓN"/>
    <x v="13"/>
  </r>
  <r>
    <m/>
    <m/>
    <m/>
    <m/>
    <m/>
    <x v="27"/>
    <x v="32"/>
    <n v="12300000"/>
    <m/>
    <n v="12300000"/>
    <x v="56"/>
    <s v="02-02-01-004-008"/>
    <s v="Detalle"/>
    <s v=""/>
    <s v=""/>
    <x v="17"/>
    <s v="EQUIPO MÉDICO Y DE PRECISIÓN"/>
    <x v="13"/>
  </r>
  <r>
    <m/>
    <m/>
    <m/>
    <m/>
    <m/>
    <x v="28"/>
    <x v="33"/>
    <n v="62876940"/>
    <m/>
    <n v="62876940"/>
    <x v="56"/>
    <s v="02-02-01-004-008"/>
    <s v="Detalle"/>
    <s v=""/>
    <s v=""/>
    <x v="18"/>
    <s v="EQUIPO MÉDICO Y DE PRECISIÓN"/>
    <x v="13"/>
  </r>
  <r>
    <m/>
    <m/>
    <m/>
    <m/>
    <m/>
    <x v="107"/>
    <x v="117"/>
    <n v="6800000"/>
    <m/>
    <n v="6800000"/>
    <x v="56"/>
    <s v="02-02-01-004-008"/>
    <s v="Detalle"/>
    <s v=""/>
    <s v=""/>
    <x v="41"/>
    <s v="EQUIPO MÉDICO Y DE PRECISIÓN"/>
    <x v="13"/>
  </r>
  <r>
    <m/>
    <m/>
    <m/>
    <m/>
    <m/>
    <x v="29"/>
    <x v="34"/>
    <n v="236494000"/>
    <m/>
    <n v="236494000"/>
    <x v="56"/>
    <s v="02-02-01-004-008"/>
    <s v="Detalle"/>
    <s v=""/>
    <s v=""/>
    <x v="19"/>
    <s v="EQUIPO MÉDICO Y DE PRECISIÓN"/>
    <x v="13"/>
  </r>
  <r>
    <m/>
    <m/>
    <m/>
    <m/>
    <m/>
    <x v="30"/>
    <x v="35"/>
    <n v="19800000"/>
    <m/>
    <n v="19800000"/>
    <x v="56"/>
    <s v="02-02-01-004-008"/>
    <s v="Detalle"/>
    <s v=""/>
    <s v=""/>
    <x v="20"/>
    <s v="EQUIPO MÉDICO Y DE PRECISIÓN"/>
    <x v="13"/>
  </r>
  <r>
    <m/>
    <m/>
    <m/>
    <m/>
    <m/>
    <x v="31"/>
    <x v="36"/>
    <n v="3000000"/>
    <m/>
    <n v="3000000"/>
    <x v="56"/>
    <s v="02-02-01-004-008"/>
    <s v="Detalle"/>
    <s v=""/>
    <s v=""/>
    <x v="20"/>
    <s v="EQUIPO MÉDICO Y DE PRECISIÓN"/>
    <x v="13"/>
  </r>
  <r>
    <m/>
    <m/>
    <m/>
    <m/>
    <m/>
    <x v="36"/>
    <x v="41"/>
    <n v="20000000"/>
    <m/>
    <n v="20000000"/>
    <x v="56"/>
    <s v="02-02-01-004-008"/>
    <s v="Detalle"/>
    <s v=""/>
    <s v=""/>
    <x v="22"/>
    <s v="EQUIPO MÉDICO Y DE PRECISIÓN"/>
    <x v="13"/>
  </r>
  <r>
    <m/>
    <m/>
    <m/>
    <m/>
    <m/>
    <x v="38"/>
    <x v="43"/>
    <n v="5000000"/>
    <m/>
    <n v="5000000"/>
    <x v="56"/>
    <s v="02-02-01-004-008"/>
    <s v="Detalle"/>
    <s v=""/>
    <s v=""/>
    <x v="23"/>
    <s v="EQUIPO MÉDICO Y DE PRECISIÓN"/>
    <x v="13"/>
  </r>
  <r>
    <m/>
    <m/>
    <m/>
    <m/>
    <m/>
    <x v="43"/>
    <x v="48"/>
    <n v="13492900"/>
    <m/>
    <n v="13492900"/>
    <x v="56"/>
    <s v="02-02-01-004-008"/>
    <s v="Detalle"/>
    <s v=""/>
    <s v=""/>
    <x v="25"/>
    <s v="EQUIPO MÉDICO Y DE PRECISIÓN"/>
    <x v="13"/>
  </r>
  <r>
    <m/>
    <m/>
    <m/>
    <m/>
    <m/>
    <x v="45"/>
    <x v="50"/>
    <n v="514000"/>
    <m/>
    <n v="514000"/>
    <x v="56"/>
    <s v="02-02-01-004-008"/>
    <s v="Detalle"/>
    <s v=""/>
    <s v=""/>
    <x v="27"/>
    <s v="EQUIPO MÉDICO Y DE PRECISIÓN"/>
    <x v="13"/>
  </r>
  <r>
    <m/>
    <m/>
    <m/>
    <m/>
    <m/>
    <x v="64"/>
    <x v="69"/>
    <n v="15000000"/>
    <m/>
    <n v="15000000"/>
    <x v="56"/>
    <s v="02-02-01-004-008"/>
    <s v="Detalle"/>
    <s v=""/>
    <s v=""/>
    <x v="35"/>
    <s v="EQUIPO MÉDICO Y DE PRECISIÓN"/>
    <x v="13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4"/>
    <s v="009"/>
    <x v="0"/>
    <x v="127"/>
    <n v="722225000"/>
    <n v="0"/>
    <n v="722225000"/>
    <x v="57"/>
    <s v="02-02-01-004"/>
    <s v="Subordinal"/>
    <s v="020201004009Subordinal"/>
    <n v="1"/>
    <x v="0"/>
    <s v="EQUIPO DE TRANSPORTE"/>
    <x v="14"/>
  </r>
  <r>
    <m/>
    <m/>
    <m/>
    <m/>
    <m/>
    <x v="13"/>
    <x v="18"/>
    <n v="7000000"/>
    <m/>
    <n v="7000000"/>
    <x v="57"/>
    <s v="02-02-01-004-009"/>
    <s v="Detalle"/>
    <s v=""/>
    <s v=""/>
    <x v="4"/>
    <s v="EQUIPO DE TRANSPORTE"/>
    <x v="14"/>
  </r>
  <r>
    <m/>
    <m/>
    <m/>
    <m/>
    <m/>
    <x v="29"/>
    <x v="34"/>
    <n v="5225000"/>
    <m/>
    <n v="5225000"/>
    <x v="57"/>
    <s v="02-02-01-004-009"/>
    <s v="Detalle"/>
    <s v=""/>
    <s v=""/>
    <x v="19"/>
    <s v="EQUIPO DE TRANSPORTE"/>
    <x v="14"/>
  </r>
  <r>
    <m/>
    <m/>
    <m/>
    <m/>
    <m/>
    <x v="33"/>
    <x v="38"/>
    <n v="10000000"/>
    <m/>
    <n v="10000000"/>
    <x v="57"/>
    <s v="02-02-01-004-009"/>
    <s v="Detalle"/>
    <s v=""/>
    <s v=""/>
    <x v="21"/>
    <s v="EQUIPO DE TRANSPORTE"/>
    <x v="14"/>
  </r>
  <r>
    <m/>
    <m/>
    <m/>
    <m/>
    <m/>
    <x v="48"/>
    <x v="53"/>
    <n v="700000000"/>
    <m/>
    <n v="700000000"/>
    <x v="57"/>
    <s v="02-02-01-004-009"/>
    <s v="Detalle"/>
    <s v=""/>
    <s v=""/>
    <x v="28"/>
    <s v="EQUIPO DE TRANSPORTE"/>
    <x v="14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04"/>
    <s v="010"/>
    <x v="0"/>
    <x v="204"/>
    <n v="1070867304"/>
    <n v="0"/>
    <n v="1070867304"/>
    <x v="58"/>
    <s v="02-02-01-004"/>
    <s v="Subordinal"/>
    <s v="020201004010Subordinal"/>
    <n v="1"/>
    <x v="0"/>
    <s v="EQUIPOS DE TRANSPORTE"/>
    <x v="51"/>
  </r>
  <r>
    <m/>
    <m/>
    <m/>
    <m/>
    <m/>
    <x v="70"/>
    <x v="78"/>
    <n v="1070867304"/>
    <m/>
    <n v="1070867304"/>
    <x v="58"/>
    <s v="02-02-01-004-010"/>
    <s v="Detalle"/>
    <s v=""/>
    <s v=""/>
    <x v="1"/>
    <s v="EQUIPOS DE TRANSPORTE"/>
    <x v="51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10"/>
    <m/>
    <x v="0"/>
    <x v="205"/>
    <n v="3094653680"/>
    <n v="703285259.54999995"/>
    <n v="3797938939.5500002"/>
    <x v="59"/>
    <s v="02-02-01"/>
    <s v="Ordinal"/>
    <s v="020201010Ordinal"/>
    <n v="1"/>
    <x v="0"/>
    <s v="ELEMENTOS MILITARES DE UN SOLO USO"/>
    <x v="52"/>
  </r>
  <r>
    <s v="02"/>
    <s v="02"/>
    <s v="01"/>
    <s v="010"/>
    <s v="001"/>
    <x v="0"/>
    <x v="206"/>
    <n v="2874653680"/>
    <n v="0"/>
    <n v="2874653680"/>
    <x v="60"/>
    <s v="02-02-01-010"/>
    <s v="Subordinal"/>
    <s v="020201010001Subordinal"/>
    <n v="1"/>
    <x v="0"/>
    <s v="ELEMENTOS MILITARES DE UN SOLO USO"/>
    <x v="53"/>
  </r>
  <r>
    <m/>
    <m/>
    <m/>
    <m/>
    <m/>
    <x v="70"/>
    <x v="78"/>
    <n v="2874653680"/>
    <m/>
    <n v="2874653680"/>
    <x v="60"/>
    <s v="02-02-01-010-001"/>
    <s v="Detalle"/>
    <s v=""/>
    <s v=""/>
    <x v="1"/>
    <s v="ELEMENTOS MILITARES DE UN SOLO USO"/>
    <x v="53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1"/>
    <s v="010"/>
    <s v="005"/>
    <x v="0"/>
    <x v="207"/>
    <n v="220000000"/>
    <n v="703285259.54999995"/>
    <n v="923285259.54999995"/>
    <x v="61"/>
    <s v="02-02-01-010"/>
    <s v="Subordinal"/>
    <s v="020201010005Subordinal"/>
    <n v="1"/>
    <x v="0"/>
    <s v="ELEMENTOS MILITARES DE UN SOLO USO"/>
    <x v="54"/>
  </r>
  <r>
    <m/>
    <m/>
    <m/>
    <m/>
    <m/>
    <x v="107"/>
    <x v="117"/>
    <m/>
    <n v="703285259.54999995"/>
    <n v="703285259.54999995"/>
    <x v="61"/>
    <s v="02-02-01-010-005"/>
    <s v="Detalle"/>
    <s v=""/>
    <s v=""/>
    <x v="41"/>
    <s v="ELEMENTOS MILITARES DE UN SOLO USO"/>
    <x v="54"/>
  </r>
  <r>
    <m/>
    <m/>
    <m/>
    <m/>
    <m/>
    <x v="108"/>
    <x v="17"/>
    <n v="110000000"/>
    <m/>
    <n v="110000000"/>
    <x v="61"/>
    <s v="02-02-01-010-005"/>
    <s v="Detalle"/>
    <s v=""/>
    <s v=""/>
    <x v="41"/>
    <s v="ELEMENTOS MILITARES DE UN SOLO USO"/>
    <x v="54"/>
  </r>
  <r>
    <m/>
    <m/>
    <m/>
    <m/>
    <m/>
    <x v="39"/>
    <x v="44"/>
    <n v="110000000"/>
    <m/>
    <n v="110000000"/>
    <x v="61"/>
    <s v="02-02-01-010-005"/>
    <s v="Detalle"/>
    <s v=""/>
    <s v=""/>
    <x v="23"/>
    <s v="ELEMENTOS MILITARES DE UN SOLO USO"/>
    <x v="54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m/>
    <m/>
    <x v="0"/>
    <x v="208"/>
    <n v="588206315635.10999"/>
    <n v="107041332891.36"/>
    <n v="695247648526.46997"/>
    <x v="62"/>
    <s v="02-02"/>
    <s v="Objeto"/>
    <s v="020202Objeto"/>
    <n v="1"/>
    <x v="0"/>
    <s v=""/>
    <x v="55"/>
  </r>
  <r>
    <s v="02"/>
    <s v="02"/>
    <s v="02"/>
    <s v="005"/>
    <m/>
    <x v="0"/>
    <x v="209"/>
    <n v="49888517781.919998"/>
    <n v="11376950966.360001"/>
    <n v="61265468748.279999"/>
    <x v="63"/>
    <s v="02-02-02"/>
    <s v="Ordinal"/>
    <s v="020202005Ordinal"/>
    <n v="1"/>
    <x v="0"/>
    <s v="SERVICIOS DE CONSTRUCCIÓN"/>
    <x v="56"/>
  </r>
  <r>
    <s v="02"/>
    <s v="02"/>
    <s v="02"/>
    <s v="005"/>
    <s v="004"/>
    <x v="0"/>
    <x v="210"/>
    <n v="49888517781.919998"/>
    <n v="11376950966.360001"/>
    <n v="61265468748.279999"/>
    <x v="64"/>
    <s v="02-02-02-005"/>
    <s v="Subordinal"/>
    <s v="020202005004Subordinal"/>
    <n v="1"/>
    <x v="0"/>
    <s v="SERVICIOS DE CONSTRUCCIÓN"/>
    <x v="57"/>
  </r>
  <r>
    <m/>
    <m/>
    <m/>
    <m/>
    <m/>
    <x v="70"/>
    <x v="78"/>
    <n v="4000000000"/>
    <m/>
    <n v="4000000000"/>
    <x v="64"/>
    <s v="02-02-02-005-004"/>
    <s v="Detalle"/>
    <s v=""/>
    <s v=""/>
    <x v="1"/>
    <s v="SERVICIOS DE CONSTRUCCIÓN"/>
    <x v="57"/>
  </r>
  <r>
    <m/>
    <m/>
    <m/>
    <m/>
    <m/>
    <x v="1"/>
    <x v="6"/>
    <m/>
    <n v="640000000"/>
    <n v="640000000"/>
    <x v="64"/>
    <s v="02-02-02-005-004"/>
    <s v="Detalle"/>
    <s v=""/>
    <s v=""/>
    <x v="1"/>
    <s v="SERVICIOS DE CONSTRUCCIÓN"/>
    <x v="57"/>
  </r>
  <r>
    <m/>
    <m/>
    <m/>
    <m/>
    <m/>
    <x v="111"/>
    <x v="121"/>
    <n v="300000000"/>
    <m/>
    <n v="300000000"/>
    <x v="64"/>
    <s v="02-02-02-005-004"/>
    <s v="Detalle"/>
    <s v=""/>
    <s v=""/>
    <x v="1"/>
    <s v="SERVICIOS DE CONSTRUCCIÓN"/>
    <x v="57"/>
  </r>
  <r>
    <m/>
    <m/>
    <m/>
    <m/>
    <m/>
    <x v="96"/>
    <x v="106"/>
    <n v="686800000"/>
    <m/>
    <n v="686800000"/>
    <x v="64"/>
    <s v="02-02-02-005-004"/>
    <s v="Detalle"/>
    <s v=""/>
    <s v=""/>
    <x v="1"/>
    <s v="SERVICIOS DE CONSTRUCCIÓN"/>
    <x v="57"/>
  </r>
  <r>
    <m/>
    <m/>
    <m/>
    <m/>
    <m/>
    <x v="104"/>
    <x v="114"/>
    <n v="122169600"/>
    <m/>
    <n v="122169600"/>
    <x v="64"/>
    <s v="02-02-02-005-004"/>
    <s v="Detalle"/>
    <s v=""/>
    <s v=""/>
    <x v="1"/>
    <s v="SERVICIOS DE CONSTRUCCIÓN"/>
    <x v="57"/>
  </r>
  <r>
    <m/>
    <m/>
    <m/>
    <m/>
    <m/>
    <x v="7"/>
    <x v="12"/>
    <n v="350000000"/>
    <m/>
    <n v="350000000"/>
    <x v="64"/>
    <s v="02-02-02-005-004"/>
    <s v="Detalle"/>
    <s v=""/>
    <s v=""/>
    <x v="1"/>
    <s v="SERVICIOS DE CONSTRUCCIÓN"/>
    <x v="57"/>
  </r>
  <r>
    <m/>
    <m/>
    <m/>
    <m/>
    <m/>
    <x v="72"/>
    <x v="80"/>
    <n v="1150000000"/>
    <m/>
    <n v="1150000000"/>
    <x v="64"/>
    <s v="02-02-02-005-004"/>
    <s v="Detalle"/>
    <s v=""/>
    <s v=""/>
    <x v="5"/>
    <s v="SERVICIOS DE CONSTRUCCIÓN"/>
    <x v="57"/>
  </r>
  <r>
    <m/>
    <m/>
    <m/>
    <m/>
    <m/>
    <x v="10"/>
    <x v="15"/>
    <n v="800000000"/>
    <m/>
    <n v="800000000"/>
    <x v="64"/>
    <s v="02-02-02-005-004"/>
    <s v="Detalle"/>
    <s v=""/>
    <s v=""/>
    <x v="2"/>
    <s v="SERVICIOS DE CONSTRUCCIÓN"/>
    <x v="57"/>
  </r>
  <r>
    <m/>
    <m/>
    <m/>
    <m/>
    <m/>
    <x v="124"/>
    <x v="156"/>
    <n v="620000000"/>
    <m/>
    <n v="620000000"/>
    <x v="64"/>
    <s v="02-02-02-005-004"/>
    <s v="Detalle"/>
    <s v=""/>
    <s v=""/>
    <x v="37"/>
    <s v="SERVICIOS DE CONSTRUCCIÓN"/>
    <x v="57"/>
  </r>
  <r>
    <m/>
    <m/>
    <m/>
    <m/>
    <m/>
    <x v="73"/>
    <x v="81"/>
    <m/>
    <n v="700000"/>
    <n v="700000"/>
    <x v="64"/>
    <s v="02-02-02-005-004"/>
    <s v="Detalle"/>
    <s v=""/>
    <s v=""/>
    <x v="37"/>
    <s v="SERVICIOS DE CONSTRUCCIÓN"/>
    <x v="57"/>
  </r>
  <r>
    <m/>
    <m/>
    <m/>
    <m/>
    <m/>
    <x v="11"/>
    <x v="16"/>
    <n v="400000000"/>
    <m/>
    <n v="400000000"/>
    <x v="64"/>
    <s v="02-02-02-005-004"/>
    <s v="Detalle"/>
    <s v=""/>
    <s v=""/>
    <x v="3"/>
    <s v="SERVICIOS DE CONSTRUCCIÓN"/>
    <x v="57"/>
  </r>
  <r>
    <m/>
    <m/>
    <m/>
    <m/>
    <m/>
    <x v="74"/>
    <x v="82"/>
    <n v="5000000"/>
    <m/>
    <n v="5000000"/>
    <x v="64"/>
    <s v="02-02-02-005-004"/>
    <s v="Detalle"/>
    <s v=""/>
    <s v=""/>
    <x v="3"/>
    <s v="SERVICIOS DE CONSTRUCCIÓN"/>
    <x v="57"/>
  </r>
  <r>
    <m/>
    <m/>
    <m/>
    <m/>
    <m/>
    <x v="113"/>
    <x v="124"/>
    <n v="250000000"/>
    <m/>
    <n v="250000000"/>
    <x v="64"/>
    <s v="02-02-02-005-004"/>
    <s v="Detalle"/>
    <s v=""/>
    <s v=""/>
    <x v="3"/>
    <s v="SERVICIOS DE CONSTRUCCIÓN"/>
    <x v="57"/>
  </r>
  <r>
    <m/>
    <m/>
    <m/>
    <m/>
    <m/>
    <x v="75"/>
    <x v="83"/>
    <n v="1900000000"/>
    <m/>
    <n v="1900000000"/>
    <x v="64"/>
    <s v="02-02-02-005-004"/>
    <s v="Detalle"/>
    <s v=""/>
    <s v=""/>
    <x v="38"/>
    <s v="SERVICIOS DE CONSTRUCCIÓN"/>
    <x v="57"/>
  </r>
  <r>
    <m/>
    <m/>
    <m/>
    <m/>
    <m/>
    <x v="13"/>
    <x v="18"/>
    <n v="600000000"/>
    <m/>
    <n v="600000000"/>
    <x v="64"/>
    <s v="02-02-02-005-004"/>
    <s v="Detalle"/>
    <s v=""/>
    <s v=""/>
    <x v="4"/>
    <s v="SERVICIOS DE CONSTRUCCIÓN"/>
    <x v="57"/>
  </r>
  <r>
    <m/>
    <m/>
    <m/>
    <m/>
    <m/>
    <x v="131"/>
    <x v="170"/>
    <n v="810100000"/>
    <m/>
    <n v="810100000"/>
    <x v="64"/>
    <s v="02-02-02-005-004"/>
    <s v="Detalle"/>
    <s v=""/>
    <s v=""/>
    <x v="39"/>
    <s v="SERVICIOS DE CONSTRUCCIÓN"/>
    <x v="57"/>
  </r>
  <r>
    <m/>
    <m/>
    <m/>
    <m/>
    <m/>
    <x v="76"/>
    <x v="84"/>
    <n v="15000000"/>
    <m/>
    <n v="15000000"/>
    <x v="64"/>
    <s v="02-02-02-005-004"/>
    <s v="Detalle"/>
    <s v=""/>
    <s v=""/>
    <x v="39"/>
    <s v="SERVICIOS DE CONSTRUCCIÓN"/>
    <x v="57"/>
  </r>
  <r>
    <m/>
    <m/>
    <m/>
    <m/>
    <m/>
    <x v="142"/>
    <x v="185"/>
    <n v="150000000"/>
    <m/>
    <n v="150000000"/>
    <x v="64"/>
    <s v="02-02-02-005-004"/>
    <s v="Detalle"/>
    <s v=""/>
    <s v=""/>
    <x v="39"/>
    <s v="SERVICIOS DE CONSTRUCCIÓN"/>
    <x v="57"/>
  </r>
  <r>
    <m/>
    <m/>
    <m/>
    <m/>
    <m/>
    <x v="15"/>
    <x v="20"/>
    <n v="470200000"/>
    <m/>
    <n v="470200000"/>
    <x v="64"/>
    <s v="02-02-02-005-004"/>
    <s v="Detalle"/>
    <s v=""/>
    <s v=""/>
    <x v="6"/>
    <s v="SERVICIOS DE CONSTRUCCIÓN"/>
    <x v="57"/>
  </r>
  <r>
    <m/>
    <m/>
    <m/>
    <m/>
    <m/>
    <x v="114"/>
    <x v="125"/>
    <n v="800000000"/>
    <m/>
    <n v="800000000"/>
    <x v="64"/>
    <s v="02-02-02-005-004"/>
    <s v="Detalle"/>
    <s v=""/>
    <s v=""/>
    <x v="42"/>
    <s v="SERVICIOS DE CONSTRUCCIÓN"/>
    <x v="57"/>
  </r>
  <r>
    <m/>
    <m/>
    <m/>
    <m/>
    <m/>
    <x v="16"/>
    <x v="21"/>
    <n v="892200000"/>
    <m/>
    <n v="892200000"/>
    <x v="64"/>
    <s v="02-02-02-005-004"/>
    <s v="Detalle"/>
    <s v=""/>
    <s v=""/>
    <x v="7"/>
    <s v="SERVICIOS DE CONSTRUCCIÓN"/>
    <x v="57"/>
  </r>
  <r>
    <m/>
    <m/>
    <m/>
    <m/>
    <m/>
    <x v="17"/>
    <x v="22"/>
    <n v="1100000000"/>
    <m/>
    <n v="1100000000"/>
    <x v="64"/>
    <s v="02-02-02-005-004"/>
    <s v="Detalle"/>
    <s v=""/>
    <s v=""/>
    <x v="8"/>
    <s v="SERVICIOS DE CONSTRUCCIÓN"/>
    <x v="57"/>
  </r>
  <r>
    <m/>
    <m/>
    <m/>
    <m/>
    <m/>
    <x v="18"/>
    <x v="23"/>
    <n v="760570000"/>
    <m/>
    <n v="760570000"/>
    <x v="64"/>
    <s v="02-02-02-005-004"/>
    <s v="Detalle"/>
    <s v=""/>
    <s v=""/>
    <x v="9"/>
    <s v="SERVICIOS DE CONSTRUCCIÓN"/>
    <x v="57"/>
  </r>
  <r>
    <m/>
    <m/>
    <m/>
    <m/>
    <m/>
    <x v="78"/>
    <x v="86"/>
    <n v="57000000"/>
    <m/>
    <n v="57000000"/>
    <x v="64"/>
    <s v="02-02-02-005-004"/>
    <s v="Detalle"/>
    <s v=""/>
    <s v=""/>
    <x v="9"/>
    <s v="SERVICIOS DE CONSTRUCCIÓN"/>
    <x v="57"/>
  </r>
  <r>
    <m/>
    <m/>
    <m/>
    <m/>
    <m/>
    <x v="19"/>
    <x v="24"/>
    <n v="1677019487"/>
    <m/>
    <n v="1677019487"/>
    <x v="64"/>
    <s v="02-02-02-005-004"/>
    <s v="Detalle"/>
    <s v=""/>
    <s v=""/>
    <x v="10"/>
    <s v="SERVICIOS DE CONSTRUCCIÓN"/>
    <x v="57"/>
  </r>
  <r>
    <m/>
    <m/>
    <m/>
    <m/>
    <m/>
    <x v="155"/>
    <x v="211"/>
    <m/>
    <n v="7000000"/>
    <n v="7000000"/>
    <x v="64"/>
    <s v="02-02-02-005-004"/>
    <s v="Detalle"/>
    <s v=""/>
    <s v=""/>
    <x v="10"/>
    <s v="SERVICIOS DE CONSTRUCCIÓN"/>
    <x v="57"/>
  </r>
  <r>
    <m/>
    <m/>
    <m/>
    <m/>
    <m/>
    <x v="21"/>
    <x v="26"/>
    <n v="411018398"/>
    <m/>
    <n v="411018398"/>
    <x v="64"/>
    <s v="02-02-02-005-004"/>
    <s v="Detalle"/>
    <s v=""/>
    <s v=""/>
    <x v="11"/>
    <s v="SERVICIOS DE CONSTRUCCIÓN"/>
    <x v="57"/>
  </r>
  <r>
    <m/>
    <m/>
    <m/>
    <m/>
    <m/>
    <x v="22"/>
    <x v="27"/>
    <n v="514322577"/>
    <m/>
    <n v="514322577"/>
    <x v="64"/>
    <s v="02-02-02-005-004"/>
    <s v="Detalle"/>
    <s v=""/>
    <s v=""/>
    <x v="12"/>
    <s v="SERVICIOS DE CONSTRUCCIÓN"/>
    <x v="57"/>
  </r>
  <r>
    <m/>
    <m/>
    <m/>
    <m/>
    <m/>
    <x v="118"/>
    <x v="148"/>
    <n v="500000000"/>
    <m/>
    <n v="500000000"/>
    <x v="64"/>
    <s v="02-02-02-005-004"/>
    <s v="Detalle"/>
    <s v=""/>
    <s v=""/>
    <x v="13"/>
    <s v="SERVICIOS DE CONSTRUCCIÓN"/>
    <x v="57"/>
  </r>
  <r>
    <m/>
    <m/>
    <m/>
    <m/>
    <m/>
    <x v="24"/>
    <x v="29"/>
    <m/>
    <n v="6706574100"/>
    <n v="6706574100"/>
    <x v="64"/>
    <s v="02-02-02-005-004"/>
    <s v="Detalle"/>
    <s v=""/>
    <s v=""/>
    <x v="14"/>
    <s v="SERVICIOS DE CONSTRUCCIÓN"/>
    <x v="57"/>
  </r>
  <r>
    <m/>
    <m/>
    <m/>
    <m/>
    <m/>
    <x v="106"/>
    <x v="116"/>
    <n v="936913791"/>
    <n v="936913791"/>
    <n v="1873827582"/>
    <x v="64"/>
    <s v="02-02-02-005-004"/>
    <s v="Detalle"/>
    <s v=""/>
    <s v=""/>
    <x v="40"/>
    <s v="SERVICIOS DE CONSTRUCCIÓN"/>
    <x v="57"/>
  </r>
  <r>
    <m/>
    <m/>
    <m/>
    <m/>
    <m/>
    <x v="25"/>
    <x v="30"/>
    <n v="1200000000"/>
    <m/>
    <n v="1200000000"/>
    <x v="64"/>
    <s v="02-02-02-005-004"/>
    <s v="Detalle"/>
    <s v=""/>
    <s v=""/>
    <x v="15"/>
    <s v="SERVICIOS DE CONSTRUCCIÓN"/>
    <x v="57"/>
  </r>
  <r>
    <m/>
    <m/>
    <m/>
    <m/>
    <m/>
    <x v="26"/>
    <x v="31"/>
    <n v="1500000000"/>
    <m/>
    <n v="1500000000"/>
    <x v="64"/>
    <s v="02-02-02-005-004"/>
    <s v="Detalle"/>
    <s v=""/>
    <s v=""/>
    <x v="16"/>
    <s v="SERVICIOS DE CONSTRUCCIÓN"/>
    <x v="57"/>
  </r>
  <r>
    <m/>
    <m/>
    <m/>
    <m/>
    <m/>
    <x v="27"/>
    <x v="32"/>
    <n v="175000000"/>
    <m/>
    <n v="175000000"/>
    <x v="64"/>
    <s v="02-02-02-005-004"/>
    <s v="Detalle"/>
    <s v=""/>
    <s v=""/>
    <x v="17"/>
    <s v="SERVICIOS DE CONSTRUCCIÓN"/>
    <x v="57"/>
  </r>
  <r>
    <m/>
    <m/>
    <m/>
    <m/>
    <m/>
    <x v="28"/>
    <x v="33"/>
    <n v="70000000"/>
    <m/>
    <n v="70000000"/>
    <x v="64"/>
    <s v="02-02-02-005-004"/>
    <s v="Detalle"/>
    <s v=""/>
    <s v=""/>
    <x v="18"/>
    <s v="SERVICIOS DE CONSTRUCCIÓN"/>
    <x v="57"/>
  </r>
  <r>
    <m/>
    <m/>
    <m/>
    <m/>
    <m/>
    <x v="112"/>
    <x v="122"/>
    <m/>
    <n v="2000000000"/>
    <n v="2000000000"/>
    <x v="64"/>
    <s v="02-02-02-005-004"/>
    <s v="Detalle"/>
    <s v=""/>
    <s v=""/>
    <x v="28"/>
    <s v="SERVICIOS DE CONSTRUCCIÓN"/>
    <x v="57"/>
  </r>
  <r>
    <m/>
    <m/>
    <m/>
    <m/>
    <m/>
    <x v="30"/>
    <x v="35"/>
    <n v="600000000"/>
    <m/>
    <n v="600000000"/>
    <x v="64"/>
    <s v="02-02-02-005-004"/>
    <s v="Detalle"/>
    <s v=""/>
    <s v=""/>
    <x v="20"/>
    <s v="SERVICIOS DE CONSTRUCCIÓN"/>
    <x v="57"/>
  </r>
  <r>
    <m/>
    <m/>
    <m/>
    <m/>
    <m/>
    <x v="31"/>
    <x v="36"/>
    <n v="700000000"/>
    <m/>
    <n v="700000000"/>
    <x v="64"/>
    <s v="02-02-02-005-004"/>
    <s v="Detalle"/>
    <s v=""/>
    <s v=""/>
    <x v="20"/>
    <s v="SERVICIOS DE CONSTRUCCIÓN"/>
    <x v="57"/>
  </r>
  <r>
    <m/>
    <m/>
    <m/>
    <m/>
    <m/>
    <x v="156"/>
    <x v="212"/>
    <n v="44000000"/>
    <m/>
    <n v="44000000"/>
    <x v="64"/>
    <s v="02-02-02-005-004"/>
    <s v="Detalle"/>
    <s v=""/>
    <s v=""/>
    <x v="20"/>
    <s v="SERVICIOS DE CONSTRUCCIÓN"/>
    <x v="57"/>
  </r>
  <r>
    <m/>
    <m/>
    <m/>
    <m/>
    <m/>
    <x v="32"/>
    <x v="37"/>
    <n v="1050000000"/>
    <m/>
    <n v="1050000000"/>
    <x v="64"/>
    <s v="02-02-02-005-004"/>
    <s v="Detalle"/>
    <s v=""/>
    <s v=""/>
    <x v="21"/>
    <s v="SERVICIOS DE CONSTRUCCIÓN"/>
    <x v="57"/>
  </r>
  <r>
    <m/>
    <m/>
    <m/>
    <m/>
    <m/>
    <x v="33"/>
    <x v="38"/>
    <n v="400000000"/>
    <m/>
    <n v="400000000"/>
    <x v="64"/>
    <s v="02-02-02-005-004"/>
    <s v="Detalle"/>
    <s v=""/>
    <s v=""/>
    <x v="21"/>
    <s v="SERVICIOS DE CONSTRUCCIÓN"/>
    <x v="57"/>
  </r>
  <r>
    <m/>
    <m/>
    <m/>
    <m/>
    <m/>
    <x v="35"/>
    <x v="40"/>
    <n v="654600463"/>
    <m/>
    <n v="654600463"/>
    <x v="64"/>
    <s v="02-02-02-005-004"/>
    <s v="Detalle"/>
    <s v=""/>
    <s v=""/>
    <x v="22"/>
    <s v="SERVICIOS DE CONSTRUCCIÓN"/>
    <x v="57"/>
  </r>
  <r>
    <m/>
    <m/>
    <m/>
    <m/>
    <m/>
    <x v="36"/>
    <x v="41"/>
    <n v="1900000000"/>
    <m/>
    <n v="1900000000"/>
    <x v="64"/>
    <s v="02-02-02-005-004"/>
    <s v="Detalle"/>
    <s v=""/>
    <s v=""/>
    <x v="22"/>
    <s v="SERVICIOS DE CONSTRUCCIÓN"/>
    <x v="57"/>
  </r>
  <r>
    <m/>
    <m/>
    <m/>
    <m/>
    <m/>
    <x v="80"/>
    <x v="88"/>
    <n v="60000000"/>
    <m/>
    <n v="60000000"/>
    <x v="64"/>
    <s v="02-02-02-005-004"/>
    <s v="Detalle"/>
    <s v=""/>
    <s v=""/>
    <x v="22"/>
    <s v="SERVICIOS DE CONSTRUCCIÓN"/>
    <x v="57"/>
  </r>
  <r>
    <m/>
    <m/>
    <m/>
    <m/>
    <m/>
    <x v="37"/>
    <x v="42"/>
    <n v="130000000"/>
    <m/>
    <n v="130000000"/>
    <x v="64"/>
    <s v="02-02-02-005-004"/>
    <s v="Detalle"/>
    <s v=""/>
    <s v=""/>
    <x v="22"/>
    <s v="SERVICIOS DE CONSTRUCCIÓN"/>
    <x v="57"/>
  </r>
  <r>
    <m/>
    <m/>
    <m/>
    <m/>
    <m/>
    <x v="38"/>
    <x v="43"/>
    <n v="1300000000"/>
    <m/>
    <n v="1300000000"/>
    <x v="64"/>
    <s v="02-02-02-005-004"/>
    <s v="Detalle"/>
    <s v=""/>
    <s v=""/>
    <x v="23"/>
    <s v="SERVICIOS DE CONSTRUCCIÓN"/>
    <x v="57"/>
  </r>
  <r>
    <m/>
    <m/>
    <m/>
    <m/>
    <m/>
    <x v="39"/>
    <x v="44"/>
    <n v="905070000"/>
    <m/>
    <n v="905070000"/>
    <x v="64"/>
    <s v="02-02-02-005-004"/>
    <s v="Detalle"/>
    <s v=""/>
    <s v=""/>
    <x v="23"/>
    <s v="SERVICIOS DE CONSTRUCCIÓN"/>
    <x v="57"/>
  </r>
  <r>
    <m/>
    <m/>
    <m/>
    <m/>
    <m/>
    <x v="157"/>
    <x v="213"/>
    <m/>
    <n v="10000000"/>
    <n v="10000000"/>
    <x v="64"/>
    <s v="02-02-02-005-004"/>
    <s v="Detalle"/>
    <s v=""/>
    <s v=""/>
    <x v="23"/>
    <s v="SERVICIOS DE CONSTRUCCIÓN"/>
    <x v="57"/>
  </r>
  <r>
    <m/>
    <m/>
    <m/>
    <m/>
    <m/>
    <x v="40"/>
    <x v="45"/>
    <n v="50000000"/>
    <m/>
    <n v="50000000"/>
    <x v="64"/>
    <s v="02-02-02-005-004"/>
    <s v="Detalle"/>
    <s v=""/>
    <s v=""/>
    <x v="23"/>
    <s v="SERVICIOS DE CONSTRUCCIÓN"/>
    <x v="57"/>
  </r>
  <r>
    <m/>
    <m/>
    <m/>
    <m/>
    <m/>
    <x v="119"/>
    <x v="150"/>
    <n v="595231209.61999989"/>
    <m/>
    <n v="595231209.61999989"/>
    <x v="64"/>
    <s v="02-02-02-005-004"/>
    <s v="Detalle"/>
    <s v=""/>
    <s v=""/>
    <x v="24"/>
    <s v="SERVICIOS DE CONSTRUCCIÓN"/>
    <x v="57"/>
  </r>
  <r>
    <m/>
    <m/>
    <m/>
    <m/>
    <m/>
    <x v="41"/>
    <x v="46"/>
    <n v="400000000"/>
    <m/>
    <n v="400000000"/>
    <x v="64"/>
    <s v="02-02-02-005-004"/>
    <s v="Detalle"/>
    <s v=""/>
    <s v=""/>
    <x v="24"/>
    <s v="SERVICIOS DE CONSTRUCCIÓN"/>
    <x v="57"/>
  </r>
  <r>
    <m/>
    <m/>
    <m/>
    <m/>
    <m/>
    <x v="158"/>
    <x v="214"/>
    <n v="20000000"/>
    <m/>
    <n v="20000000"/>
    <x v="64"/>
    <s v="02-02-02-005-004"/>
    <s v="Detalle"/>
    <s v=""/>
    <s v=""/>
    <x v="24"/>
    <s v="SERVICIOS DE CONSTRUCCIÓN"/>
    <x v="57"/>
  </r>
  <r>
    <m/>
    <m/>
    <m/>
    <m/>
    <m/>
    <x v="42"/>
    <x v="47"/>
    <n v="800000000"/>
    <m/>
    <n v="800000000"/>
    <x v="64"/>
    <s v="02-02-02-005-004"/>
    <s v="Detalle"/>
    <s v=""/>
    <s v=""/>
    <x v="25"/>
    <s v="SERVICIOS DE CONSTRUCCIÓN"/>
    <x v="57"/>
  </r>
  <r>
    <m/>
    <m/>
    <m/>
    <m/>
    <m/>
    <x v="159"/>
    <x v="215"/>
    <m/>
    <n v="15000000"/>
    <n v="15000000"/>
    <x v="64"/>
    <s v="02-02-02-005-004"/>
    <s v="Detalle"/>
    <s v=""/>
    <s v=""/>
    <x v="25"/>
    <s v="SERVICIOS DE CONSTRUCCIÓN"/>
    <x v="57"/>
  </r>
  <r>
    <m/>
    <m/>
    <m/>
    <m/>
    <m/>
    <x v="43"/>
    <x v="48"/>
    <n v="500000000"/>
    <m/>
    <n v="500000000"/>
    <x v="64"/>
    <s v="02-02-02-005-004"/>
    <s v="Detalle"/>
    <s v=""/>
    <s v=""/>
    <x v="25"/>
    <s v="SERVICIOS DE CONSTRUCCIÓN"/>
    <x v="57"/>
  </r>
  <r>
    <m/>
    <m/>
    <m/>
    <m/>
    <m/>
    <x v="93"/>
    <x v="102"/>
    <n v="480000000"/>
    <m/>
    <n v="480000000"/>
    <x v="64"/>
    <s v="02-02-02-005-004"/>
    <s v="Detalle"/>
    <s v=""/>
    <s v=""/>
    <x v="26"/>
    <s v="SERVICIOS DE CONSTRUCCIÓN"/>
    <x v="57"/>
  </r>
  <r>
    <m/>
    <m/>
    <m/>
    <m/>
    <m/>
    <x v="44"/>
    <x v="49"/>
    <n v="400000000"/>
    <m/>
    <n v="400000000"/>
    <x v="64"/>
    <s v="02-02-02-005-004"/>
    <s v="Detalle"/>
    <s v=""/>
    <s v=""/>
    <x v="26"/>
    <s v="SERVICIOS DE CONSTRUCCIÓN"/>
    <x v="57"/>
  </r>
  <r>
    <m/>
    <m/>
    <m/>
    <m/>
    <m/>
    <x v="45"/>
    <x v="50"/>
    <n v="397800000"/>
    <m/>
    <n v="397800000"/>
    <x v="64"/>
    <s v="02-02-02-005-004"/>
    <s v="Detalle"/>
    <s v=""/>
    <s v=""/>
    <x v="27"/>
    <s v="SERVICIOS DE CONSTRUCCIÓN"/>
    <x v="57"/>
  </r>
  <r>
    <m/>
    <m/>
    <m/>
    <m/>
    <m/>
    <x v="46"/>
    <x v="51"/>
    <n v="743960341"/>
    <m/>
    <n v="743960341"/>
    <x v="64"/>
    <s v="02-02-02-005-004"/>
    <s v="Detalle"/>
    <s v=""/>
    <s v=""/>
    <x v="27"/>
    <s v="SERVICIOS DE CONSTRUCCIÓN"/>
    <x v="57"/>
  </r>
  <r>
    <m/>
    <m/>
    <m/>
    <m/>
    <m/>
    <x v="48"/>
    <x v="53"/>
    <n v="850000000"/>
    <m/>
    <n v="850000000"/>
    <x v="64"/>
    <s v="02-02-02-005-004"/>
    <s v="Detalle"/>
    <s v=""/>
    <s v=""/>
    <x v="28"/>
    <s v="SERVICIOS DE CONSTRUCCIÓN"/>
    <x v="57"/>
  </r>
  <r>
    <m/>
    <m/>
    <m/>
    <m/>
    <m/>
    <x v="49"/>
    <x v="54"/>
    <n v="300000000"/>
    <m/>
    <n v="300000000"/>
    <x v="64"/>
    <s v="02-02-02-005-004"/>
    <s v="Detalle"/>
    <s v=""/>
    <s v=""/>
    <x v="28"/>
    <s v="SERVICIOS DE CONSTRUCCIÓN"/>
    <x v="57"/>
  </r>
  <r>
    <m/>
    <m/>
    <m/>
    <m/>
    <m/>
    <x v="50"/>
    <x v="55"/>
    <n v="1657660457.6600001"/>
    <m/>
    <n v="1657660457.6600001"/>
    <x v="64"/>
    <s v="02-02-02-005-004"/>
    <s v="Detalle"/>
    <s v=""/>
    <s v=""/>
    <x v="29"/>
    <s v="SERVICIOS DE CONSTRUCCIÓN"/>
    <x v="57"/>
  </r>
  <r>
    <m/>
    <m/>
    <m/>
    <m/>
    <m/>
    <x v="81"/>
    <x v="89"/>
    <m/>
    <n v="50000000"/>
    <n v="50000000"/>
    <x v="64"/>
    <s v="02-02-02-005-004"/>
    <s v="Detalle"/>
    <s v=""/>
    <s v=""/>
    <x v="29"/>
    <s v="SERVICIOS DE CONSTRUCCIÓN"/>
    <x v="57"/>
  </r>
  <r>
    <m/>
    <m/>
    <m/>
    <m/>
    <m/>
    <x v="82"/>
    <x v="90"/>
    <n v="1700000000"/>
    <m/>
    <n v="1700000000"/>
    <x v="64"/>
    <s v="02-02-02-005-004"/>
    <s v="Detalle"/>
    <s v=""/>
    <s v=""/>
    <x v="29"/>
    <s v="SERVICIOS DE CONSTRUCCIÓN"/>
    <x v="57"/>
  </r>
  <r>
    <m/>
    <m/>
    <m/>
    <m/>
    <m/>
    <x v="51"/>
    <x v="56"/>
    <n v="230000000"/>
    <m/>
    <n v="230000000"/>
    <x v="64"/>
    <s v="02-02-02-005-004"/>
    <s v="Detalle"/>
    <s v=""/>
    <s v=""/>
    <x v="29"/>
    <s v="SERVICIOS DE CONSTRUCCIÓN"/>
    <x v="57"/>
  </r>
  <r>
    <m/>
    <m/>
    <m/>
    <m/>
    <m/>
    <x v="160"/>
    <x v="216"/>
    <n v="50000000"/>
    <m/>
    <n v="50000000"/>
    <x v="64"/>
    <s v="02-02-02-005-004"/>
    <s v="Detalle"/>
    <s v=""/>
    <s v=""/>
    <x v="29"/>
    <s v="SERVICIOS DE CONSTRUCCIÓN"/>
    <x v="57"/>
  </r>
  <r>
    <m/>
    <m/>
    <m/>
    <m/>
    <m/>
    <x v="137"/>
    <x v="177"/>
    <n v="450000000"/>
    <n v="400000000"/>
    <n v="850000000"/>
    <x v="64"/>
    <s v="02-02-02-005-004"/>
    <s v="Detalle"/>
    <s v=""/>
    <s v=""/>
    <x v="30"/>
    <s v="SERVICIOS DE CONSTRUCCIÓN"/>
    <x v="57"/>
  </r>
  <r>
    <m/>
    <m/>
    <m/>
    <m/>
    <m/>
    <x v="83"/>
    <x v="91"/>
    <n v="1424237124.6400001"/>
    <n v="575762875.36000001"/>
    <n v="2000000000"/>
    <x v="64"/>
    <s v="02-02-02-005-004"/>
    <s v="Detalle"/>
    <s v=""/>
    <s v=""/>
    <x v="30"/>
    <s v="SERVICIOS DE CONSTRUCCIÓN"/>
    <x v="57"/>
  </r>
  <r>
    <m/>
    <m/>
    <m/>
    <m/>
    <m/>
    <x v="139"/>
    <x v="181"/>
    <n v="50000000"/>
    <m/>
    <n v="50000000"/>
    <x v="64"/>
    <s v="02-02-02-005-004"/>
    <s v="Detalle"/>
    <s v=""/>
    <s v=""/>
    <x v="30"/>
    <s v="SERVICIOS DE CONSTRUCCIÓN"/>
    <x v="57"/>
  </r>
  <r>
    <m/>
    <m/>
    <m/>
    <m/>
    <m/>
    <x v="55"/>
    <x v="60"/>
    <n v="403500000"/>
    <m/>
    <n v="403500000"/>
    <x v="64"/>
    <s v="02-02-02-005-004"/>
    <s v="Detalle"/>
    <s v=""/>
    <s v=""/>
    <x v="31"/>
    <s v="SERVICIOS DE CONSTRUCCIÓN"/>
    <x v="57"/>
  </r>
  <r>
    <m/>
    <m/>
    <m/>
    <m/>
    <m/>
    <x v="56"/>
    <x v="61"/>
    <n v="350000000"/>
    <m/>
    <n v="350000000"/>
    <x v="64"/>
    <s v="02-02-02-005-004"/>
    <s v="Detalle"/>
    <s v=""/>
    <s v=""/>
    <x v="31"/>
    <s v="SERVICIOS DE CONSTRUCCIÓN"/>
    <x v="57"/>
  </r>
  <r>
    <m/>
    <m/>
    <m/>
    <m/>
    <m/>
    <x v="84"/>
    <x v="92"/>
    <n v="20000000"/>
    <m/>
    <n v="20000000"/>
    <x v="64"/>
    <s v="02-02-02-005-004"/>
    <s v="Detalle"/>
    <s v=""/>
    <s v=""/>
    <x v="31"/>
    <s v="SERVICIOS DE CONSTRUCCIÓN"/>
    <x v="57"/>
  </r>
  <r>
    <m/>
    <m/>
    <m/>
    <m/>
    <m/>
    <x v="57"/>
    <x v="62"/>
    <n v="639300000"/>
    <m/>
    <n v="639300000"/>
    <x v="64"/>
    <s v="02-02-02-005-004"/>
    <s v="Detalle"/>
    <s v=""/>
    <s v=""/>
    <x v="32"/>
    <s v="SERVICIOS DE CONSTRUCCIÓN"/>
    <x v="57"/>
  </r>
  <r>
    <m/>
    <m/>
    <m/>
    <m/>
    <m/>
    <x v="58"/>
    <x v="63"/>
    <n v="155571758"/>
    <m/>
    <n v="155571758"/>
    <x v="64"/>
    <s v="02-02-02-005-004"/>
    <s v="Detalle"/>
    <s v=""/>
    <s v=""/>
    <x v="32"/>
    <s v="SERVICIOS DE CONSTRUCCIÓN"/>
    <x v="57"/>
  </r>
  <r>
    <m/>
    <m/>
    <m/>
    <m/>
    <m/>
    <x v="85"/>
    <x v="93"/>
    <n v="100000000"/>
    <m/>
    <n v="100000000"/>
    <x v="64"/>
    <s v="02-02-02-005-004"/>
    <s v="Detalle"/>
    <s v=""/>
    <s v=""/>
    <x v="32"/>
    <s v="SERVICIOS DE CONSTRUCCIÓN"/>
    <x v="57"/>
  </r>
  <r>
    <m/>
    <m/>
    <m/>
    <m/>
    <m/>
    <x v="86"/>
    <x v="94"/>
    <n v="66201800"/>
    <m/>
    <n v="66201800"/>
    <x v="64"/>
    <s v="02-02-02-005-004"/>
    <s v="Detalle"/>
    <s v=""/>
    <s v=""/>
    <x v="32"/>
    <s v="SERVICIOS DE CONSTRUCCIÓN"/>
    <x v="57"/>
  </r>
  <r>
    <m/>
    <m/>
    <m/>
    <m/>
    <m/>
    <x v="109"/>
    <x v="118"/>
    <n v="600000000"/>
    <m/>
    <n v="600000000"/>
    <x v="64"/>
    <s v="02-02-02-005-004"/>
    <s v="Detalle"/>
    <s v=""/>
    <s v=""/>
    <x v="33"/>
    <s v="SERVICIOS DE CONSTRUCCIÓN"/>
    <x v="57"/>
  </r>
  <r>
    <m/>
    <m/>
    <m/>
    <m/>
    <m/>
    <x v="94"/>
    <x v="103"/>
    <n v="627845625"/>
    <m/>
    <n v="627845625"/>
    <x v="64"/>
    <s v="02-02-02-005-004"/>
    <s v="Detalle"/>
    <s v=""/>
    <s v=""/>
    <x v="33"/>
    <s v="SERVICIOS DE CONSTRUCCIÓN"/>
    <x v="57"/>
  </r>
  <r>
    <m/>
    <m/>
    <m/>
    <m/>
    <m/>
    <x v="87"/>
    <x v="95"/>
    <m/>
    <n v="35000200"/>
    <n v="35000200"/>
    <x v="64"/>
    <s v="02-02-02-005-004"/>
    <s v="Detalle"/>
    <s v=""/>
    <s v=""/>
    <x v="33"/>
    <s v="SERVICIOS DE CONSTRUCCIÓN"/>
    <x v="57"/>
  </r>
  <r>
    <m/>
    <m/>
    <m/>
    <m/>
    <m/>
    <x v="59"/>
    <x v="64"/>
    <n v="653465150"/>
    <m/>
    <n v="653465150"/>
    <x v="64"/>
    <s v="02-02-02-005-004"/>
    <s v="Detalle"/>
    <s v=""/>
    <s v=""/>
    <x v="33"/>
    <s v="SERVICIOS DE CONSTRUCCIÓN"/>
    <x v="57"/>
  </r>
  <r>
    <m/>
    <m/>
    <m/>
    <m/>
    <m/>
    <x v="150"/>
    <x v="193"/>
    <n v="100000000"/>
    <m/>
    <n v="100000000"/>
    <x v="64"/>
    <s v="02-02-02-005-004"/>
    <s v="Detalle"/>
    <s v=""/>
    <s v=""/>
    <x v="33"/>
    <s v="SERVICIOS DE CONSTRUCCIÓN"/>
    <x v="57"/>
  </r>
  <r>
    <m/>
    <m/>
    <m/>
    <m/>
    <m/>
    <x v="151"/>
    <x v="194"/>
    <n v="200000000"/>
    <m/>
    <n v="200000000"/>
    <x v="64"/>
    <s v="02-02-02-005-004"/>
    <s v="Detalle"/>
    <s v=""/>
    <s v=""/>
    <x v="33"/>
    <s v="SERVICIOS DE CONSTRUCCIÓN"/>
    <x v="57"/>
  </r>
  <r>
    <m/>
    <m/>
    <m/>
    <m/>
    <m/>
    <x v="60"/>
    <x v="65"/>
    <n v="500000000"/>
    <m/>
    <n v="500000000"/>
    <x v="64"/>
    <s v="02-02-02-005-004"/>
    <s v="Detalle"/>
    <s v=""/>
    <s v=""/>
    <x v="34"/>
    <s v="SERVICIOS DE CONSTRUCCIÓN"/>
    <x v="57"/>
  </r>
  <r>
    <m/>
    <m/>
    <m/>
    <m/>
    <m/>
    <x v="61"/>
    <x v="66"/>
    <n v="500000000"/>
    <m/>
    <n v="500000000"/>
    <x v="64"/>
    <s v="02-02-02-005-004"/>
    <s v="Detalle"/>
    <s v=""/>
    <s v=""/>
    <x v="34"/>
    <s v="SERVICIOS DE CONSTRUCCIÓN"/>
    <x v="57"/>
  </r>
  <r>
    <m/>
    <m/>
    <m/>
    <m/>
    <m/>
    <x v="125"/>
    <x v="157"/>
    <n v="45000000"/>
    <m/>
    <n v="45000000"/>
    <x v="64"/>
    <s v="02-02-02-005-004"/>
    <s v="Detalle"/>
    <s v=""/>
    <s v=""/>
    <x v="34"/>
    <s v="SERVICIOS DE CONSTRUCCIÓN"/>
    <x v="57"/>
  </r>
  <r>
    <m/>
    <m/>
    <m/>
    <m/>
    <m/>
    <x v="152"/>
    <x v="195"/>
    <n v="250000000"/>
    <m/>
    <n v="250000000"/>
    <x v="64"/>
    <s v="02-02-02-005-004"/>
    <s v="Detalle"/>
    <s v=""/>
    <s v=""/>
    <x v="34"/>
    <s v="SERVICIOS DE CONSTRUCCIÓN"/>
    <x v="57"/>
  </r>
  <r>
    <m/>
    <m/>
    <m/>
    <m/>
    <m/>
    <x v="63"/>
    <x v="68"/>
    <n v="250000000"/>
    <m/>
    <n v="250000000"/>
    <x v="64"/>
    <s v="02-02-02-005-004"/>
    <s v="Detalle"/>
    <s v=""/>
    <s v=""/>
    <x v="35"/>
    <s v="SERVICIOS DE CONSTRUCCIÓN"/>
    <x v="57"/>
  </r>
  <r>
    <m/>
    <m/>
    <m/>
    <m/>
    <m/>
    <x v="161"/>
    <x v="217"/>
    <n v="15000000"/>
    <m/>
    <n v="15000000"/>
    <x v="64"/>
    <s v="02-02-02-005-004"/>
    <s v="Detalle"/>
    <s v=""/>
    <s v=""/>
    <x v="35"/>
    <s v="SERVICIOS DE CONSTRUCCIÓN"/>
    <x v="57"/>
  </r>
  <r>
    <m/>
    <m/>
    <m/>
    <m/>
    <m/>
    <x v="64"/>
    <x v="69"/>
    <n v="250000000"/>
    <m/>
    <n v="250000000"/>
    <x v="64"/>
    <s v="02-02-02-005-004"/>
    <s v="Detalle"/>
    <s v=""/>
    <s v=""/>
    <x v="35"/>
    <s v="SERVICIOS DE CONSTRUCCIÓN"/>
    <x v="57"/>
  </r>
  <r>
    <m/>
    <m/>
    <m/>
    <m/>
    <m/>
    <x v="153"/>
    <x v="196"/>
    <n v="250000000"/>
    <m/>
    <n v="250000000"/>
    <x v="64"/>
    <s v="02-02-02-005-004"/>
    <s v="Detalle"/>
    <s v=""/>
    <s v=""/>
    <x v="35"/>
    <s v="SERVICIOS DE CONSTRUCCIÓN"/>
    <x v="57"/>
  </r>
  <r>
    <m/>
    <m/>
    <m/>
    <m/>
    <m/>
    <x v="66"/>
    <x v="71"/>
    <n v="600000000"/>
    <m/>
    <n v="600000000"/>
    <x v="64"/>
    <s v="02-02-02-005-004"/>
    <s v="Detalle"/>
    <s v=""/>
    <s v=""/>
    <x v="36"/>
    <s v="SERVICIOS DE CONSTRUCCIÓN"/>
    <x v="57"/>
  </r>
  <r>
    <m/>
    <m/>
    <m/>
    <m/>
    <m/>
    <x v="67"/>
    <x v="72"/>
    <n v="705000000"/>
    <m/>
    <n v="705000000"/>
    <x v="64"/>
    <s v="02-02-02-005-004"/>
    <s v="Detalle"/>
    <s v=""/>
    <s v=""/>
    <x v="36"/>
    <s v="SERVICIOS DE CONSTRUCCIÓN"/>
    <x v="57"/>
  </r>
  <r>
    <m/>
    <m/>
    <m/>
    <m/>
    <m/>
    <x v="89"/>
    <x v="97"/>
    <n v="30000000"/>
    <m/>
    <n v="30000000"/>
    <x v="64"/>
    <s v="02-02-02-005-004"/>
    <s v="Detalle"/>
    <s v=""/>
    <s v=""/>
    <x v="36"/>
    <s v="SERVICIOS DE CONSTRUCCIÓN"/>
    <x v="57"/>
  </r>
  <r>
    <m/>
    <m/>
    <m/>
    <m/>
    <m/>
    <x v="68"/>
    <x v="73"/>
    <n v="400000000"/>
    <m/>
    <n v="400000000"/>
    <x v="64"/>
    <s v="02-02-02-005-004"/>
    <s v="Detalle"/>
    <s v=""/>
    <s v=""/>
    <x v="36"/>
    <s v="SERVICIOS DE CONSTRUCCIÓN"/>
    <x v="57"/>
  </r>
  <r>
    <m/>
    <m/>
    <m/>
    <m/>
    <m/>
    <x v="69"/>
    <x v="74"/>
    <n v="111760000"/>
    <m/>
    <n v="111760000"/>
    <x v="64"/>
    <s v="02-02-02-005-004"/>
    <s v="Detalle"/>
    <s v=""/>
    <s v=""/>
    <x v="36"/>
    <s v="SERVICIOS DE CONSTRUCCIÓN"/>
    <x v="57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6"/>
    <m/>
    <x v="0"/>
    <x v="218"/>
    <n v="108791401459.12001"/>
    <n v="7613601293"/>
    <n v="116405002752.12001"/>
    <x v="65"/>
    <s v="02-02-02"/>
    <s v="Ordinal"/>
    <s v="020202006Ordinal"/>
    <n v="1"/>
    <x v="0"/>
    <s v="SERVICIOS PÚBLICOS"/>
    <x v="58"/>
  </r>
  <r>
    <s v="02"/>
    <s v="02"/>
    <s v="02"/>
    <s v="006"/>
    <s v="003"/>
    <x v="0"/>
    <x v="219"/>
    <n v="21266522156.130001"/>
    <n v="1101232977"/>
    <n v="22367755133.130001"/>
    <x v="66"/>
    <s v="02-02-02-006"/>
    <s v="Subordinal"/>
    <s v="020202006003Subordinal"/>
    <n v="1"/>
    <x v="0"/>
    <s v="ALOJAMIENTO"/>
    <x v="59"/>
  </r>
  <r>
    <m/>
    <m/>
    <m/>
    <m/>
    <m/>
    <x v="70"/>
    <x v="78"/>
    <n v="1462000000"/>
    <m/>
    <n v="1462000000"/>
    <x v="66"/>
    <s v="02-02-02-006-003"/>
    <s v="Detalle"/>
    <s v=""/>
    <s v=""/>
    <x v="1"/>
    <s v="ALOJAMIENTO"/>
    <x v="59"/>
  </r>
  <r>
    <m/>
    <m/>
    <m/>
    <m/>
    <m/>
    <x v="96"/>
    <x v="106"/>
    <n v="30000000"/>
    <m/>
    <n v="30000000"/>
    <x v="66"/>
    <s v="02-02-02-006-003"/>
    <s v="Detalle"/>
    <s v=""/>
    <s v=""/>
    <x v="1"/>
    <s v="ALOJAMIENTO"/>
    <x v="59"/>
  </r>
  <r>
    <m/>
    <m/>
    <m/>
    <m/>
    <m/>
    <x v="98"/>
    <x v="108"/>
    <n v="8000000"/>
    <m/>
    <n v="8000000"/>
    <x v="66"/>
    <s v="02-02-02-006-003"/>
    <s v="Detalle"/>
    <s v=""/>
    <s v=""/>
    <x v="1"/>
    <s v="ALOJAMIENTO"/>
    <x v="59"/>
  </r>
  <r>
    <m/>
    <m/>
    <m/>
    <m/>
    <m/>
    <x v="2"/>
    <x v="7"/>
    <n v="8000000"/>
    <m/>
    <n v="8000000"/>
    <x v="66"/>
    <s v="02-02-02-006-003"/>
    <s v="Detalle"/>
    <s v=""/>
    <s v=""/>
    <x v="1"/>
    <s v="ALOJAMIENTO"/>
    <x v="59"/>
  </r>
  <r>
    <m/>
    <m/>
    <m/>
    <m/>
    <m/>
    <x v="99"/>
    <x v="109"/>
    <n v="11000000"/>
    <m/>
    <n v="11000000"/>
    <x v="66"/>
    <s v="02-02-02-006-003"/>
    <s v="Detalle"/>
    <s v=""/>
    <s v=""/>
    <x v="1"/>
    <s v="ALOJAMIENTO"/>
    <x v="59"/>
  </r>
  <r>
    <m/>
    <m/>
    <m/>
    <m/>
    <m/>
    <x v="120"/>
    <x v="152"/>
    <n v="9000000"/>
    <m/>
    <n v="9000000"/>
    <x v="66"/>
    <s v="02-02-02-006-003"/>
    <s v="Detalle"/>
    <s v=""/>
    <s v=""/>
    <x v="1"/>
    <s v="ALOJAMIENTO"/>
    <x v="59"/>
  </r>
  <r>
    <m/>
    <m/>
    <m/>
    <m/>
    <m/>
    <x v="115"/>
    <x v="132"/>
    <n v="10000000"/>
    <m/>
    <n v="10000000"/>
    <x v="66"/>
    <s v="02-02-02-006-003"/>
    <s v="Detalle"/>
    <s v=""/>
    <s v=""/>
    <x v="1"/>
    <s v="ALOJAMIENTO"/>
    <x v="59"/>
  </r>
  <r>
    <m/>
    <m/>
    <m/>
    <m/>
    <m/>
    <x v="128"/>
    <x v="167"/>
    <n v="8000000"/>
    <m/>
    <n v="8000000"/>
    <x v="66"/>
    <s v="02-02-02-006-003"/>
    <s v="Detalle"/>
    <s v=""/>
    <s v=""/>
    <x v="1"/>
    <s v="ALOJAMIENTO"/>
    <x v="59"/>
  </r>
  <r>
    <m/>
    <m/>
    <m/>
    <m/>
    <m/>
    <x v="122"/>
    <x v="154"/>
    <n v="11000000"/>
    <m/>
    <n v="11000000"/>
    <x v="66"/>
    <s v="02-02-02-006-003"/>
    <s v="Detalle"/>
    <s v=""/>
    <s v=""/>
    <x v="1"/>
    <s v="ALOJAMIENTO"/>
    <x v="59"/>
  </r>
  <r>
    <m/>
    <m/>
    <m/>
    <m/>
    <m/>
    <x v="126"/>
    <x v="159"/>
    <n v="9000000"/>
    <m/>
    <n v="9000000"/>
    <x v="66"/>
    <s v="02-02-02-006-003"/>
    <s v="Detalle"/>
    <s v=""/>
    <s v=""/>
    <x v="1"/>
    <s v="ALOJAMIENTO"/>
    <x v="59"/>
  </r>
  <r>
    <m/>
    <m/>
    <m/>
    <m/>
    <m/>
    <x v="129"/>
    <x v="168"/>
    <n v="6000000"/>
    <m/>
    <n v="6000000"/>
    <x v="66"/>
    <s v="02-02-02-006-003"/>
    <s v="Detalle"/>
    <s v=""/>
    <s v=""/>
    <x v="1"/>
    <s v="ALOJAMIENTO"/>
    <x v="59"/>
  </r>
  <r>
    <m/>
    <m/>
    <m/>
    <m/>
    <m/>
    <x v="100"/>
    <x v="110"/>
    <n v="4000000"/>
    <m/>
    <n v="4000000"/>
    <x v="66"/>
    <s v="02-02-02-006-003"/>
    <s v="Detalle"/>
    <s v=""/>
    <s v=""/>
    <x v="1"/>
    <s v="ALOJAMIENTO"/>
    <x v="59"/>
  </r>
  <r>
    <m/>
    <m/>
    <m/>
    <m/>
    <m/>
    <x v="123"/>
    <x v="155"/>
    <n v="7526000"/>
    <m/>
    <n v="7526000"/>
    <x v="66"/>
    <s v="02-02-02-006-003"/>
    <s v="Detalle"/>
    <s v=""/>
    <s v=""/>
    <x v="1"/>
    <s v="ALOJAMIENTO"/>
    <x v="59"/>
  </r>
  <r>
    <m/>
    <m/>
    <m/>
    <m/>
    <m/>
    <x v="130"/>
    <x v="169"/>
    <n v="12000000"/>
    <m/>
    <n v="12000000"/>
    <x v="66"/>
    <s v="02-02-02-006-003"/>
    <s v="Detalle"/>
    <s v=""/>
    <s v=""/>
    <x v="1"/>
    <s v="ALOJAMIENTO"/>
    <x v="59"/>
  </r>
  <r>
    <m/>
    <m/>
    <m/>
    <m/>
    <m/>
    <x v="116"/>
    <x v="133"/>
    <n v="5200000"/>
    <m/>
    <n v="5200000"/>
    <x v="66"/>
    <s v="02-02-02-006-003"/>
    <s v="Detalle"/>
    <s v=""/>
    <s v=""/>
    <x v="1"/>
    <s v="ALOJAMIENTO"/>
    <x v="59"/>
  </r>
  <r>
    <m/>
    <m/>
    <m/>
    <m/>
    <m/>
    <x v="117"/>
    <x v="134"/>
    <n v="6000000"/>
    <m/>
    <n v="6000000"/>
    <x v="66"/>
    <s v="02-02-02-006-003"/>
    <s v="Detalle"/>
    <s v=""/>
    <s v=""/>
    <x v="1"/>
    <s v="ALOJAMIENTO"/>
    <x v="59"/>
  </r>
  <r>
    <m/>
    <m/>
    <m/>
    <m/>
    <m/>
    <x v="4"/>
    <x v="9"/>
    <n v="1922000000"/>
    <m/>
    <n v="1922000000"/>
    <x v="66"/>
    <s v="02-02-02-006-003"/>
    <s v="Detalle"/>
    <s v=""/>
    <s v=""/>
    <x v="1"/>
    <s v="ALOJAMIENTO"/>
    <x v="59"/>
  </r>
  <r>
    <m/>
    <m/>
    <m/>
    <m/>
    <m/>
    <x v="7"/>
    <x v="12"/>
    <n v="80000000"/>
    <m/>
    <n v="80000000"/>
    <x v="66"/>
    <s v="02-02-02-006-003"/>
    <s v="Detalle"/>
    <s v=""/>
    <s v=""/>
    <x v="1"/>
    <s v="ALOJAMIENTO"/>
    <x v="59"/>
  </r>
  <r>
    <m/>
    <m/>
    <m/>
    <m/>
    <m/>
    <x v="8"/>
    <x v="13"/>
    <n v="40000000"/>
    <m/>
    <n v="40000000"/>
    <x v="66"/>
    <s v="02-02-02-006-003"/>
    <s v="Detalle"/>
    <s v=""/>
    <s v=""/>
    <x v="1"/>
    <s v="ALOJAMIENTO"/>
    <x v="59"/>
  </r>
  <r>
    <m/>
    <m/>
    <m/>
    <m/>
    <m/>
    <x v="10"/>
    <x v="15"/>
    <n v="49000000"/>
    <m/>
    <n v="49000000"/>
    <x v="66"/>
    <s v="02-02-02-006-003"/>
    <s v="Detalle"/>
    <s v=""/>
    <s v=""/>
    <x v="2"/>
    <s v="ALOJAMIENTO"/>
    <x v="59"/>
  </r>
  <r>
    <m/>
    <m/>
    <m/>
    <m/>
    <m/>
    <x v="124"/>
    <x v="156"/>
    <n v="20000000"/>
    <m/>
    <n v="20000000"/>
    <x v="66"/>
    <s v="02-02-02-006-003"/>
    <s v="Detalle"/>
    <s v=""/>
    <s v=""/>
    <x v="37"/>
    <s v="ALOJAMIENTO"/>
    <x v="59"/>
  </r>
  <r>
    <m/>
    <m/>
    <m/>
    <m/>
    <m/>
    <x v="11"/>
    <x v="16"/>
    <n v="60000000"/>
    <m/>
    <n v="60000000"/>
    <x v="66"/>
    <s v="02-02-02-006-003"/>
    <s v="Detalle"/>
    <s v=""/>
    <s v=""/>
    <x v="3"/>
    <s v="ALOJAMIENTO"/>
    <x v="59"/>
  </r>
  <r>
    <m/>
    <m/>
    <m/>
    <m/>
    <m/>
    <x v="113"/>
    <x v="124"/>
    <n v="30000000"/>
    <m/>
    <n v="30000000"/>
    <x v="66"/>
    <s v="02-02-02-006-003"/>
    <s v="Detalle"/>
    <s v=""/>
    <s v=""/>
    <x v="3"/>
    <s v="ALOJAMIENTO"/>
    <x v="59"/>
  </r>
  <r>
    <m/>
    <m/>
    <m/>
    <m/>
    <m/>
    <x v="75"/>
    <x v="83"/>
    <n v="346639500"/>
    <m/>
    <n v="346639500"/>
    <x v="66"/>
    <s v="02-02-02-006-003"/>
    <s v="Detalle"/>
    <s v=""/>
    <s v=""/>
    <x v="38"/>
    <s v="ALOJAMIENTO"/>
    <x v="59"/>
  </r>
  <r>
    <m/>
    <m/>
    <m/>
    <m/>
    <m/>
    <x v="13"/>
    <x v="18"/>
    <m/>
    <n v="30000000"/>
    <n v="30000000"/>
    <x v="66"/>
    <s v="02-02-02-006-003"/>
    <s v="Detalle"/>
    <s v=""/>
    <s v=""/>
    <x v="4"/>
    <s v="ALOJAMIENTO"/>
    <x v="59"/>
  </r>
  <r>
    <m/>
    <m/>
    <m/>
    <m/>
    <m/>
    <x v="15"/>
    <x v="20"/>
    <n v="20000000"/>
    <m/>
    <n v="20000000"/>
    <x v="66"/>
    <s v="02-02-02-006-003"/>
    <s v="Detalle"/>
    <s v=""/>
    <s v=""/>
    <x v="6"/>
    <s v="ALOJAMIENTO"/>
    <x v="59"/>
  </r>
  <r>
    <m/>
    <m/>
    <m/>
    <m/>
    <m/>
    <x v="114"/>
    <x v="125"/>
    <n v="20000000"/>
    <m/>
    <n v="20000000"/>
    <x v="66"/>
    <s v="02-02-02-006-003"/>
    <s v="Detalle"/>
    <s v=""/>
    <s v=""/>
    <x v="42"/>
    <s v="ALOJAMIENTO"/>
    <x v="59"/>
  </r>
  <r>
    <m/>
    <m/>
    <m/>
    <m/>
    <m/>
    <x v="16"/>
    <x v="21"/>
    <n v="300000000"/>
    <m/>
    <n v="300000000"/>
    <x v="66"/>
    <s v="02-02-02-006-003"/>
    <s v="Detalle"/>
    <s v=""/>
    <s v=""/>
    <x v="7"/>
    <s v="ALOJAMIENTO"/>
    <x v="59"/>
  </r>
  <r>
    <m/>
    <m/>
    <m/>
    <m/>
    <m/>
    <x v="17"/>
    <x v="22"/>
    <n v="120000000"/>
    <m/>
    <n v="120000000"/>
    <x v="66"/>
    <s v="02-02-02-006-003"/>
    <s v="Detalle"/>
    <s v=""/>
    <s v=""/>
    <x v="8"/>
    <s v="ALOJAMIENTO"/>
    <x v="59"/>
  </r>
  <r>
    <m/>
    <m/>
    <m/>
    <m/>
    <m/>
    <x v="18"/>
    <x v="23"/>
    <n v="20000000"/>
    <m/>
    <n v="20000000"/>
    <x v="66"/>
    <s v="02-02-02-006-003"/>
    <s v="Detalle"/>
    <s v=""/>
    <s v=""/>
    <x v="9"/>
    <s v="ALOJAMIENTO"/>
    <x v="59"/>
  </r>
  <r>
    <m/>
    <m/>
    <m/>
    <m/>
    <m/>
    <x v="118"/>
    <x v="148"/>
    <n v="30000000"/>
    <m/>
    <n v="30000000"/>
    <x v="66"/>
    <s v="02-02-02-006-003"/>
    <s v="Detalle"/>
    <s v=""/>
    <s v=""/>
    <x v="13"/>
    <s v="ALOJAMIENTO"/>
    <x v="59"/>
  </r>
  <r>
    <m/>
    <m/>
    <m/>
    <m/>
    <m/>
    <x v="24"/>
    <x v="29"/>
    <m/>
    <n v="495580977"/>
    <n v="495580977"/>
    <x v="66"/>
    <s v="02-02-02-006-003"/>
    <s v="Detalle"/>
    <s v=""/>
    <s v=""/>
    <x v="14"/>
    <s v="ALOJAMIENTO"/>
    <x v="59"/>
  </r>
  <r>
    <m/>
    <m/>
    <m/>
    <m/>
    <m/>
    <x v="106"/>
    <x v="116"/>
    <n v="10000000"/>
    <m/>
    <n v="10000000"/>
    <x v="66"/>
    <s v="02-02-02-006-003"/>
    <s v="Detalle"/>
    <s v=""/>
    <s v=""/>
    <x v="40"/>
    <s v="ALOJAMIENTO"/>
    <x v="59"/>
  </r>
  <r>
    <m/>
    <m/>
    <m/>
    <m/>
    <m/>
    <x v="26"/>
    <x v="31"/>
    <n v="12000000000"/>
    <m/>
    <n v="12000000000"/>
    <x v="66"/>
    <s v="02-02-02-006-003"/>
    <s v="Detalle"/>
    <s v=""/>
    <s v=""/>
    <x v="16"/>
    <s v="ALOJAMIENTO"/>
    <x v="59"/>
  </r>
  <r>
    <m/>
    <m/>
    <m/>
    <m/>
    <m/>
    <x v="27"/>
    <x v="32"/>
    <n v="90000000"/>
    <m/>
    <n v="90000000"/>
    <x v="66"/>
    <s v="02-02-02-006-003"/>
    <s v="Detalle"/>
    <s v=""/>
    <s v=""/>
    <x v="17"/>
    <s v="ALOJAMIENTO"/>
    <x v="59"/>
  </r>
  <r>
    <m/>
    <m/>
    <m/>
    <m/>
    <m/>
    <x v="28"/>
    <x v="33"/>
    <n v="50000000"/>
    <m/>
    <n v="50000000"/>
    <x v="66"/>
    <s v="02-02-02-006-003"/>
    <s v="Detalle"/>
    <s v=""/>
    <s v=""/>
    <x v="18"/>
    <s v="ALOJAMIENTO"/>
    <x v="59"/>
  </r>
  <r>
    <m/>
    <m/>
    <m/>
    <m/>
    <m/>
    <x v="29"/>
    <x v="34"/>
    <n v="650000000"/>
    <m/>
    <n v="650000000"/>
    <x v="66"/>
    <s v="02-02-02-006-003"/>
    <s v="Detalle"/>
    <s v=""/>
    <s v=""/>
    <x v="19"/>
    <s v="ALOJAMIENTO"/>
    <x v="59"/>
  </r>
  <r>
    <m/>
    <m/>
    <m/>
    <m/>
    <m/>
    <x v="112"/>
    <x v="122"/>
    <n v="50000000"/>
    <n v="551075000"/>
    <n v="601075000"/>
    <x v="66"/>
    <s v="02-02-02-006-003"/>
    <s v="Detalle"/>
    <s v=""/>
    <s v=""/>
    <x v="28"/>
    <s v="ALOJAMIENTO"/>
    <x v="59"/>
  </r>
  <r>
    <m/>
    <m/>
    <m/>
    <m/>
    <m/>
    <x v="30"/>
    <x v="35"/>
    <n v="89000000"/>
    <m/>
    <n v="89000000"/>
    <x v="66"/>
    <s v="02-02-02-006-003"/>
    <s v="Detalle"/>
    <s v=""/>
    <s v=""/>
    <x v="20"/>
    <s v="ALOJAMIENTO"/>
    <x v="59"/>
  </r>
  <r>
    <m/>
    <m/>
    <m/>
    <m/>
    <m/>
    <x v="31"/>
    <x v="36"/>
    <n v="30000000"/>
    <m/>
    <n v="30000000"/>
    <x v="66"/>
    <s v="02-02-02-006-003"/>
    <s v="Detalle"/>
    <s v=""/>
    <s v=""/>
    <x v="20"/>
    <s v="ALOJAMIENTO"/>
    <x v="59"/>
  </r>
  <r>
    <m/>
    <m/>
    <m/>
    <m/>
    <m/>
    <x v="32"/>
    <x v="37"/>
    <n v="160000000"/>
    <m/>
    <n v="160000000"/>
    <x v="66"/>
    <s v="02-02-02-006-003"/>
    <s v="Detalle"/>
    <s v=""/>
    <s v=""/>
    <x v="21"/>
    <s v="ALOJAMIENTO"/>
    <x v="59"/>
  </r>
  <r>
    <m/>
    <m/>
    <m/>
    <m/>
    <m/>
    <x v="35"/>
    <x v="40"/>
    <n v="177000000"/>
    <m/>
    <n v="177000000"/>
    <x v="66"/>
    <s v="02-02-02-006-003"/>
    <s v="Detalle"/>
    <s v=""/>
    <s v=""/>
    <x v="22"/>
    <s v="ALOJAMIENTO"/>
    <x v="59"/>
  </r>
  <r>
    <m/>
    <m/>
    <m/>
    <m/>
    <m/>
    <x v="36"/>
    <x v="41"/>
    <n v="370000000"/>
    <m/>
    <n v="370000000"/>
    <x v="66"/>
    <s v="02-02-02-006-003"/>
    <s v="Detalle"/>
    <s v=""/>
    <s v=""/>
    <x v="22"/>
    <s v="ALOJAMIENTO"/>
    <x v="59"/>
  </r>
  <r>
    <m/>
    <m/>
    <m/>
    <m/>
    <m/>
    <x v="37"/>
    <x v="42"/>
    <n v="80000000"/>
    <m/>
    <n v="80000000"/>
    <x v="66"/>
    <s v="02-02-02-006-003"/>
    <s v="Detalle"/>
    <s v=""/>
    <s v=""/>
    <x v="22"/>
    <s v="ALOJAMIENTO"/>
    <x v="59"/>
  </r>
  <r>
    <m/>
    <m/>
    <m/>
    <m/>
    <m/>
    <x v="38"/>
    <x v="43"/>
    <n v="230000000"/>
    <m/>
    <n v="230000000"/>
    <x v="66"/>
    <s v="02-02-02-006-003"/>
    <s v="Detalle"/>
    <s v=""/>
    <s v=""/>
    <x v="23"/>
    <s v="ALOJAMIENTO"/>
    <x v="59"/>
  </r>
  <r>
    <m/>
    <m/>
    <m/>
    <m/>
    <m/>
    <x v="39"/>
    <x v="44"/>
    <n v="80000000"/>
    <m/>
    <n v="80000000"/>
    <x v="66"/>
    <s v="02-02-02-006-003"/>
    <s v="Detalle"/>
    <s v=""/>
    <s v=""/>
    <x v="23"/>
    <s v="ALOJAMIENTO"/>
    <x v="59"/>
  </r>
  <r>
    <m/>
    <m/>
    <m/>
    <m/>
    <m/>
    <x v="41"/>
    <x v="46"/>
    <n v="40000000"/>
    <m/>
    <n v="40000000"/>
    <x v="66"/>
    <s v="02-02-02-006-003"/>
    <s v="Detalle"/>
    <s v=""/>
    <s v=""/>
    <x v="24"/>
    <s v="ALOJAMIENTO"/>
    <x v="59"/>
  </r>
  <r>
    <m/>
    <m/>
    <m/>
    <m/>
    <m/>
    <x v="42"/>
    <x v="47"/>
    <n v="70534256.129999995"/>
    <n v="24577000"/>
    <n v="95111256.129999995"/>
    <x v="66"/>
    <s v="02-02-02-006-003"/>
    <s v="Detalle"/>
    <s v=""/>
    <s v=""/>
    <x v="25"/>
    <s v="ALOJAMIENTO"/>
    <x v="59"/>
  </r>
  <r>
    <m/>
    <m/>
    <m/>
    <m/>
    <m/>
    <x v="43"/>
    <x v="48"/>
    <n v="80267400"/>
    <m/>
    <n v="80267400"/>
    <x v="66"/>
    <s v="02-02-02-006-003"/>
    <s v="Detalle"/>
    <s v=""/>
    <s v=""/>
    <x v="25"/>
    <s v="ALOJAMIENTO"/>
    <x v="59"/>
  </r>
  <r>
    <m/>
    <m/>
    <m/>
    <m/>
    <m/>
    <x v="45"/>
    <x v="50"/>
    <n v="172355000"/>
    <m/>
    <n v="172355000"/>
    <x v="66"/>
    <s v="02-02-02-006-003"/>
    <s v="Detalle"/>
    <s v=""/>
    <s v=""/>
    <x v="27"/>
    <s v="ALOJAMIENTO"/>
    <x v="59"/>
  </r>
  <r>
    <m/>
    <m/>
    <m/>
    <m/>
    <m/>
    <x v="46"/>
    <x v="51"/>
    <n v="40000000"/>
    <m/>
    <n v="40000000"/>
    <x v="66"/>
    <s v="02-02-02-006-003"/>
    <s v="Detalle"/>
    <s v=""/>
    <s v=""/>
    <x v="27"/>
    <s v="ALOJAMIENTO"/>
    <x v="59"/>
  </r>
  <r>
    <m/>
    <m/>
    <m/>
    <m/>
    <m/>
    <x v="50"/>
    <x v="55"/>
    <n v="650000000"/>
    <m/>
    <n v="650000000"/>
    <x v="66"/>
    <s v="02-02-02-006-003"/>
    <s v="Detalle"/>
    <s v=""/>
    <s v=""/>
    <x v="29"/>
    <s v="ALOJAMIENTO"/>
    <x v="59"/>
  </r>
  <r>
    <m/>
    <m/>
    <m/>
    <m/>
    <m/>
    <x v="82"/>
    <x v="90"/>
    <n v="120000000"/>
    <m/>
    <n v="120000000"/>
    <x v="66"/>
    <s v="02-02-02-006-003"/>
    <s v="Detalle"/>
    <s v=""/>
    <s v=""/>
    <x v="29"/>
    <s v="ALOJAMIENTO"/>
    <x v="59"/>
  </r>
  <r>
    <m/>
    <m/>
    <m/>
    <m/>
    <m/>
    <x v="51"/>
    <x v="56"/>
    <n v="200000000"/>
    <m/>
    <n v="200000000"/>
    <x v="66"/>
    <s v="02-02-02-006-003"/>
    <s v="Detalle"/>
    <s v=""/>
    <s v=""/>
    <x v="29"/>
    <s v="ALOJAMIENTO"/>
    <x v="59"/>
  </r>
  <r>
    <m/>
    <m/>
    <m/>
    <m/>
    <m/>
    <x v="83"/>
    <x v="91"/>
    <n v="80000000"/>
    <m/>
    <n v="80000000"/>
    <x v="66"/>
    <s v="02-02-02-006-003"/>
    <s v="Detalle"/>
    <s v=""/>
    <s v=""/>
    <x v="30"/>
    <s v="ALOJAMIENTO"/>
    <x v="59"/>
  </r>
  <r>
    <m/>
    <m/>
    <m/>
    <m/>
    <m/>
    <x v="54"/>
    <x v="59"/>
    <n v="20000000"/>
    <m/>
    <n v="20000000"/>
    <x v="66"/>
    <s v="02-02-02-006-003"/>
    <s v="Detalle"/>
    <s v=""/>
    <s v=""/>
    <x v="30"/>
    <s v="ALOJAMIENTO"/>
    <x v="59"/>
  </r>
  <r>
    <m/>
    <m/>
    <m/>
    <m/>
    <m/>
    <x v="55"/>
    <x v="60"/>
    <n v="210000000"/>
    <m/>
    <n v="210000000"/>
    <x v="66"/>
    <s v="02-02-02-006-003"/>
    <s v="Detalle"/>
    <s v=""/>
    <s v=""/>
    <x v="31"/>
    <s v="ALOJAMIENTO"/>
    <x v="59"/>
  </r>
  <r>
    <m/>
    <m/>
    <m/>
    <m/>
    <m/>
    <x v="56"/>
    <x v="61"/>
    <n v="80000000"/>
    <m/>
    <n v="80000000"/>
    <x v="66"/>
    <s v="02-02-02-006-003"/>
    <s v="Detalle"/>
    <s v=""/>
    <s v=""/>
    <x v="31"/>
    <s v="ALOJAMIENTO"/>
    <x v="59"/>
  </r>
  <r>
    <m/>
    <m/>
    <m/>
    <m/>
    <m/>
    <x v="57"/>
    <x v="62"/>
    <n v="180000000"/>
    <m/>
    <n v="180000000"/>
    <x v="66"/>
    <s v="02-02-02-006-003"/>
    <s v="Detalle"/>
    <s v=""/>
    <s v=""/>
    <x v="32"/>
    <s v="ALOJAMIENTO"/>
    <x v="59"/>
  </r>
  <r>
    <m/>
    <m/>
    <m/>
    <m/>
    <m/>
    <x v="58"/>
    <x v="63"/>
    <n v="15000000"/>
    <m/>
    <n v="15000000"/>
    <x v="66"/>
    <s v="02-02-02-006-003"/>
    <s v="Detalle"/>
    <s v=""/>
    <s v=""/>
    <x v="32"/>
    <s v="ALOJAMIENTO"/>
    <x v="59"/>
  </r>
  <r>
    <m/>
    <m/>
    <m/>
    <m/>
    <m/>
    <x v="85"/>
    <x v="93"/>
    <n v="30000000"/>
    <m/>
    <n v="30000000"/>
    <x v="66"/>
    <s v="02-02-02-006-003"/>
    <s v="Detalle"/>
    <s v=""/>
    <s v=""/>
    <x v="32"/>
    <s v="ALOJAMIENTO"/>
    <x v="59"/>
  </r>
  <r>
    <m/>
    <m/>
    <m/>
    <m/>
    <m/>
    <x v="109"/>
    <x v="118"/>
    <n v="143000000"/>
    <m/>
    <n v="143000000"/>
    <x v="66"/>
    <s v="02-02-02-006-003"/>
    <s v="Detalle"/>
    <s v=""/>
    <s v=""/>
    <x v="33"/>
    <s v="ALOJAMIENTO"/>
    <x v="59"/>
  </r>
  <r>
    <m/>
    <m/>
    <m/>
    <m/>
    <m/>
    <x v="94"/>
    <x v="103"/>
    <n v="70000000"/>
    <m/>
    <n v="70000000"/>
    <x v="66"/>
    <s v="02-02-02-006-003"/>
    <s v="Detalle"/>
    <s v=""/>
    <s v=""/>
    <x v="33"/>
    <s v="ALOJAMIENTO"/>
    <x v="59"/>
  </r>
  <r>
    <m/>
    <m/>
    <m/>
    <m/>
    <m/>
    <x v="59"/>
    <x v="64"/>
    <n v="60000000"/>
    <m/>
    <n v="60000000"/>
    <x v="66"/>
    <s v="02-02-02-006-003"/>
    <s v="Detalle"/>
    <s v=""/>
    <s v=""/>
    <x v="33"/>
    <s v="ALOJAMIENTO"/>
    <x v="59"/>
  </r>
  <r>
    <m/>
    <m/>
    <m/>
    <m/>
    <m/>
    <x v="60"/>
    <x v="65"/>
    <n v="40000000"/>
    <m/>
    <n v="40000000"/>
    <x v="66"/>
    <s v="02-02-02-006-003"/>
    <s v="Detalle"/>
    <s v=""/>
    <s v=""/>
    <x v="34"/>
    <s v="ALOJAMIENTO"/>
    <x v="59"/>
  </r>
  <r>
    <m/>
    <m/>
    <m/>
    <m/>
    <m/>
    <x v="125"/>
    <x v="157"/>
    <n v="32000000"/>
    <m/>
    <n v="32000000"/>
    <x v="66"/>
    <s v="02-02-02-006-003"/>
    <s v="Detalle"/>
    <s v=""/>
    <s v=""/>
    <x v="34"/>
    <s v="ALOJAMIENTO"/>
    <x v="59"/>
  </r>
  <r>
    <m/>
    <m/>
    <m/>
    <m/>
    <m/>
    <x v="63"/>
    <x v="68"/>
    <n v="60000000"/>
    <m/>
    <n v="60000000"/>
    <x v="66"/>
    <s v="02-02-02-006-003"/>
    <s v="Detalle"/>
    <s v=""/>
    <s v=""/>
    <x v="35"/>
    <s v="ALOJAMIENTO"/>
    <x v="59"/>
  </r>
  <r>
    <m/>
    <m/>
    <m/>
    <m/>
    <m/>
    <x v="64"/>
    <x v="69"/>
    <n v="50000000"/>
    <m/>
    <n v="50000000"/>
    <x v="66"/>
    <s v="02-02-02-006-003"/>
    <s v="Detalle"/>
    <s v=""/>
    <s v=""/>
    <x v="35"/>
    <s v="ALOJAMIENTO"/>
    <x v="59"/>
  </r>
  <r>
    <m/>
    <m/>
    <m/>
    <m/>
    <m/>
    <x v="110"/>
    <x v="119"/>
    <n v="25000000"/>
    <m/>
    <n v="25000000"/>
    <x v="66"/>
    <s v="02-02-02-006-003"/>
    <s v="Detalle"/>
    <s v=""/>
    <s v=""/>
    <x v="35"/>
    <s v="ALOJAMIENTO"/>
    <x v="59"/>
  </r>
  <r>
    <m/>
    <m/>
    <m/>
    <m/>
    <m/>
    <x v="66"/>
    <x v="71"/>
    <n v="20000000"/>
    <m/>
    <n v="20000000"/>
    <x v="66"/>
    <s v="02-02-02-006-003"/>
    <s v="Detalle"/>
    <s v=""/>
    <s v=""/>
    <x v="36"/>
    <s v="ALOJAMIENTO"/>
    <x v="59"/>
  </r>
  <r>
    <m/>
    <m/>
    <m/>
    <m/>
    <m/>
    <x v="67"/>
    <x v="72"/>
    <n v="20000000"/>
    <m/>
    <n v="20000000"/>
    <x v="66"/>
    <s v="02-02-02-006-003"/>
    <s v="Detalle"/>
    <s v=""/>
    <s v=""/>
    <x v="36"/>
    <s v="ALOJAMIENTO"/>
    <x v="59"/>
  </r>
  <r>
    <m/>
    <m/>
    <m/>
    <m/>
    <m/>
    <x v="69"/>
    <x v="74"/>
    <n v="28000000"/>
    <m/>
    <n v="28000000"/>
    <x v="66"/>
    <s v="02-02-02-006-003"/>
    <s v="Detalle"/>
    <s v=""/>
    <s v=""/>
    <x v="36"/>
    <s v="ALOJAMIENTO"/>
    <x v="59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6"/>
    <s v="004"/>
    <x v="0"/>
    <x v="220"/>
    <n v="11723877665"/>
    <n v="495000000"/>
    <n v="12218877665"/>
    <x v="67"/>
    <s v="02-02-02-006"/>
    <s v="Subordinal"/>
    <s v="020202006004Subordinal"/>
    <n v="1"/>
    <x v="0"/>
    <s v="SERVICIOS DE TRANSPORTE"/>
    <x v="60"/>
  </r>
  <r>
    <m/>
    <m/>
    <m/>
    <m/>
    <m/>
    <x v="97"/>
    <x v="107"/>
    <n v="14000000"/>
    <m/>
    <n v="14000000"/>
    <x v="67"/>
    <s v="02-02-02-006-004"/>
    <s v="Detalle"/>
    <s v=""/>
    <s v=""/>
    <x v="1"/>
    <s v="SERVICIOS DE TRANSPORTE"/>
    <x v="60"/>
  </r>
  <r>
    <m/>
    <m/>
    <m/>
    <m/>
    <m/>
    <x v="98"/>
    <x v="108"/>
    <n v="8500000"/>
    <m/>
    <n v="8500000"/>
    <x v="67"/>
    <s v="02-02-02-006-004"/>
    <s v="Detalle"/>
    <s v=""/>
    <s v=""/>
    <x v="1"/>
    <s v="SERVICIOS DE TRANSPORTE"/>
    <x v="60"/>
  </r>
  <r>
    <m/>
    <m/>
    <m/>
    <m/>
    <m/>
    <x v="2"/>
    <x v="7"/>
    <n v="8800000"/>
    <m/>
    <n v="8800000"/>
    <x v="67"/>
    <s v="02-02-02-006-004"/>
    <s v="Detalle"/>
    <s v=""/>
    <s v=""/>
    <x v="1"/>
    <s v="SERVICIOS DE TRANSPORTE"/>
    <x v="60"/>
  </r>
  <r>
    <m/>
    <m/>
    <m/>
    <m/>
    <m/>
    <x v="99"/>
    <x v="109"/>
    <n v="20000000"/>
    <m/>
    <n v="20000000"/>
    <x v="67"/>
    <s v="02-02-02-006-004"/>
    <s v="Detalle"/>
    <s v=""/>
    <s v=""/>
    <x v="1"/>
    <s v="SERVICIOS DE TRANSPORTE"/>
    <x v="60"/>
  </r>
  <r>
    <m/>
    <m/>
    <m/>
    <m/>
    <m/>
    <x v="120"/>
    <x v="152"/>
    <n v="15000000"/>
    <m/>
    <n v="15000000"/>
    <x v="67"/>
    <s v="02-02-02-006-004"/>
    <s v="Detalle"/>
    <s v=""/>
    <s v=""/>
    <x v="1"/>
    <s v="SERVICIOS DE TRANSPORTE"/>
    <x v="60"/>
  </r>
  <r>
    <m/>
    <m/>
    <m/>
    <m/>
    <m/>
    <x v="121"/>
    <x v="153"/>
    <n v="8000000"/>
    <m/>
    <n v="8000000"/>
    <x v="67"/>
    <s v="02-02-02-006-004"/>
    <s v="Detalle"/>
    <s v=""/>
    <s v=""/>
    <x v="1"/>
    <s v="SERVICIOS DE TRANSPORTE"/>
    <x v="60"/>
  </r>
  <r>
    <m/>
    <m/>
    <m/>
    <m/>
    <m/>
    <x v="128"/>
    <x v="167"/>
    <n v="10000000"/>
    <m/>
    <n v="10000000"/>
    <x v="67"/>
    <s v="02-02-02-006-004"/>
    <s v="Detalle"/>
    <s v=""/>
    <s v=""/>
    <x v="1"/>
    <s v="SERVICIOS DE TRANSPORTE"/>
    <x v="60"/>
  </r>
  <r>
    <m/>
    <m/>
    <m/>
    <m/>
    <m/>
    <x v="122"/>
    <x v="154"/>
    <n v="10000000"/>
    <m/>
    <n v="10000000"/>
    <x v="67"/>
    <s v="02-02-02-006-004"/>
    <s v="Detalle"/>
    <s v=""/>
    <s v=""/>
    <x v="1"/>
    <s v="SERVICIOS DE TRANSPORTE"/>
    <x v="60"/>
  </r>
  <r>
    <m/>
    <m/>
    <m/>
    <m/>
    <m/>
    <x v="126"/>
    <x v="159"/>
    <n v="4000000"/>
    <m/>
    <n v="4000000"/>
    <x v="67"/>
    <s v="02-02-02-006-004"/>
    <s v="Detalle"/>
    <s v=""/>
    <s v=""/>
    <x v="1"/>
    <s v="SERVICIOS DE TRANSPORTE"/>
    <x v="60"/>
  </r>
  <r>
    <m/>
    <m/>
    <m/>
    <m/>
    <m/>
    <x v="129"/>
    <x v="168"/>
    <n v="5000000"/>
    <m/>
    <n v="5000000"/>
    <x v="67"/>
    <s v="02-02-02-006-004"/>
    <s v="Detalle"/>
    <s v=""/>
    <s v=""/>
    <x v="1"/>
    <s v="SERVICIOS DE TRANSPORTE"/>
    <x v="60"/>
  </r>
  <r>
    <m/>
    <m/>
    <m/>
    <m/>
    <m/>
    <x v="123"/>
    <x v="155"/>
    <n v="7000000"/>
    <m/>
    <n v="7000000"/>
    <x v="67"/>
    <s v="02-02-02-006-004"/>
    <s v="Detalle"/>
    <s v=""/>
    <s v=""/>
    <x v="1"/>
    <s v="SERVICIOS DE TRANSPORTE"/>
    <x v="60"/>
  </r>
  <r>
    <m/>
    <m/>
    <m/>
    <m/>
    <m/>
    <x v="101"/>
    <x v="111"/>
    <n v="30500000"/>
    <m/>
    <n v="30500000"/>
    <x v="67"/>
    <s v="02-02-02-006-004"/>
    <s v="Detalle"/>
    <s v=""/>
    <s v=""/>
    <x v="1"/>
    <s v="SERVICIOS DE TRANSPORTE"/>
    <x v="60"/>
  </r>
  <r>
    <m/>
    <m/>
    <m/>
    <m/>
    <m/>
    <x v="117"/>
    <x v="134"/>
    <n v="2000000"/>
    <m/>
    <n v="2000000"/>
    <x v="67"/>
    <s v="02-02-02-006-004"/>
    <s v="Detalle"/>
    <s v=""/>
    <s v=""/>
    <x v="1"/>
    <s v="SERVICIOS DE TRANSPORTE"/>
    <x v="60"/>
  </r>
  <r>
    <m/>
    <m/>
    <m/>
    <m/>
    <m/>
    <x v="6"/>
    <x v="11"/>
    <n v="10325077665"/>
    <m/>
    <n v="10325077665"/>
    <x v="67"/>
    <s v="02-02-02-006-004"/>
    <s v="Detalle"/>
    <s v=""/>
    <s v=""/>
    <x v="1"/>
    <s v="SERVICIOS DE TRANSPORTE"/>
    <x v="60"/>
  </r>
  <r>
    <m/>
    <m/>
    <m/>
    <m/>
    <m/>
    <x v="21"/>
    <x v="26"/>
    <n v="90000000"/>
    <m/>
    <n v="90000000"/>
    <x v="67"/>
    <s v="02-02-02-006-004"/>
    <s v="Detalle"/>
    <s v=""/>
    <s v=""/>
    <x v="11"/>
    <s v="SERVICIOS DE TRANSPORTE"/>
    <x v="60"/>
  </r>
  <r>
    <m/>
    <m/>
    <m/>
    <m/>
    <m/>
    <x v="106"/>
    <x v="116"/>
    <n v="140000000"/>
    <m/>
    <n v="140000000"/>
    <x v="67"/>
    <s v="02-02-02-006-004"/>
    <s v="Detalle"/>
    <s v=""/>
    <s v=""/>
    <x v="40"/>
    <s v="SERVICIOS DE TRANSPORTE"/>
    <x v="60"/>
  </r>
  <r>
    <m/>
    <m/>
    <m/>
    <m/>
    <m/>
    <x v="26"/>
    <x v="31"/>
    <n v="950000000"/>
    <m/>
    <n v="950000000"/>
    <x v="67"/>
    <s v="02-02-02-006-004"/>
    <s v="Detalle"/>
    <s v=""/>
    <s v=""/>
    <x v="16"/>
    <s v="SERVICIOS DE TRANSPORTE"/>
    <x v="60"/>
  </r>
  <r>
    <m/>
    <m/>
    <m/>
    <m/>
    <m/>
    <x v="28"/>
    <x v="33"/>
    <m/>
    <n v="495000000"/>
    <n v="495000000"/>
    <x v="67"/>
    <s v="02-02-02-006-004"/>
    <s v="Detalle"/>
    <s v=""/>
    <s v=""/>
    <x v="18"/>
    <s v="SERVICIOS DE TRANSPORTE"/>
    <x v="60"/>
  </r>
  <r>
    <m/>
    <m/>
    <m/>
    <m/>
    <m/>
    <x v="38"/>
    <x v="43"/>
    <n v="30000000"/>
    <m/>
    <n v="30000000"/>
    <x v="67"/>
    <s v="02-02-02-006-004"/>
    <s v="Detalle"/>
    <s v=""/>
    <s v=""/>
    <x v="23"/>
    <s v="SERVICIOS DE TRANSPORTE"/>
    <x v="60"/>
  </r>
  <r>
    <m/>
    <m/>
    <m/>
    <m/>
    <m/>
    <x v="56"/>
    <x v="61"/>
    <n v="6000000"/>
    <m/>
    <n v="6000000"/>
    <x v="67"/>
    <s v="02-02-02-006-004"/>
    <s v="Detalle"/>
    <s v=""/>
    <s v=""/>
    <x v="31"/>
    <s v="SERVICIOS DE TRANSPORTE"/>
    <x v="60"/>
  </r>
  <r>
    <m/>
    <m/>
    <m/>
    <m/>
    <m/>
    <x v="59"/>
    <x v="64"/>
    <n v="40000000"/>
    <m/>
    <n v="40000000"/>
    <x v="67"/>
    <s v="02-02-02-006-004"/>
    <s v="Detalle"/>
    <s v=""/>
    <s v=""/>
    <x v="33"/>
    <s v="SERVICIOS DE TRANSPORTE"/>
    <x v="60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6"/>
    <s v="005"/>
    <x v="0"/>
    <x v="221"/>
    <n v="381800000"/>
    <n v="0"/>
    <n v="381800000"/>
    <x v="68"/>
    <s v="02-02-02-006"/>
    <s v="Subordinal"/>
    <s v="020202006005Subordinal"/>
    <n v="1"/>
    <x v="0"/>
    <s v="SERVICIOS DE TRANSPORTE"/>
    <x v="61"/>
  </r>
  <r>
    <m/>
    <m/>
    <m/>
    <m/>
    <m/>
    <x v="90"/>
    <x v="99"/>
    <n v="1000000"/>
    <m/>
    <n v="1000000"/>
    <x v="68"/>
    <s v="02-02-02-006-005"/>
    <s v="Detalle"/>
    <s v=""/>
    <s v=""/>
    <x v="1"/>
    <s v="SERVICIOS DE TRANSPORTE"/>
    <x v="61"/>
  </r>
  <r>
    <m/>
    <m/>
    <m/>
    <m/>
    <m/>
    <x v="13"/>
    <x v="18"/>
    <n v="20000000"/>
    <m/>
    <n v="20000000"/>
    <x v="68"/>
    <s v="02-02-02-006-005"/>
    <s v="Detalle"/>
    <s v=""/>
    <s v=""/>
    <x v="4"/>
    <s v="SERVICIOS DE TRANSPORTE"/>
    <x v="61"/>
  </r>
  <r>
    <m/>
    <m/>
    <m/>
    <m/>
    <m/>
    <x v="21"/>
    <x v="26"/>
    <n v="2800000"/>
    <m/>
    <n v="2800000"/>
    <x v="68"/>
    <s v="02-02-02-006-005"/>
    <s v="Detalle"/>
    <s v=""/>
    <s v=""/>
    <x v="11"/>
    <s v="SERVICIOS DE TRANSPORTE"/>
    <x v="61"/>
  </r>
  <r>
    <m/>
    <m/>
    <m/>
    <m/>
    <m/>
    <x v="22"/>
    <x v="27"/>
    <n v="6000000"/>
    <m/>
    <n v="6000000"/>
    <x v="68"/>
    <s v="02-02-02-006-005"/>
    <s v="Detalle"/>
    <s v=""/>
    <s v=""/>
    <x v="12"/>
    <s v="SERVICIOS DE TRANSPORTE"/>
    <x v="61"/>
  </r>
  <r>
    <m/>
    <m/>
    <m/>
    <m/>
    <m/>
    <x v="26"/>
    <x v="31"/>
    <n v="350000000"/>
    <m/>
    <n v="350000000"/>
    <x v="68"/>
    <s v="02-02-02-006-005"/>
    <s v="Detalle"/>
    <s v=""/>
    <s v=""/>
    <x v="16"/>
    <s v="SERVICIOS DE TRANSPORTE"/>
    <x v="61"/>
  </r>
  <r>
    <m/>
    <m/>
    <m/>
    <m/>
    <m/>
    <x v="43"/>
    <x v="48"/>
    <n v="2000000"/>
    <m/>
    <n v="2000000"/>
    <x v="68"/>
    <s v="02-02-02-006-005"/>
    <s v="Detalle"/>
    <s v=""/>
    <s v=""/>
    <x v="25"/>
    <s v="SERVICIOS DE TRANSPORTE"/>
    <x v="61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6"/>
    <s v="006"/>
    <x v="0"/>
    <x v="222"/>
    <n v="8000000"/>
    <n v="0"/>
    <n v="8000000"/>
    <x v="69"/>
    <s v="02-02-02-006"/>
    <s v="Subordinal"/>
    <s v="020202006006Subordinal"/>
    <n v="1"/>
    <x v="0"/>
    <s v="SERVICIOS DE TRANSPORTE"/>
    <x v="62"/>
  </r>
  <r>
    <m/>
    <m/>
    <m/>
    <m/>
    <m/>
    <x v="115"/>
    <x v="132"/>
    <n v="8000000"/>
    <m/>
    <n v="8000000"/>
    <x v="69"/>
    <s v="02-02-02-006-006"/>
    <s v="Detalle"/>
    <s v=""/>
    <s v=""/>
    <x v="1"/>
    <s v="SERVICIOS DE TRANSPORTE"/>
    <x v="62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6"/>
    <s v="007"/>
    <x v="0"/>
    <x v="223"/>
    <n v="213105769"/>
    <n v="0"/>
    <n v="213105769"/>
    <x v="70"/>
    <s v="02-02-02-006"/>
    <s v="Subordinal"/>
    <s v="020202006007Subordinal"/>
    <n v="1"/>
    <x v="0"/>
    <s v="SERVICIOS DE TRANSPORTE"/>
    <x v="63"/>
  </r>
  <r>
    <m/>
    <m/>
    <m/>
    <m/>
    <m/>
    <x v="122"/>
    <x v="154"/>
    <n v="5500000"/>
    <m/>
    <n v="5500000"/>
    <x v="70"/>
    <s v="02-02-02-006-007"/>
    <s v="Detalle"/>
    <s v=""/>
    <s v=""/>
    <x v="1"/>
    <s v="SERVICIOS DE TRANSPORTE"/>
    <x v="63"/>
  </r>
  <r>
    <m/>
    <m/>
    <m/>
    <m/>
    <m/>
    <x v="100"/>
    <x v="110"/>
    <n v="8000000"/>
    <m/>
    <n v="8000000"/>
    <x v="70"/>
    <s v="02-02-02-006-007"/>
    <s v="Detalle"/>
    <s v=""/>
    <s v=""/>
    <x v="1"/>
    <s v="SERVICIOS DE TRANSPORTE"/>
    <x v="63"/>
  </r>
  <r>
    <m/>
    <m/>
    <m/>
    <m/>
    <m/>
    <x v="130"/>
    <x v="169"/>
    <n v="30000000"/>
    <m/>
    <n v="30000000"/>
    <x v="70"/>
    <s v="02-02-02-006-007"/>
    <s v="Detalle"/>
    <s v=""/>
    <s v=""/>
    <x v="1"/>
    <s v="SERVICIOS DE TRANSPORTE"/>
    <x v="63"/>
  </r>
  <r>
    <m/>
    <m/>
    <m/>
    <m/>
    <m/>
    <x v="116"/>
    <x v="133"/>
    <n v="3000000"/>
    <m/>
    <n v="3000000"/>
    <x v="70"/>
    <s v="02-02-02-006-007"/>
    <s v="Detalle"/>
    <s v=""/>
    <s v=""/>
    <x v="1"/>
    <s v="SERVICIOS DE TRANSPORTE"/>
    <x v="63"/>
  </r>
  <r>
    <m/>
    <m/>
    <m/>
    <m/>
    <m/>
    <x v="102"/>
    <x v="112"/>
    <n v="4000000"/>
    <m/>
    <n v="4000000"/>
    <x v="70"/>
    <s v="02-02-02-006-007"/>
    <s v="Detalle"/>
    <s v=""/>
    <s v=""/>
    <x v="1"/>
    <s v="SERVICIOS DE TRANSPORTE"/>
    <x v="63"/>
  </r>
  <r>
    <m/>
    <m/>
    <m/>
    <m/>
    <m/>
    <x v="19"/>
    <x v="24"/>
    <n v="78355769"/>
    <m/>
    <n v="78355769"/>
    <x v="70"/>
    <s v="02-02-02-006-007"/>
    <s v="Detalle"/>
    <s v=""/>
    <s v=""/>
    <x v="10"/>
    <s v="SERVICIOS DE TRANSPORTE"/>
    <x v="63"/>
  </r>
  <r>
    <m/>
    <m/>
    <m/>
    <m/>
    <m/>
    <x v="20"/>
    <x v="25"/>
    <n v="1000000"/>
    <m/>
    <n v="1000000"/>
    <x v="70"/>
    <s v="02-02-02-006-007"/>
    <s v="Detalle"/>
    <s v=""/>
    <s v=""/>
    <x v="10"/>
    <s v="SERVICIOS DE TRANSPORTE"/>
    <x v="63"/>
  </r>
  <r>
    <m/>
    <m/>
    <m/>
    <m/>
    <m/>
    <x v="22"/>
    <x v="27"/>
    <n v="6000000"/>
    <m/>
    <n v="6000000"/>
    <x v="70"/>
    <s v="02-02-02-006-007"/>
    <s v="Detalle"/>
    <s v=""/>
    <s v=""/>
    <x v="12"/>
    <s v="SERVICIOS DE TRANSPORTE"/>
    <x v="63"/>
  </r>
  <r>
    <m/>
    <m/>
    <m/>
    <m/>
    <m/>
    <x v="52"/>
    <x v="57"/>
    <n v="2000000"/>
    <m/>
    <n v="2000000"/>
    <x v="70"/>
    <s v="02-02-02-006-007"/>
    <s v="Detalle"/>
    <s v=""/>
    <s v=""/>
    <x v="29"/>
    <s v="SERVICIOS DE TRANSPORTE"/>
    <x v="63"/>
  </r>
  <r>
    <m/>
    <m/>
    <m/>
    <m/>
    <m/>
    <x v="162"/>
    <x v="224"/>
    <n v="5250000"/>
    <m/>
    <n v="5250000"/>
    <x v="70"/>
    <s v="02-02-02-006-007"/>
    <s v="Detalle"/>
    <s v=""/>
    <s v=""/>
    <x v="29"/>
    <s v="SERVICIOS DE TRANSPORTE"/>
    <x v="63"/>
  </r>
  <r>
    <m/>
    <m/>
    <m/>
    <m/>
    <m/>
    <x v="68"/>
    <x v="73"/>
    <n v="70000000"/>
    <m/>
    <n v="70000000"/>
    <x v="70"/>
    <s v="02-02-02-006-007"/>
    <s v="Detalle"/>
    <s v=""/>
    <s v=""/>
    <x v="36"/>
    <s v="SERVICIOS DE TRANSPORTE"/>
    <x v="63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6"/>
    <s v="008"/>
    <x v="0"/>
    <x v="225"/>
    <n v="510156773"/>
    <n v="111500000"/>
    <n v="621656773"/>
    <x v="71"/>
    <s v="02-02-02-006"/>
    <s v="Subordinal"/>
    <s v="020202006008Subordinal"/>
    <n v="1"/>
    <x v="0"/>
    <s v="SERVICIOS DE TRANSPORTE"/>
    <x v="64"/>
  </r>
  <r>
    <m/>
    <m/>
    <m/>
    <m/>
    <m/>
    <x v="1"/>
    <x v="6"/>
    <m/>
    <n v="90000000"/>
    <n v="90000000"/>
    <x v="71"/>
    <s v="02-02-02-006-008"/>
    <s v="Detalle"/>
    <s v=""/>
    <s v=""/>
    <x v="1"/>
    <s v="SERVICIOS DE TRANSPORTE"/>
    <x v="64"/>
  </r>
  <r>
    <m/>
    <m/>
    <m/>
    <m/>
    <m/>
    <x v="99"/>
    <x v="109"/>
    <n v="800000"/>
    <m/>
    <n v="800000"/>
    <x v="71"/>
    <s v="02-02-02-006-008"/>
    <s v="Detalle"/>
    <s v=""/>
    <s v=""/>
    <x v="1"/>
    <s v="SERVICIOS DE TRANSPORTE"/>
    <x v="64"/>
  </r>
  <r>
    <m/>
    <m/>
    <m/>
    <m/>
    <m/>
    <x v="121"/>
    <x v="153"/>
    <n v="200000"/>
    <m/>
    <n v="200000"/>
    <x v="71"/>
    <s v="02-02-02-006-008"/>
    <s v="Detalle"/>
    <s v=""/>
    <s v=""/>
    <x v="1"/>
    <s v="SERVICIOS DE TRANSPORTE"/>
    <x v="64"/>
  </r>
  <r>
    <m/>
    <m/>
    <m/>
    <m/>
    <m/>
    <x v="104"/>
    <x v="114"/>
    <n v="87000000"/>
    <m/>
    <n v="87000000"/>
    <x v="71"/>
    <s v="02-02-02-006-008"/>
    <s v="Detalle"/>
    <s v=""/>
    <s v=""/>
    <x v="1"/>
    <s v="SERVICIOS DE TRANSPORTE"/>
    <x v="64"/>
  </r>
  <r>
    <m/>
    <m/>
    <m/>
    <m/>
    <m/>
    <x v="10"/>
    <x v="15"/>
    <n v="6000000"/>
    <m/>
    <n v="6000000"/>
    <x v="71"/>
    <s v="02-02-02-006-008"/>
    <s v="Detalle"/>
    <s v=""/>
    <s v=""/>
    <x v="2"/>
    <s v="SERVICIOS DE TRANSPORTE"/>
    <x v="64"/>
  </r>
  <r>
    <m/>
    <m/>
    <m/>
    <m/>
    <m/>
    <x v="124"/>
    <x v="156"/>
    <n v="2500000"/>
    <m/>
    <n v="2500000"/>
    <x v="71"/>
    <s v="02-02-02-006-008"/>
    <s v="Detalle"/>
    <s v=""/>
    <s v=""/>
    <x v="37"/>
    <s v="SERVICIOS DE TRANSPORTE"/>
    <x v="64"/>
  </r>
  <r>
    <m/>
    <m/>
    <m/>
    <m/>
    <m/>
    <x v="11"/>
    <x v="16"/>
    <n v="5000000"/>
    <m/>
    <n v="5000000"/>
    <x v="71"/>
    <s v="02-02-02-006-008"/>
    <s v="Detalle"/>
    <s v=""/>
    <s v=""/>
    <x v="3"/>
    <s v="SERVICIOS DE TRANSPORTE"/>
    <x v="64"/>
  </r>
  <r>
    <m/>
    <m/>
    <m/>
    <m/>
    <m/>
    <x v="12"/>
    <x v="17"/>
    <n v="500000"/>
    <m/>
    <n v="500000"/>
    <x v="71"/>
    <s v="02-02-02-006-008"/>
    <s v="Detalle"/>
    <s v=""/>
    <s v=""/>
    <x v="3"/>
    <s v="SERVICIOS DE TRANSPORTE"/>
    <x v="64"/>
  </r>
  <r>
    <m/>
    <m/>
    <m/>
    <m/>
    <m/>
    <x v="113"/>
    <x v="124"/>
    <n v="5000000"/>
    <m/>
    <n v="5000000"/>
    <x v="71"/>
    <s v="02-02-02-006-008"/>
    <s v="Detalle"/>
    <s v=""/>
    <s v=""/>
    <x v="3"/>
    <s v="SERVICIOS DE TRANSPORTE"/>
    <x v="64"/>
  </r>
  <r>
    <m/>
    <m/>
    <m/>
    <m/>
    <m/>
    <x v="75"/>
    <x v="83"/>
    <n v="10028700"/>
    <m/>
    <n v="10028700"/>
    <x v="71"/>
    <s v="02-02-02-006-008"/>
    <s v="Detalle"/>
    <s v=""/>
    <s v=""/>
    <x v="38"/>
    <s v="SERVICIOS DE TRANSPORTE"/>
    <x v="64"/>
  </r>
  <r>
    <m/>
    <m/>
    <m/>
    <m/>
    <m/>
    <x v="131"/>
    <x v="170"/>
    <n v="6500000"/>
    <m/>
    <n v="6500000"/>
    <x v="71"/>
    <s v="02-02-02-006-008"/>
    <s v="Detalle"/>
    <s v=""/>
    <s v=""/>
    <x v="39"/>
    <s v="SERVICIOS DE TRANSPORTE"/>
    <x v="64"/>
  </r>
  <r>
    <m/>
    <m/>
    <m/>
    <m/>
    <m/>
    <x v="15"/>
    <x v="20"/>
    <n v="1000000"/>
    <m/>
    <n v="1000000"/>
    <x v="71"/>
    <s v="02-02-02-006-008"/>
    <s v="Detalle"/>
    <s v=""/>
    <s v=""/>
    <x v="6"/>
    <s v="SERVICIOS DE TRANSPORTE"/>
    <x v="64"/>
  </r>
  <r>
    <m/>
    <m/>
    <m/>
    <m/>
    <m/>
    <x v="114"/>
    <x v="125"/>
    <n v="8000000"/>
    <m/>
    <n v="8000000"/>
    <x v="71"/>
    <s v="02-02-02-006-008"/>
    <s v="Detalle"/>
    <s v=""/>
    <s v=""/>
    <x v="42"/>
    <s v="SERVICIOS DE TRANSPORTE"/>
    <x v="64"/>
  </r>
  <r>
    <m/>
    <m/>
    <m/>
    <m/>
    <m/>
    <x v="16"/>
    <x v="21"/>
    <n v="4500000"/>
    <m/>
    <n v="4500000"/>
    <x v="71"/>
    <s v="02-02-02-006-008"/>
    <s v="Detalle"/>
    <s v=""/>
    <s v=""/>
    <x v="7"/>
    <s v="SERVICIOS DE TRANSPORTE"/>
    <x v="64"/>
  </r>
  <r>
    <m/>
    <m/>
    <m/>
    <m/>
    <m/>
    <x v="17"/>
    <x v="22"/>
    <n v="1500000"/>
    <m/>
    <n v="1500000"/>
    <x v="71"/>
    <s v="02-02-02-006-008"/>
    <s v="Detalle"/>
    <s v=""/>
    <s v=""/>
    <x v="8"/>
    <s v="SERVICIOS DE TRANSPORTE"/>
    <x v="64"/>
  </r>
  <r>
    <m/>
    <m/>
    <m/>
    <m/>
    <m/>
    <x v="18"/>
    <x v="23"/>
    <n v="3500000"/>
    <m/>
    <n v="3500000"/>
    <x v="71"/>
    <s v="02-02-02-006-008"/>
    <s v="Detalle"/>
    <s v=""/>
    <s v=""/>
    <x v="9"/>
    <s v="SERVICIOS DE TRANSPORTE"/>
    <x v="64"/>
  </r>
  <r>
    <m/>
    <m/>
    <m/>
    <m/>
    <m/>
    <x v="19"/>
    <x v="24"/>
    <n v="7000000"/>
    <m/>
    <n v="7000000"/>
    <x v="71"/>
    <s v="02-02-02-006-008"/>
    <s v="Detalle"/>
    <s v=""/>
    <s v=""/>
    <x v="10"/>
    <s v="SERVICIOS DE TRANSPORTE"/>
    <x v="64"/>
  </r>
  <r>
    <m/>
    <m/>
    <m/>
    <m/>
    <m/>
    <x v="20"/>
    <x v="25"/>
    <n v="350000"/>
    <m/>
    <n v="350000"/>
    <x v="71"/>
    <s v="02-02-02-006-008"/>
    <s v="Detalle"/>
    <s v=""/>
    <s v=""/>
    <x v="10"/>
    <s v="SERVICIOS DE TRANSPORTE"/>
    <x v="64"/>
  </r>
  <r>
    <m/>
    <m/>
    <m/>
    <m/>
    <m/>
    <x v="21"/>
    <x v="26"/>
    <n v="700000"/>
    <m/>
    <n v="700000"/>
    <x v="71"/>
    <s v="02-02-02-006-008"/>
    <s v="Detalle"/>
    <s v=""/>
    <s v=""/>
    <x v="11"/>
    <s v="SERVICIOS DE TRANSPORTE"/>
    <x v="64"/>
  </r>
  <r>
    <m/>
    <m/>
    <m/>
    <m/>
    <m/>
    <x v="22"/>
    <x v="27"/>
    <n v="6000000"/>
    <m/>
    <n v="6000000"/>
    <x v="71"/>
    <s v="02-02-02-006-008"/>
    <s v="Detalle"/>
    <s v=""/>
    <s v=""/>
    <x v="12"/>
    <s v="SERVICIOS DE TRANSPORTE"/>
    <x v="64"/>
  </r>
  <r>
    <m/>
    <m/>
    <m/>
    <m/>
    <m/>
    <x v="118"/>
    <x v="148"/>
    <n v="15000000"/>
    <m/>
    <n v="15000000"/>
    <x v="71"/>
    <s v="02-02-02-006-008"/>
    <s v="Detalle"/>
    <s v=""/>
    <s v=""/>
    <x v="13"/>
    <s v="SERVICIOS DE TRANSPORTE"/>
    <x v="64"/>
  </r>
  <r>
    <m/>
    <m/>
    <m/>
    <m/>
    <m/>
    <x v="24"/>
    <x v="29"/>
    <m/>
    <n v="5500000"/>
    <n v="5500000"/>
    <x v="71"/>
    <s v="02-02-02-006-008"/>
    <s v="Detalle"/>
    <s v=""/>
    <s v=""/>
    <x v="14"/>
    <s v="SERVICIOS DE TRANSPORTE"/>
    <x v="64"/>
  </r>
  <r>
    <m/>
    <m/>
    <m/>
    <m/>
    <m/>
    <x v="106"/>
    <x v="116"/>
    <n v="40000000"/>
    <m/>
    <n v="40000000"/>
    <x v="71"/>
    <s v="02-02-02-006-008"/>
    <s v="Detalle"/>
    <s v=""/>
    <s v=""/>
    <x v="40"/>
    <s v="SERVICIOS DE TRANSPORTE"/>
    <x v="64"/>
  </r>
  <r>
    <m/>
    <m/>
    <m/>
    <m/>
    <m/>
    <x v="28"/>
    <x v="33"/>
    <n v="8000000"/>
    <m/>
    <n v="8000000"/>
    <x v="71"/>
    <s v="02-02-02-006-008"/>
    <s v="Detalle"/>
    <s v=""/>
    <s v=""/>
    <x v="18"/>
    <s v="SERVICIOS DE TRANSPORTE"/>
    <x v="64"/>
  </r>
  <r>
    <m/>
    <m/>
    <m/>
    <m/>
    <m/>
    <x v="107"/>
    <x v="117"/>
    <n v="8000000"/>
    <m/>
    <n v="8000000"/>
    <x v="71"/>
    <s v="02-02-02-006-008"/>
    <s v="Detalle"/>
    <s v=""/>
    <s v=""/>
    <x v="41"/>
    <s v="SERVICIOS DE TRANSPORTE"/>
    <x v="64"/>
  </r>
  <r>
    <m/>
    <m/>
    <m/>
    <m/>
    <m/>
    <x v="108"/>
    <x v="17"/>
    <n v="2000000"/>
    <m/>
    <n v="2000000"/>
    <x v="71"/>
    <s v="02-02-02-006-008"/>
    <s v="Detalle"/>
    <s v=""/>
    <s v=""/>
    <x v="41"/>
    <s v="SERVICIOS DE TRANSPORTE"/>
    <x v="64"/>
  </r>
  <r>
    <m/>
    <m/>
    <m/>
    <m/>
    <m/>
    <x v="29"/>
    <x v="34"/>
    <n v="15000000"/>
    <m/>
    <n v="15000000"/>
    <x v="71"/>
    <s v="02-02-02-006-008"/>
    <s v="Detalle"/>
    <s v=""/>
    <s v=""/>
    <x v="19"/>
    <s v="SERVICIOS DE TRANSPORTE"/>
    <x v="64"/>
  </r>
  <r>
    <m/>
    <m/>
    <m/>
    <m/>
    <m/>
    <x v="112"/>
    <x v="122"/>
    <m/>
    <n v="12000000"/>
    <n v="12000000"/>
    <x v="71"/>
    <s v="02-02-02-006-008"/>
    <s v="Detalle"/>
    <s v=""/>
    <s v=""/>
    <x v="28"/>
    <s v="SERVICIOS DE TRANSPORTE"/>
    <x v="64"/>
  </r>
  <r>
    <m/>
    <m/>
    <m/>
    <m/>
    <m/>
    <x v="30"/>
    <x v="35"/>
    <n v="3600000"/>
    <m/>
    <n v="3600000"/>
    <x v="71"/>
    <s v="02-02-02-006-008"/>
    <s v="Detalle"/>
    <s v=""/>
    <s v=""/>
    <x v="20"/>
    <s v="SERVICIOS DE TRANSPORTE"/>
    <x v="64"/>
  </r>
  <r>
    <m/>
    <m/>
    <m/>
    <m/>
    <m/>
    <x v="31"/>
    <x v="36"/>
    <n v="5000000"/>
    <m/>
    <n v="5000000"/>
    <x v="71"/>
    <s v="02-02-02-006-008"/>
    <s v="Detalle"/>
    <s v=""/>
    <s v=""/>
    <x v="20"/>
    <s v="SERVICIOS DE TRANSPORTE"/>
    <x v="64"/>
  </r>
  <r>
    <m/>
    <m/>
    <m/>
    <m/>
    <m/>
    <x v="32"/>
    <x v="37"/>
    <n v="3600000"/>
    <m/>
    <n v="3600000"/>
    <x v="71"/>
    <s v="02-02-02-006-008"/>
    <s v="Detalle"/>
    <s v=""/>
    <s v=""/>
    <x v="21"/>
    <s v="SERVICIOS DE TRANSPORTE"/>
    <x v="64"/>
  </r>
  <r>
    <m/>
    <m/>
    <m/>
    <m/>
    <m/>
    <x v="33"/>
    <x v="38"/>
    <n v="1500000"/>
    <m/>
    <n v="1500000"/>
    <x v="71"/>
    <s v="02-02-02-006-008"/>
    <s v="Detalle"/>
    <s v=""/>
    <s v=""/>
    <x v="21"/>
    <s v="SERVICIOS DE TRANSPORTE"/>
    <x v="64"/>
  </r>
  <r>
    <m/>
    <m/>
    <m/>
    <m/>
    <m/>
    <x v="34"/>
    <x v="39"/>
    <n v="600000"/>
    <m/>
    <n v="600000"/>
    <x v="71"/>
    <s v="02-02-02-006-008"/>
    <s v="Detalle"/>
    <s v=""/>
    <s v=""/>
    <x v="21"/>
    <s v="SERVICIOS DE TRANSPORTE"/>
    <x v="64"/>
  </r>
  <r>
    <m/>
    <m/>
    <m/>
    <m/>
    <m/>
    <x v="35"/>
    <x v="40"/>
    <n v="3000000"/>
    <m/>
    <n v="3000000"/>
    <x v="71"/>
    <s v="02-02-02-006-008"/>
    <s v="Detalle"/>
    <s v=""/>
    <s v=""/>
    <x v="22"/>
    <s v="SERVICIOS DE TRANSPORTE"/>
    <x v="64"/>
  </r>
  <r>
    <m/>
    <m/>
    <m/>
    <m/>
    <m/>
    <x v="36"/>
    <x v="41"/>
    <n v="10500000"/>
    <m/>
    <n v="10500000"/>
    <x v="71"/>
    <s v="02-02-02-006-008"/>
    <s v="Detalle"/>
    <s v=""/>
    <s v=""/>
    <x v="22"/>
    <s v="SERVICIOS DE TRANSPORTE"/>
    <x v="64"/>
  </r>
  <r>
    <m/>
    <m/>
    <m/>
    <m/>
    <m/>
    <x v="37"/>
    <x v="42"/>
    <n v="6500000"/>
    <m/>
    <n v="6500000"/>
    <x v="71"/>
    <s v="02-02-02-006-008"/>
    <s v="Detalle"/>
    <s v=""/>
    <s v=""/>
    <x v="22"/>
    <s v="SERVICIOS DE TRANSPORTE"/>
    <x v="64"/>
  </r>
  <r>
    <m/>
    <m/>
    <m/>
    <m/>
    <m/>
    <x v="38"/>
    <x v="43"/>
    <n v="5000000"/>
    <m/>
    <n v="5000000"/>
    <x v="71"/>
    <s v="02-02-02-006-008"/>
    <s v="Detalle"/>
    <s v=""/>
    <s v=""/>
    <x v="23"/>
    <s v="SERVICIOS DE TRANSPORTE"/>
    <x v="64"/>
  </r>
  <r>
    <m/>
    <m/>
    <m/>
    <m/>
    <m/>
    <x v="39"/>
    <x v="44"/>
    <n v="9000000"/>
    <m/>
    <n v="9000000"/>
    <x v="71"/>
    <s v="02-02-02-006-008"/>
    <s v="Detalle"/>
    <s v=""/>
    <s v=""/>
    <x v="23"/>
    <s v="SERVICIOS DE TRANSPORTE"/>
    <x v="64"/>
  </r>
  <r>
    <m/>
    <m/>
    <m/>
    <m/>
    <m/>
    <x v="40"/>
    <x v="45"/>
    <n v="4000000"/>
    <m/>
    <n v="4000000"/>
    <x v="71"/>
    <s v="02-02-02-006-008"/>
    <s v="Detalle"/>
    <s v=""/>
    <s v=""/>
    <x v="23"/>
    <s v="SERVICIOS DE TRANSPORTE"/>
    <x v="64"/>
  </r>
  <r>
    <m/>
    <m/>
    <m/>
    <m/>
    <m/>
    <x v="119"/>
    <x v="150"/>
    <n v="10000000"/>
    <m/>
    <n v="10000000"/>
    <x v="71"/>
    <s v="02-02-02-006-008"/>
    <s v="Detalle"/>
    <s v=""/>
    <s v=""/>
    <x v="24"/>
    <s v="SERVICIOS DE TRANSPORTE"/>
    <x v="64"/>
  </r>
  <r>
    <m/>
    <m/>
    <m/>
    <m/>
    <m/>
    <x v="41"/>
    <x v="46"/>
    <n v="7500000"/>
    <m/>
    <n v="7500000"/>
    <x v="71"/>
    <s v="02-02-02-006-008"/>
    <s v="Detalle"/>
    <s v=""/>
    <s v=""/>
    <x v="24"/>
    <s v="SERVICIOS DE TRANSPORTE"/>
    <x v="64"/>
  </r>
  <r>
    <m/>
    <m/>
    <m/>
    <m/>
    <m/>
    <x v="42"/>
    <x v="47"/>
    <n v="9000000"/>
    <m/>
    <n v="9000000"/>
    <x v="71"/>
    <s v="02-02-02-006-008"/>
    <s v="Detalle"/>
    <s v=""/>
    <s v=""/>
    <x v="25"/>
    <s v="SERVICIOS DE TRANSPORTE"/>
    <x v="64"/>
  </r>
  <r>
    <m/>
    <m/>
    <m/>
    <m/>
    <m/>
    <x v="43"/>
    <x v="48"/>
    <n v="9278500"/>
    <m/>
    <n v="9278500"/>
    <x v="71"/>
    <s v="02-02-02-006-008"/>
    <s v="Detalle"/>
    <s v=""/>
    <s v=""/>
    <x v="25"/>
    <s v="SERVICIOS DE TRANSPORTE"/>
    <x v="64"/>
  </r>
  <r>
    <m/>
    <m/>
    <m/>
    <m/>
    <m/>
    <x v="93"/>
    <x v="102"/>
    <n v="6995000"/>
    <m/>
    <n v="6995000"/>
    <x v="71"/>
    <s v="02-02-02-006-008"/>
    <s v="Detalle"/>
    <s v=""/>
    <s v=""/>
    <x v="26"/>
    <s v="SERVICIOS DE TRANSPORTE"/>
    <x v="64"/>
  </r>
  <r>
    <m/>
    <m/>
    <m/>
    <m/>
    <m/>
    <x v="44"/>
    <x v="49"/>
    <n v="5300000"/>
    <m/>
    <n v="5300000"/>
    <x v="71"/>
    <s v="02-02-02-006-008"/>
    <s v="Detalle"/>
    <s v=""/>
    <s v=""/>
    <x v="26"/>
    <s v="SERVICIOS DE TRANSPORTE"/>
    <x v="64"/>
  </r>
  <r>
    <m/>
    <m/>
    <m/>
    <m/>
    <m/>
    <x v="45"/>
    <x v="50"/>
    <n v="8400000"/>
    <m/>
    <n v="8400000"/>
    <x v="71"/>
    <s v="02-02-02-006-008"/>
    <s v="Detalle"/>
    <s v=""/>
    <s v=""/>
    <x v="27"/>
    <s v="SERVICIOS DE TRANSPORTE"/>
    <x v="64"/>
  </r>
  <r>
    <m/>
    <m/>
    <m/>
    <m/>
    <m/>
    <x v="46"/>
    <x v="51"/>
    <n v="8827573"/>
    <m/>
    <n v="8827573"/>
    <x v="71"/>
    <s v="02-02-02-006-008"/>
    <s v="Detalle"/>
    <s v=""/>
    <s v=""/>
    <x v="27"/>
    <s v="SERVICIOS DE TRANSPORTE"/>
    <x v="64"/>
  </r>
  <r>
    <m/>
    <m/>
    <m/>
    <m/>
    <m/>
    <x v="47"/>
    <x v="52"/>
    <n v="1500000"/>
    <m/>
    <n v="1500000"/>
    <x v="71"/>
    <s v="02-02-02-006-008"/>
    <s v="Detalle"/>
    <s v=""/>
    <s v=""/>
    <x v="27"/>
    <s v="SERVICIOS DE TRANSPORTE"/>
    <x v="64"/>
  </r>
  <r>
    <m/>
    <m/>
    <m/>
    <m/>
    <m/>
    <x v="49"/>
    <x v="54"/>
    <n v="3000000"/>
    <m/>
    <n v="3000000"/>
    <x v="71"/>
    <s v="02-02-02-006-008"/>
    <s v="Detalle"/>
    <s v=""/>
    <s v=""/>
    <x v="28"/>
    <s v="SERVICIOS DE TRANSPORTE"/>
    <x v="64"/>
  </r>
  <r>
    <m/>
    <m/>
    <m/>
    <m/>
    <m/>
    <x v="50"/>
    <x v="55"/>
    <n v="14400000"/>
    <m/>
    <n v="14400000"/>
    <x v="71"/>
    <s v="02-02-02-006-008"/>
    <s v="Detalle"/>
    <s v=""/>
    <s v=""/>
    <x v="29"/>
    <s v="SERVICIOS DE TRANSPORTE"/>
    <x v="64"/>
  </r>
  <r>
    <m/>
    <m/>
    <m/>
    <m/>
    <m/>
    <x v="82"/>
    <x v="90"/>
    <n v="12000000"/>
    <m/>
    <n v="12000000"/>
    <x v="71"/>
    <s v="02-02-02-006-008"/>
    <s v="Detalle"/>
    <s v=""/>
    <s v=""/>
    <x v="29"/>
    <s v="SERVICIOS DE TRANSPORTE"/>
    <x v="64"/>
  </r>
  <r>
    <m/>
    <m/>
    <m/>
    <m/>
    <m/>
    <x v="51"/>
    <x v="56"/>
    <n v="1800000"/>
    <m/>
    <n v="1800000"/>
    <x v="71"/>
    <s v="02-02-02-006-008"/>
    <s v="Detalle"/>
    <s v=""/>
    <s v=""/>
    <x v="29"/>
    <s v="SERVICIOS DE TRANSPORTE"/>
    <x v="64"/>
  </r>
  <r>
    <m/>
    <m/>
    <m/>
    <m/>
    <m/>
    <x v="52"/>
    <x v="57"/>
    <n v="1500000"/>
    <m/>
    <n v="1500000"/>
    <x v="71"/>
    <s v="02-02-02-006-008"/>
    <s v="Detalle"/>
    <s v=""/>
    <s v=""/>
    <x v="29"/>
    <s v="SERVICIOS DE TRANSPORTE"/>
    <x v="64"/>
  </r>
  <r>
    <m/>
    <m/>
    <m/>
    <m/>
    <m/>
    <x v="162"/>
    <x v="224"/>
    <n v="700000"/>
    <m/>
    <n v="700000"/>
    <x v="71"/>
    <s v="02-02-02-006-008"/>
    <s v="Detalle"/>
    <s v=""/>
    <s v=""/>
    <x v="29"/>
    <s v="SERVICIOS DE TRANSPORTE"/>
    <x v="64"/>
  </r>
  <r>
    <m/>
    <m/>
    <m/>
    <m/>
    <m/>
    <x v="137"/>
    <x v="177"/>
    <n v="11000000"/>
    <n v="4000000"/>
    <n v="15000000"/>
    <x v="71"/>
    <s v="02-02-02-006-008"/>
    <s v="Detalle"/>
    <s v=""/>
    <s v=""/>
    <x v="30"/>
    <s v="SERVICIOS DE TRANSPORTE"/>
    <x v="64"/>
  </r>
  <r>
    <m/>
    <m/>
    <m/>
    <m/>
    <m/>
    <x v="83"/>
    <x v="91"/>
    <n v="15000000"/>
    <m/>
    <n v="15000000"/>
    <x v="71"/>
    <s v="02-02-02-006-008"/>
    <s v="Detalle"/>
    <s v=""/>
    <s v=""/>
    <x v="30"/>
    <s v="SERVICIOS DE TRANSPORTE"/>
    <x v="64"/>
  </r>
  <r>
    <m/>
    <m/>
    <m/>
    <m/>
    <m/>
    <x v="54"/>
    <x v="59"/>
    <n v="5000000"/>
    <m/>
    <n v="5000000"/>
    <x v="71"/>
    <s v="02-02-02-006-008"/>
    <s v="Detalle"/>
    <s v=""/>
    <s v=""/>
    <x v="30"/>
    <s v="SERVICIOS DE TRANSPORTE"/>
    <x v="64"/>
  </r>
  <r>
    <m/>
    <m/>
    <m/>
    <m/>
    <m/>
    <x v="55"/>
    <x v="60"/>
    <n v="1500000"/>
    <m/>
    <n v="1500000"/>
    <x v="71"/>
    <s v="02-02-02-006-008"/>
    <s v="Detalle"/>
    <s v=""/>
    <s v=""/>
    <x v="31"/>
    <s v="SERVICIOS DE TRANSPORTE"/>
    <x v="64"/>
  </r>
  <r>
    <m/>
    <m/>
    <m/>
    <m/>
    <m/>
    <x v="56"/>
    <x v="61"/>
    <n v="2000000"/>
    <m/>
    <n v="2000000"/>
    <x v="71"/>
    <s v="02-02-02-006-008"/>
    <s v="Detalle"/>
    <s v=""/>
    <s v=""/>
    <x v="31"/>
    <s v="SERVICIOS DE TRANSPORTE"/>
    <x v="64"/>
  </r>
  <r>
    <m/>
    <m/>
    <m/>
    <m/>
    <m/>
    <x v="57"/>
    <x v="62"/>
    <n v="4000000"/>
    <m/>
    <n v="4000000"/>
    <x v="71"/>
    <s v="02-02-02-006-008"/>
    <s v="Detalle"/>
    <s v=""/>
    <s v=""/>
    <x v="32"/>
    <s v="SERVICIOS DE TRANSPORTE"/>
    <x v="64"/>
  </r>
  <r>
    <m/>
    <m/>
    <m/>
    <m/>
    <m/>
    <x v="58"/>
    <x v="63"/>
    <n v="1000000"/>
    <m/>
    <n v="1000000"/>
    <x v="71"/>
    <s v="02-02-02-006-008"/>
    <s v="Detalle"/>
    <s v=""/>
    <s v=""/>
    <x v="32"/>
    <s v="SERVICIOS DE TRANSPORTE"/>
    <x v="64"/>
  </r>
  <r>
    <m/>
    <m/>
    <m/>
    <m/>
    <m/>
    <x v="85"/>
    <x v="93"/>
    <n v="1900000"/>
    <m/>
    <n v="1900000"/>
    <x v="71"/>
    <s v="02-02-02-006-008"/>
    <s v="Detalle"/>
    <s v=""/>
    <s v=""/>
    <x v="32"/>
    <s v="SERVICIOS DE TRANSPORTE"/>
    <x v="64"/>
  </r>
  <r>
    <m/>
    <m/>
    <m/>
    <m/>
    <m/>
    <x v="163"/>
    <x v="226"/>
    <n v="377000"/>
    <m/>
    <n v="377000"/>
    <x v="71"/>
    <s v="02-02-02-006-008"/>
    <s v="Detalle"/>
    <s v=""/>
    <s v=""/>
    <x v="32"/>
    <s v="SERVICIOS DE TRANSPORTE"/>
    <x v="64"/>
  </r>
  <r>
    <m/>
    <m/>
    <m/>
    <m/>
    <m/>
    <x v="109"/>
    <x v="118"/>
    <n v="10800000"/>
    <m/>
    <n v="10800000"/>
    <x v="71"/>
    <s v="02-02-02-006-008"/>
    <s v="Detalle"/>
    <s v=""/>
    <s v=""/>
    <x v="33"/>
    <s v="SERVICIOS DE TRANSPORTE"/>
    <x v="64"/>
  </r>
  <r>
    <m/>
    <m/>
    <m/>
    <m/>
    <m/>
    <x v="94"/>
    <x v="103"/>
    <n v="6700000"/>
    <m/>
    <n v="6700000"/>
    <x v="71"/>
    <s v="02-02-02-006-008"/>
    <s v="Detalle"/>
    <s v=""/>
    <s v=""/>
    <x v="33"/>
    <s v="SERVICIOS DE TRANSPORTE"/>
    <x v="64"/>
  </r>
  <r>
    <m/>
    <m/>
    <m/>
    <m/>
    <m/>
    <x v="59"/>
    <x v="64"/>
    <n v="9000000"/>
    <m/>
    <n v="9000000"/>
    <x v="71"/>
    <s v="02-02-02-006-008"/>
    <s v="Detalle"/>
    <s v=""/>
    <s v=""/>
    <x v="33"/>
    <s v="SERVICIOS DE TRANSPORTE"/>
    <x v="64"/>
  </r>
  <r>
    <m/>
    <m/>
    <m/>
    <m/>
    <m/>
    <x v="60"/>
    <x v="65"/>
    <n v="11000000"/>
    <m/>
    <n v="11000000"/>
    <x v="71"/>
    <s v="02-02-02-006-008"/>
    <s v="Detalle"/>
    <s v=""/>
    <s v=""/>
    <x v="34"/>
    <s v="SERVICIOS DE TRANSPORTE"/>
    <x v="64"/>
  </r>
  <r>
    <m/>
    <m/>
    <m/>
    <m/>
    <m/>
    <x v="61"/>
    <x v="66"/>
    <n v="12000000"/>
    <m/>
    <n v="12000000"/>
    <x v="71"/>
    <s v="02-02-02-006-008"/>
    <s v="Detalle"/>
    <s v=""/>
    <s v=""/>
    <x v="34"/>
    <s v="SERVICIOS DE TRANSPORTE"/>
    <x v="64"/>
  </r>
  <r>
    <m/>
    <m/>
    <m/>
    <m/>
    <m/>
    <x v="125"/>
    <x v="157"/>
    <n v="2000000"/>
    <m/>
    <n v="2000000"/>
    <x v="71"/>
    <s v="02-02-02-006-008"/>
    <s v="Detalle"/>
    <s v=""/>
    <s v=""/>
    <x v="34"/>
    <s v="SERVICIOS DE TRANSPORTE"/>
    <x v="64"/>
  </r>
  <r>
    <m/>
    <m/>
    <m/>
    <m/>
    <m/>
    <x v="63"/>
    <x v="68"/>
    <n v="7000000"/>
    <m/>
    <n v="7000000"/>
    <x v="71"/>
    <s v="02-02-02-006-008"/>
    <s v="Detalle"/>
    <s v=""/>
    <s v=""/>
    <x v="35"/>
    <s v="SERVICIOS DE TRANSPORTE"/>
    <x v="64"/>
  </r>
  <r>
    <m/>
    <m/>
    <m/>
    <m/>
    <m/>
    <x v="64"/>
    <x v="69"/>
    <n v="3800000"/>
    <m/>
    <n v="3800000"/>
    <x v="71"/>
    <s v="02-02-02-006-008"/>
    <s v="Detalle"/>
    <s v=""/>
    <s v=""/>
    <x v="35"/>
    <s v="SERVICIOS DE TRANSPORTE"/>
    <x v="64"/>
  </r>
  <r>
    <m/>
    <m/>
    <m/>
    <m/>
    <m/>
    <x v="110"/>
    <x v="119"/>
    <n v="800000"/>
    <m/>
    <n v="800000"/>
    <x v="71"/>
    <s v="02-02-02-006-008"/>
    <s v="Detalle"/>
    <s v=""/>
    <s v=""/>
    <x v="35"/>
    <s v="SERVICIOS DE TRANSPORTE"/>
    <x v="64"/>
  </r>
  <r>
    <m/>
    <m/>
    <m/>
    <m/>
    <m/>
    <x v="66"/>
    <x v="71"/>
    <n v="2000000"/>
    <m/>
    <n v="2000000"/>
    <x v="71"/>
    <s v="02-02-02-006-008"/>
    <s v="Detalle"/>
    <s v=""/>
    <s v=""/>
    <x v="36"/>
    <s v="SERVICIOS DE TRANSPORTE"/>
    <x v="64"/>
  </r>
  <r>
    <m/>
    <m/>
    <m/>
    <m/>
    <m/>
    <x v="67"/>
    <x v="72"/>
    <n v="4000000"/>
    <m/>
    <n v="4000000"/>
    <x v="71"/>
    <s v="02-02-02-006-008"/>
    <s v="Detalle"/>
    <s v=""/>
    <s v=""/>
    <x v="36"/>
    <s v="SERVICIOS DE TRANSPORTE"/>
    <x v="64"/>
  </r>
  <r>
    <m/>
    <m/>
    <m/>
    <m/>
    <m/>
    <x v="68"/>
    <x v="73"/>
    <n v="1500000"/>
    <m/>
    <n v="1500000"/>
    <x v="71"/>
    <s v="02-02-02-006-008"/>
    <s v="Detalle"/>
    <s v=""/>
    <s v=""/>
    <x v="36"/>
    <s v="SERVICIOS DE TRANSPORTE"/>
    <x v="64"/>
  </r>
  <r>
    <m/>
    <m/>
    <m/>
    <m/>
    <m/>
    <x v="69"/>
    <x v="74"/>
    <n v="1200000"/>
    <m/>
    <n v="1200000"/>
    <x v="71"/>
    <s v="02-02-02-006-008"/>
    <s v="Detalle"/>
    <s v=""/>
    <s v=""/>
    <x v="36"/>
    <s v="SERVICIOS DE TRANSPORTE"/>
    <x v="64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6"/>
    <s v="009"/>
    <x v="0"/>
    <x v="227"/>
    <n v="74687939095.990005"/>
    <n v="5905868316"/>
    <n v="80593807411.990005"/>
    <x v="72"/>
    <s v="02-02-02-006"/>
    <s v="Subordinal"/>
    <s v="020202006009Subordinal"/>
    <n v="1"/>
    <x v="0"/>
    <s v="SERVICIOS PÚBLICOS"/>
    <x v="65"/>
  </r>
  <r>
    <m/>
    <m/>
    <m/>
    <m/>
    <m/>
    <x v="70"/>
    <x v="78"/>
    <n v="3308000000"/>
    <m/>
    <n v="3308000000"/>
    <x v="72"/>
    <s v="02-02-02-006-009"/>
    <s v="Detalle"/>
    <s v=""/>
    <s v=""/>
    <x v="1"/>
    <s v="SERVICIOS PÚBLICOS"/>
    <x v="65"/>
  </r>
  <r>
    <m/>
    <m/>
    <m/>
    <m/>
    <m/>
    <x v="111"/>
    <x v="121"/>
    <n v="5000000"/>
    <m/>
    <n v="5000000"/>
    <x v="72"/>
    <s v="02-02-02-006-009"/>
    <s v="Detalle"/>
    <s v=""/>
    <s v=""/>
    <x v="1"/>
    <s v="SERVICIOS PÚBLICOS"/>
    <x v="65"/>
  </r>
  <r>
    <m/>
    <m/>
    <m/>
    <m/>
    <m/>
    <x v="72"/>
    <x v="80"/>
    <n v="1980000000"/>
    <m/>
    <n v="1980000000"/>
    <x v="72"/>
    <s v="02-02-02-006-009"/>
    <s v="Detalle"/>
    <s v=""/>
    <s v=""/>
    <x v="5"/>
    <s v="SERVICIOS PÚBLICOS"/>
    <x v="65"/>
  </r>
  <r>
    <m/>
    <m/>
    <m/>
    <m/>
    <m/>
    <x v="10"/>
    <x v="15"/>
    <n v="925000000"/>
    <m/>
    <n v="925000000"/>
    <x v="72"/>
    <s v="02-02-02-006-009"/>
    <s v="Detalle"/>
    <s v=""/>
    <s v=""/>
    <x v="2"/>
    <s v="SERVICIOS PÚBLICOS"/>
    <x v="65"/>
  </r>
  <r>
    <m/>
    <m/>
    <m/>
    <m/>
    <m/>
    <x v="124"/>
    <x v="156"/>
    <n v="1130000000"/>
    <n v="27345677"/>
    <n v="1157345677"/>
    <x v="72"/>
    <s v="02-02-02-006-009"/>
    <s v="Detalle"/>
    <s v=""/>
    <s v=""/>
    <x v="37"/>
    <s v="SERVICIOS PÚBLICOS"/>
    <x v="65"/>
  </r>
  <r>
    <m/>
    <m/>
    <m/>
    <m/>
    <m/>
    <x v="164"/>
    <x v="228"/>
    <n v="10000000"/>
    <m/>
    <n v="10000000"/>
    <x v="72"/>
    <s v="02-02-02-006-009"/>
    <s v="Detalle"/>
    <s v=""/>
    <s v=""/>
    <x v="37"/>
    <s v="SERVICIOS PÚBLICOS"/>
    <x v="65"/>
  </r>
  <r>
    <m/>
    <m/>
    <m/>
    <m/>
    <m/>
    <x v="11"/>
    <x v="16"/>
    <n v="1097700000"/>
    <m/>
    <n v="1097700000"/>
    <x v="72"/>
    <s v="02-02-02-006-009"/>
    <s v="Detalle"/>
    <s v=""/>
    <s v=""/>
    <x v="3"/>
    <s v="SERVICIOS PÚBLICOS"/>
    <x v="65"/>
  </r>
  <r>
    <m/>
    <m/>
    <m/>
    <m/>
    <m/>
    <x v="165"/>
    <x v="229"/>
    <n v="6000000"/>
    <m/>
    <n v="6000000"/>
    <x v="72"/>
    <s v="02-02-02-006-009"/>
    <s v="Detalle"/>
    <s v=""/>
    <s v=""/>
    <x v="3"/>
    <s v="SERVICIOS PÚBLICOS"/>
    <x v="65"/>
  </r>
  <r>
    <m/>
    <m/>
    <m/>
    <m/>
    <m/>
    <x v="113"/>
    <x v="124"/>
    <n v="941802000"/>
    <m/>
    <n v="941802000"/>
    <x v="72"/>
    <s v="02-02-02-006-009"/>
    <s v="Detalle"/>
    <s v=""/>
    <s v=""/>
    <x v="3"/>
    <s v="SERVICIOS PÚBLICOS"/>
    <x v="65"/>
  </r>
  <r>
    <m/>
    <m/>
    <m/>
    <m/>
    <m/>
    <x v="75"/>
    <x v="83"/>
    <n v="760000000"/>
    <m/>
    <n v="760000000"/>
    <x v="72"/>
    <s v="02-02-02-006-009"/>
    <s v="Detalle"/>
    <s v=""/>
    <s v=""/>
    <x v="38"/>
    <s v="SERVICIOS PÚBLICOS"/>
    <x v="65"/>
  </r>
  <r>
    <m/>
    <m/>
    <m/>
    <m/>
    <m/>
    <x v="13"/>
    <x v="18"/>
    <n v="500000000"/>
    <m/>
    <n v="500000000"/>
    <x v="72"/>
    <s v="02-02-02-006-009"/>
    <s v="Detalle"/>
    <s v=""/>
    <s v=""/>
    <x v="4"/>
    <s v="SERVICIOS PÚBLICOS"/>
    <x v="65"/>
  </r>
  <r>
    <m/>
    <m/>
    <m/>
    <m/>
    <m/>
    <x v="131"/>
    <x v="170"/>
    <n v="1858388200"/>
    <m/>
    <n v="1858388200"/>
    <x v="72"/>
    <s v="02-02-02-006-009"/>
    <s v="Detalle"/>
    <s v=""/>
    <s v=""/>
    <x v="39"/>
    <s v="SERVICIOS PÚBLICOS"/>
    <x v="65"/>
  </r>
  <r>
    <m/>
    <m/>
    <m/>
    <m/>
    <m/>
    <x v="166"/>
    <x v="230"/>
    <n v="30000000"/>
    <m/>
    <n v="30000000"/>
    <x v="72"/>
    <s v="02-02-02-006-009"/>
    <s v="Detalle"/>
    <s v=""/>
    <s v=""/>
    <x v="39"/>
    <s v="SERVICIOS PÚBLICOS"/>
    <x v="65"/>
  </r>
  <r>
    <m/>
    <m/>
    <m/>
    <m/>
    <m/>
    <x v="15"/>
    <x v="20"/>
    <n v="565000000"/>
    <m/>
    <n v="565000000"/>
    <x v="72"/>
    <s v="02-02-02-006-009"/>
    <s v="Detalle"/>
    <s v=""/>
    <s v=""/>
    <x v="6"/>
    <s v="SERVICIOS PÚBLICOS"/>
    <x v="65"/>
  </r>
  <r>
    <m/>
    <m/>
    <m/>
    <m/>
    <m/>
    <x v="114"/>
    <x v="125"/>
    <n v="604500000"/>
    <m/>
    <n v="604500000"/>
    <x v="72"/>
    <s v="02-02-02-006-009"/>
    <s v="Detalle"/>
    <s v=""/>
    <s v=""/>
    <x v="42"/>
    <s v="SERVICIOS PÚBLICOS"/>
    <x v="65"/>
  </r>
  <r>
    <m/>
    <m/>
    <m/>
    <m/>
    <m/>
    <x v="16"/>
    <x v="21"/>
    <n v="550400000"/>
    <m/>
    <n v="550400000"/>
    <x v="72"/>
    <s v="02-02-02-006-009"/>
    <s v="Detalle"/>
    <s v=""/>
    <s v=""/>
    <x v="7"/>
    <s v="SERVICIOS PÚBLICOS"/>
    <x v="65"/>
  </r>
  <r>
    <m/>
    <m/>
    <m/>
    <m/>
    <m/>
    <x v="167"/>
    <x v="231"/>
    <n v="6700000"/>
    <m/>
    <n v="6700000"/>
    <x v="72"/>
    <s v="02-02-02-006-009"/>
    <s v="Detalle"/>
    <s v=""/>
    <s v=""/>
    <x v="7"/>
    <s v="SERVICIOS PÚBLICOS"/>
    <x v="65"/>
  </r>
  <r>
    <m/>
    <m/>
    <m/>
    <m/>
    <m/>
    <x v="17"/>
    <x v="22"/>
    <n v="1200000000"/>
    <m/>
    <n v="1200000000"/>
    <x v="72"/>
    <s v="02-02-02-006-009"/>
    <s v="Detalle"/>
    <s v=""/>
    <s v=""/>
    <x v="8"/>
    <s v="SERVICIOS PÚBLICOS"/>
    <x v="65"/>
  </r>
  <r>
    <m/>
    <m/>
    <m/>
    <m/>
    <m/>
    <x v="18"/>
    <x v="23"/>
    <n v="2393800000"/>
    <m/>
    <n v="2393800000"/>
    <x v="72"/>
    <s v="02-02-02-006-009"/>
    <s v="Detalle"/>
    <s v=""/>
    <s v=""/>
    <x v="9"/>
    <s v="SERVICIOS PÚBLICOS"/>
    <x v="65"/>
  </r>
  <r>
    <m/>
    <m/>
    <m/>
    <m/>
    <m/>
    <x v="168"/>
    <x v="232"/>
    <n v="13480000"/>
    <m/>
    <n v="13480000"/>
    <x v="72"/>
    <s v="02-02-02-006-009"/>
    <s v="Detalle"/>
    <s v=""/>
    <s v=""/>
    <x v="9"/>
    <s v="SERVICIOS PÚBLICOS"/>
    <x v="65"/>
  </r>
  <r>
    <m/>
    <m/>
    <m/>
    <m/>
    <m/>
    <x v="19"/>
    <x v="24"/>
    <n v="1050000000"/>
    <m/>
    <n v="1050000000"/>
    <x v="72"/>
    <s v="02-02-02-006-009"/>
    <s v="Detalle"/>
    <s v=""/>
    <s v=""/>
    <x v="10"/>
    <s v="SERVICIOS PÚBLICOS"/>
    <x v="65"/>
  </r>
  <r>
    <m/>
    <m/>
    <m/>
    <m/>
    <m/>
    <x v="21"/>
    <x v="26"/>
    <n v="540000000"/>
    <m/>
    <n v="540000000"/>
    <x v="72"/>
    <s v="02-02-02-006-009"/>
    <s v="Detalle"/>
    <s v=""/>
    <s v=""/>
    <x v="11"/>
    <s v="SERVICIOS PÚBLICOS"/>
    <x v="65"/>
  </r>
  <r>
    <m/>
    <m/>
    <m/>
    <m/>
    <m/>
    <x v="22"/>
    <x v="27"/>
    <n v="486000000"/>
    <m/>
    <n v="486000000"/>
    <x v="72"/>
    <s v="02-02-02-006-009"/>
    <s v="Detalle"/>
    <s v=""/>
    <s v=""/>
    <x v="12"/>
    <s v="SERVICIOS PÚBLICOS"/>
    <x v="65"/>
  </r>
  <r>
    <m/>
    <m/>
    <m/>
    <m/>
    <m/>
    <x v="118"/>
    <x v="148"/>
    <n v="1920686308.1900001"/>
    <m/>
    <n v="1920686308.1900001"/>
    <x v="72"/>
    <s v="02-02-02-006-009"/>
    <s v="Detalle"/>
    <s v=""/>
    <s v=""/>
    <x v="13"/>
    <s v="SERVICIOS PÚBLICOS"/>
    <x v="65"/>
  </r>
  <r>
    <m/>
    <m/>
    <m/>
    <m/>
    <m/>
    <x v="169"/>
    <x v="233"/>
    <n v="5000000"/>
    <m/>
    <n v="5000000"/>
    <x v="72"/>
    <s v="02-02-02-006-009"/>
    <s v="Detalle"/>
    <s v=""/>
    <s v=""/>
    <x v="13"/>
    <s v="SERVICIOS PÚBLICOS"/>
    <x v="65"/>
  </r>
  <r>
    <m/>
    <m/>
    <m/>
    <m/>
    <m/>
    <x v="24"/>
    <x v="29"/>
    <m/>
    <n v="4258522639"/>
    <n v="4258522639"/>
    <x v="72"/>
    <s v="02-02-02-006-009"/>
    <s v="Detalle"/>
    <s v=""/>
    <s v=""/>
    <x v="14"/>
    <s v="SERVICIOS PÚBLICOS"/>
    <x v="65"/>
  </r>
  <r>
    <m/>
    <m/>
    <m/>
    <m/>
    <m/>
    <x v="106"/>
    <x v="116"/>
    <n v="1714000000"/>
    <m/>
    <n v="1714000000"/>
    <x v="72"/>
    <s v="02-02-02-006-009"/>
    <s v="Detalle"/>
    <s v=""/>
    <s v=""/>
    <x v="40"/>
    <s v="SERVICIOS PÚBLICOS"/>
    <x v="65"/>
  </r>
  <r>
    <m/>
    <m/>
    <m/>
    <m/>
    <m/>
    <x v="26"/>
    <x v="31"/>
    <n v="3859000000"/>
    <m/>
    <n v="3859000000"/>
    <x v="72"/>
    <s v="02-02-02-006-009"/>
    <s v="Detalle"/>
    <s v=""/>
    <s v=""/>
    <x v="16"/>
    <s v="SERVICIOS PÚBLICOS"/>
    <x v="65"/>
  </r>
  <r>
    <m/>
    <m/>
    <m/>
    <m/>
    <m/>
    <x v="27"/>
    <x v="32"/>
    <n v="135000000"/>
    <m/>
    <n v="135000000"/>
    <x v="72"/>
    <s v="02-02-02-006-009"/>
    <s v="Detalle"/>
    <s v=""/>
    <s v=""/>
    <x v="17"/>
    <s v="SERVICIOS PÚBLICOS"/>
    <x v="65"/>
  </r>
  <r>
    <m/>
    <m/>
    <m/>
    <m/>
    <m/>
    <x v="28"/>
    <x v="33"/>
    <n v="130000000"/>
    <m/>
    <n v="130000000"/>
    <x v="72"/>
    <s v="02-02-02-006-009"/>
    <s v="Detalle"/>
    <s v=""/>
    <s v=""/>
    <x v="18"/>
    <s v="SERVICIOS PÚBLICOS"/>
    <x v="65"/>
  </r>
  <r>
    <m/>
    <m/>
    <m/>
    <m/>
    <m/>
    <x v="107"/>
    <x v="117"/>
    <n v="200000000"/>
    <m/>
    <n v="200000000"/>
    <x v="72"/>
    <s v="02-02-02-006-009"/>
    <s v="Detalle"/>
    <s v=""/>
    <s v=""/>
    <x v="41"/>
    <s v="SERVICIOS PÚBLICOS"/>
    <x v="65"/>
  </r>
  <r>
    <m/>
    <m/>
    <m/>
    <m/>
    <m/>
    <x v="29"/>
    <x v="34"/>
    <n v="340000000"/>
    <m/>
    <n v="340000000"/>
    <x v="72"/>
    <s v="02-02-02-006-009"/>
    <s v="Detalle"/>
    <s v=""/>
    <s v=""/>
    <x v="19"/>
    <s v="SERVICIOS PÚBLICOS"/>
    <x v="65"/>
  </r>
  <r>
    <m/>
    <m/>
    <m/>
    <m/>
    <m/>
    <x v="112"/>
    <x v="122"/>
    <n v="5341418609"/>
    <m/>
    <n v="5341418609"/>
    <x v="72"/>
    <s v="02-02-02-006-009"/>
    <s v="Detalle"/>
    <s v=""/>
    <s v=""/>
    <x v="28"/>
    <s v="SERVICIOS PÚBLICOS"/>
    <x v="65"/>
  </r>
  <r>
    <m/>
    <m/>
    <m/>
    <m/>
    <m/>
    <x v="30"/>
    <x v="35"/>
    <n v="1365000000"/>
    <m/>
    <n v="1365000000"/>
    <x v="72"/>
    <s v="02-02-02-006-009"/>
    <s v="Detalle"/>
    <s v=""/>
    <s v=""/>
    <x v="20"/>
    <s v="SERVICIOS PÚBLICOS"/>
    <x v="65"/>
  </r>
  <r>
    <m/>
    <m/>
    <m/>
    <m/>
    <m/>
    <x v="31"/>
    <x v="36"/>
    <n v="1080000000"/>
    <m/>
    <n v="1080000000"/>
    <x v="72"/>
    <s v="02-02-02-006-009"/>
    <s v="Detalle"/>
    <s v=""/>
    <s v=""/>
    <x v="20"/>
    <s v="SERVICIOS PÚBLICOS"/>
    <x v="65"/>
  </r>
  <r>
    <m/>
    <m/>
    <m/>
    <m/>
    <m/>
    <x v="32"/>
    <x v="37"/>
    <n v="1500900000"/>
    <m/>
    <n v="1500900000"/>
    <x v="72"/>
    <s v="02-02-02-006-009"/>
    <s v="Detalle"/>
    <s v=""/>
    <s v=""/>
    <x v="21"/>
    <s v="SERVICIOS PÚBLICOS"/>
    <x v="65"/>
  </r>
  <r>
    <m/>
    <m/>
    <m/>
    <m/>
    <m/>
    <x v="33"/>
    <x v="38"/>
    <n v="76000000"/>
    <m/>
    <n v="76000000"/>
    <x v="72"/>
    <s v="02-02-02-006-009"/>
    <s v="Detalle"/>
    <s v=""/>
    <s v=""/>
    <x v="21"/>
    <s v="SERVICIOS PÚBLICOS"/>
    <x v="65"/>
  </r>
  <r>
    <m/>
    <m/>
    <m/>
    <m/>
    <m/>
    <x v="35"/>
    <x v="40"/>
    <n v="344397963"/>
    <m/>
    <n v="344397963"/>
    <x v="72"/>
    <s v="02-02-02-006-009"/>
    <s v="Detalle"/>
    <s v=""/>
    <s v=""/>
    <x v="22"/>
    <s v="SERVICIOS PÚBLICOS"/>
    <x v="65"/>
  </r>
  <r>
    <m/>
    <m/>
    <m/>
    <m/>
    <m/>
    <x v="36"/>
    <x v="41"/>
    <n v="1485000000"/>
    <m/>
    <n v="1485000000"/>
    <x v="72"/>
    <s v="02-02-02-006-009"/>
    <s v="Detalle"/>
    <s v=""/>
    <s v=""/>
    <x v="22"/>
    <s v="SERVICIOS PÚBLICOS"/>
    <x v="65"/>
  </r>
  <r>
    <m/>
    <m/>
    <m/>
    <m/>
    <m/>
    <x v="170"/>
    <x v="234"/>
    <n v="15900000"/>
    <m/>
    <n v="15900000"/>
    <x v="72"/>
    <s v="02-02-02-006-009"/>
    <s v="Detalle"/>
    <s v=""/>
    <s v=""/>
    <x v="22"/>
    <s v="SERVICIOS PÚBLICOS"/>
    <x v="65"/>
  </r>
  <r>
    <m/>
    <m/>
    <m/>
    <m/>
    <m/>
    <x v="38"/>
    <x v="43"/>
    <n v="828310000"/>
    <m/>
    <n v="828310000"/>
    <x v="72"/>
    <s v="02-02-02-006-009"/>
    <s v="Detalle"/>
    <s v=""/>
    <s v=""/>
    <x v="23"/>
    <s v="SERVICIOS PÚBLICOS"/>
    <x v="65"/>
  </r>
  <r>
    <m/>
    <m/>
    <m/>
    <m/>
    <m/>
    <x v="39"/>
    <x v="44"/>
    <n v="977931086"/>
    <m/>
    <n v="977931086"/>
    <x v="72"/>
    <s v="02-02-02-006-009"/>
    <s v="Detalle"/>
    <s v=""/>
    <s v=""/>
    <x v="23"/>
    <s v="SERVICIOS PÚBLICOS"/>
    <x v="65"/>
  </r>
  <r>
    <m/>
    <m/>
    <m/>
    <m/>
    <m/>
    <x v="171"/>
    <x v="235"/>
    <n v="20000000"/>
    <m/>
    <n v="20000000"/>
    <x v="72"/>
    <s v="02-02-02-006-009"/>
    <s v="Detalle"/>
    <s v=""/>
    <s v=""/>
    <x v="23"/>
    <s v="SERVICIOS PÚBLICOS"/>
    <x v="65"/>
  </r>
  <r>
    <m/>
    <m/>
    <m/>
    <m/>
    <m/>
    <x v="40"/>
    <x v="45"/>
    <n v="233200000"/>
    <m/>
    <n v="233200000"/>
    <x v="72"/>
    <s v="02-02-02-006-009"/>
    <s v="Detalle"/>
    <s v=""/>
    <s v=""/>
    <x v="23"/>
    <s v="SERVICIOS PÚBLICOS"/>
    <x v="65"/>
  </r>
  <r>
    <m/>
    <m/>
    <m/>
    <m/>
    <m/>
    <x v="119"/>
    <x v="150"/>
    <n v="1174900000"/>
    <m/>
    <n v="1174900000"/>
    <x v="72"/>
    <s v="02-02-02-006-009"/>
    <s v="Detalle"/>
    <s v=""/>
    <s v=""/>
    <x v="24"/>
    <s v="SERVICIOS PÚBLICOS"/>
    <x v="65"/>
  </r>
  <r>
    <m/>
    <m/>
    <m/>
    <m/>
    <m/>
    <x v="41"/>
    <x v="46"/>
    <n v="1391677265.46"/>
    <m/>
    <n v="1391677265.46"/>
    <x v="72"/>
    <s v="02-02-02-006-009"/>
    <s v="Detalle"/>
    <s v=""/>
    <s v=""/>
    <x v="24"/>
    <s v="SERVICIOS PÚBLICOS"/>
    <x v="65"/>
  </r>
  <r>
    <m/>
    <m/>
    <m/>
    <m/>
    <m/>
    <x v="134"/>
    <x v="174"/>
    <n v="116074179.92"/>
    <m/>
    <n v="116074179.92"/>
    <x v="72"/>
    <s v="02-02-02-006-009"/>
    <s v="Detalle"/>
    <s v=""/>
    <s v=""/>
    <x v="24"/>
    <s v="SERVICIOS PÚBLICOS"/>
    <x v="65"/>
  </r>
  <r>
    <m/>
    <m/>
    <m/>
    <m/>
    <m/>
    <x v="172"/>
    <x v="236"/>
    <n v="5000000"/>
    <m/>
    <n v="5000000"/>
    <x v="72"/>
    <s v="02-02-02-006-009"/>
    <s v="Detalle"/>
    <s v=""/>
    <s v=""/>
    <x v="24"/>
    <s v="SERVICIOS PÚBLICOS"/>
    <x v="65"/>
  </r>
  <r>
    <m/>
    <m/>
    <m/>
    <m/>
    <m/>
    <x v="42"/>
    <x v="47"/>
    <n v="517000000"/>
    <m/>
    <n v="517000000"/>
    <x v="72"/>
    <s v="02-02-02-006-009"/>
    <s v="Detalle"/>
    <s v=""/>
    <s v=""/>
    <x v="25"/>
    <s v="SERVICIOS PÚBLICOS"/>
    <x v="65"/>
  </r>
  <r>
    <m/>
    <m/>
    <m/>
    <m/>
    <m/>
    <x v="43"/>
    <x v="48"/>
    <n v="357000000"/>
    <m/>
    <n v="357000000"/>
    <x v="72"/>
    <s v="02-02-02-006-009"/>
    <s v="Detalle"/>
    <s v=""/>
    <s v=""/>
    <x v="25"/>
    <s v="SERVICIOS PÚBLICOS"/>
    <x v="65"/>
  </r>
  <r>
    <m/>
    <m/>
    <m/>
    <m/>
    <m/>
    <x v="173"/>
    <x v="237"/>
    <n v="9700000"/>
    <m/>
    <n v="9700000"/>
    <x v="72"/>
    <s v="02-02-02-006-009"/>
    <s v="Detalle"/>
    <s v=""/>
    <s v=""/>
    <x v="25"/>
    <s v="SERVICIOS PÚBLICOS"/>
    <x v="65"/>
  </r>
  <r>
    <m/>
    <m/>
    <m/>
    <m/>
    <m/>
    <x v="93"/>
    <x v="102"/>
    <n v="550000000"/>
    <m/>
    <n v="550000000"/>
    <x v="72"/>
    <s v="02-02-02-006-009"/>
    <s v="Detalle"/>
    <s v=""/>
    <s v=""/>
    <x v="26"/>
    <s v="SERVICIOS PÚBLICOS"/>
    <x v="65"/>
  </r>
  <r>
    <m/>
    <m/>
    <m/>
    <m/>
    <m/>
    <x v="174"/>
    <x v="238"/>
    <n v="5680000"/>
    <m/>
    <n v="5680000"/>
    <x v="72"/>
    <s v="02-02-02-006-009"/>
    <s v="Detalle"/>
    <s v=""/>
    <s v=""/>
    <x v="26"/>
    <s v="SERVICIOS PÚBLICOS"/>
    <x v="65"/>
  </r>
  <r>
    <m/>
    <m/>
    <m/>
    <m/>
    <m/>
    <x v="44"/>
    <x v="49"/>
    <n v="193000000"/>
    <m/>
    <n v="193000000"/>
    <x v="72"/>
    <s v="02-02-02-006-009"/>
    <s v="Detalle"/>
    <s v=""/>
    <s v=""/>
    <x v="26"/>
    <s v="SERVICIOS PÚBLICOS"/>
    <x v="65"/>
  </r>
  <r>
    <m/>
    <m/>
    <m/>
    <m/>
    <m/>
    <x v="175"/>
    <x v="239"/>
    <n v="7040000"/>
    <m/>
    <n v="7040000"/>
    <x v="72"/>
    <s v="02-02-02-006-009"/>
    <s v="Detalle"/>
    <s v=""/>
    <s v=""/>
    <x v="26"/>
    <s v="SERVICIOS PÚBLICOS"/>
    <x v="65"/>
  </r>
  <r>
    <m/>
    <m/>
    <m/>
    <m/>
    <m/>
    <x v="45"/>
    <x v="50"/>
    <n v="346480000"/>
    <m/>
    <n v="346480000"/>
    <x v="72"/>
    <s v="02-02-02-006-009"/>
    <s v="Detalle"/>
    <s v=""/>
    <s v=""/>
    <x v="27"/>
    <s v="SERVICIOS PÚBLICOS"/>
    <x v="65"/>
  </r>
  <r>
    <m/>
    <m/>
    <m/>
    <m/>
    <m/>
    <x v="46"/>
    <x v="51"/>
    <n v="761000000"/>
    <m/>
    <n v="761000000"/>
    <x v="72"/>
    <s v="02-02-02-006-009"/>
    <s v="Detalle"/>
    <s v=""/>
    <s v=""/>
    <x v="27"/>
    <s v="SERVICIOS PÚBLICOS"/>
    <x v="65"/>
  </r>
  <r>
    <m/>
    <m/>
    <m/>
    <m/>
    <m/>
    <x v="135"/>
    <x v="175"/>
    <n v="312000000"/>
    <m/>
    <n v="312000000"/>
    <x v="72"/>
    <s v="02-02-02-006-009"/>
    <s v="Detalle"/>
    <s v=""/>
    <s v=""/>
    <x v="27"/>
    <s v="SERVICIOS PÚBLICOS"/>
    <x v="65"/>
  </r>
  <r>
    <m/>
    <m/>
    <m/>
    <m/>
    <m/>
    <x v="136"/>
    <x v="176"/>
    <n v="110250000"/>
    <m/>
    <n v="110250000"/>
    <x v="72"/>
    <s v="02-02-02-006-009"/>
    <s v="Detalle"/>
    <s v=""/>
    <s v=""/>
    <x v="27"/>
    <s v="SERVICIOS PÚBLICOS"/>
    <x v="65"/>
  </r>
  <r>
    <m/>
    <m/>
    <m/>
    <m/>
    <m/>
    <x v="176"/>
    <x v="240"/>
    <n v="10000000"/>
    <m/>
    <n v="10000000"/>
    <x v="72"/>
    <s v="02-02-02-006-009"/>
    <s v="Detalle"/>
    <s v=""/>
    <s v=""/>
    <x v="27"/>
    <s v="SERVICIOS PÚBLICOS"/>
    <x v="65"/>
  </r>
  <r>
    <m/>
    <m/>
    <m/>
    <m/>
    <m/>
    <x v="48"/>
    <x v="53"/>
    <n v="430000000"/>
    <m/>
    <n v="430000000"/>
    <x v="72"/>
    <s v="02-02-02-006-009"/>
    <s v="Detalle"/>
    <s v=""/>
    <s v=""/>
    <x v="28"/>
    <s v="SERVICIOS PÚBLICOS"/>
    <x v="65"/>
  </r>
  <r>
    <m/>
    <m/>
    <m/>
    <m/>
    <m/>
    <x v="49"/>
    <x v="54"/>
    <n v="331540000"/>
    <m/>
    <n v="331540000"/>
    <x v="72"/>
    <s v="02-02-02-006-009"/>
    <s v="Detalle"/>
    <s v=""/>
    <s v=""/>
    <x v="28"/>
    <s v="SERVICIOS PÚBLICOS"/>
    <x v="65"/>
  </r>
  <r>
    <m/>
    <m/>
    <m/>
    <m/>
    <m/>
    <x v="50"/>
    <x v="55"/>
    <n v="2340000000.0100002"/>
    <m/>
    <n v="2340000000.0100002"/>
    <x v="72"/>
    <s v="02-02-02-006-009"/>
    <s v="Detalle"/>
    <s v=""/>
    <s v=""/>
    <x v="29"/>
    <s v="SERVICIOS PÚBLICOS"/>
    <x v="65"/>
  </r>
  <r>
    <m/>
    <m/>
    <m/>
    <m/>
    <m/>
    <x v="82"/>
    <x v="90"/>
    <n v="1280900000"/>
    <m/>
    <n v="1280900000"/>
    <x v="72"/>
    <s v="02-02-02-006-009"/>
    <s v="Detalle"/>
    <s v=""/>
    <s v=""/>
    <x v="29"/>
    <s v="SERVICIOS PÚBLICOS"/>
    <x v="65"/>
  </r>
  <r>
    <m/>
    <m/>
    <m/>
    <m/>
    <m/>
    <x v="51"/>
    <x v="56"/>
    <n v="500919811"/>
    <m/>
    <n v="500919811"/>
    <x v="72"/>
    <s v="02-02-02-006-009"/>
    <s v="Detalle"/>
    <s v=""/>
    <s v=""/>
    <x v="29"/>
    <s v="SERVICIOS PÚBLICOS"/>
    <x v="65"/>
  </r>
  <r>
    <m/>
    <m/>
    <m/>
    <m/>
    <m/>
    <x v="177"/>
    <x v="241"/>
    <n v="20000000"/>
    <m/>
    <n v="20000000"/>
    <x v="72"/>
    <s v="02-02-02-006-009"/>
    <s v="Detalle"/>
    <s v=""/>
    <s v=""/>
    <x v="29"/>
    <s v="SERVICIOS PÚBLICOS"/>
    <x v="65"/>
  </r>
  <r>
    <m/>
    <m/>
    <m/>
    <m/>
    <m/>
    <x v="137"/>
    <x v="177"/>
    <n v="733000000"/>
    <n v="1100000000"/>
    <n v="1833000000"/>
    <x v="72"/>
    <s v="02-02-02-006-009"/>
    <s v="Detalle"/>
    <s v=""/>
    <s v=""/>
    <x v="30"/>
    <s v="SERVICIOS PÚBLICOS"/>
    <x v="65"/>
  </r>
  <r>
    <m/>
    <m/>
    <m/>
    <m/>
    <m/>
    <x v="83"/>
    <x v="91"/>
    <n v="246000000"/>
    <n v="500000000"/>
    <n v="746000000"/>
    <x v="72"/>
    <s v="02-02-02-006-009"/>
    <s v="Detalle"/>
    <s v=""/>
    <s v=""/>
    <x v="30"/>
    <s v="SERVICIOS PÚBLICOS"/>
    <x v="65"/>
  </r>
  <r>
    <m/>
    <m/>
    <m/>
    <m/>
    <m/>
    <x v="138"/>
    <x v="178"/>
    <n v="500000000"/>
    <m/>
    <n v="500000000"/>
    <x v="72"/>
    <s v="02-02-02-006-009"/>
    <s v="Detalle"/>
    <s v=""/>
    <s v=""/>
    <x v="30"/>
    <s v="SERVICIOS PÚBLICOS"/>
    <x v="65"/>
  </r>
  <r>
    <m/>
    <m/>
    <m/>
    <m/>
    <m/>
    <x v="178"/>
    <x v="242"/>
    <n v="14800000"/>
    <m/>
    <n v="14800000"/>
    <x v="72"/>
    <s v="02-02-02-006-009"/>
    <s v="Detalle"/>
    <s v=""/>
    <s v=""/>
    <x v="30"/>
    <s v="SERVICIOS PÚBLICOS"/>
    <x v="65"/>
  </r>
  <r>
    <m/>
    <m/>
    <m/>
    <m/>
    <m/>
    <x v="55"/>
    <x v="60"/>
    <n v="2620000000"/>
    <m/>
    <n v="2620000000"/>
    <x v="72"/>
    <s v="02-02-02-006-009"/>
    <s v="Detalle"/>
    <s v=""/>
    <s v=""/>
    <x v="31"/>
    <s v="SERVICIOS PÚBLICOS"/>
    <x v="65"/>
  </r>
  <r>
    <m/>
    <m/>
    <m/>
    <m/>
    <m/>
    <x v="56"/>
    <x v="61"/>
    <n v="1200000000"/>
    <m/>
    <n v="1200000000"/>
    <x v="72"/>
    <s v="02-02-02-006-009"/>
    <s v="Detalle"/>
    <s v=""/>
    <s v=""/>
    <x v="31"/>
    <s v="SERVICIOS PÚBLICOS"/>
    <x v="65"/>
  </r>
  <r>
    <m/>
    <m/>
    <m/>
    <m/>
    <m/>
    <x v="179"/>
    <x v="243"/>
    <n v="3000000"/>
    <m/>
    <n v="3000000"/>
    <x v="72"/>
    <s v="02-02-02-006-009"/>
    <s v="Detalle"/>
    <s v=""/>
    <s v=""/>
    <x v="31"/>
    <s v="SERVICIOS PÚBLICOS"/>
    <x v="65"/>
  </r>
  <r>
    <m/>
    <m/>
    <m/>
    <m/>
    <m/>
    <x v="57"/>
    <x v="62"/>
    <n v="3443200000"/>
    <m/>
    <n v="3443200000"/>
    <x v="72"/>
    <s v="02-02-02-006-009"/>
    <s v="Detalle"/>
    <s v=""/>
    <s v=""/>
    <x v="32"/>
    <s v="SERVICIOS PÚBLICOS"/>
    <x v="65"/>
  </r>
  <r>
    <m/>
    <m/>
    <m/>
    <m/>
    <m/>
    <x v="85"/>
    <x v="93"/>
    <n v="1000000000"/>
    <m/>
    <n v="1000000000"/>
    <x v="72"/>
    <s v="02-02-02-006-009"/>
    <s v="Detalle"/>
    <s v=""/>
    <s v=""/>
    <x v="32"/>
    <s v="SERVICIOS PÚBLICOS"/>
    <x v="65"/>
  </r>
  <r>
    <m/>
    <m/>
    <m/>
    <m/>
    <m/>
    <x v="109"/>
    <x v="118"/>
    <n v="1812000000"/>
    <m/>
    <n v="1812000000"/>
    <x v="72"/>
    <s v="02-02-02-006-009"/>
    <s v="Detalle"/>
    <s v=""/>
    <s v=""/>
    <x v="33"/>
    <s v="SERVICIOS PÚBLICOS"/>
    <x v="65"/>
  </r>
  <r>
    <m/>
    <m/>
    <m/>
    <m/>
    <m/>
    <x v="180"/>
    <x v="244"/>
    <n v="10000000"/>
    <m/>
    <n v="10000000"/>
    <x v="72"/>
    <s v="02-02-02-006-009"/>
    <s v="Detalle"/>
    <s v=""/>
    <s v=""/>
    <x v="33"/>
    <s v="SERVICIOS PÚBLICOS"/>
    <x v="65"/>
  </r>
  <r>
    <m/>
    <m/>
    <m/>
    <m/>
    <m/>
    <x v="94"/>
    <x v="103"/>
    <n v="1201063673.4099998"/>
    <m/>
    <n v="1201063673.4099998"/>
    <x v="72"/>
    <s v="02-02-02-006-009"/>
    <s v="Detalle"/>
    <s v=""/>
    <s v=""/>
    <x v="33"/>
    <s v="SERVICIOS PÚBLICOS"/>
    <x v="65"/>
  </r>
  <r>
    <m/>
    <m/>
    <m/>
    <m/>
    <m/>
    <x v="181"/>
    <x v="245"/>
    <n v="15000000"/>
    <m/>
    <n v="15000000"/>
    <x v="72"/>
    <s v="02-02-02-006-009"/>
    <s v="Detalle"/>
    <s v=""/>
    <s v=""/>
    <x v="33"/>
    <s v="SERVICIOS PÚBLICOS"/>
    <x v="65"/>
  </r>
  <r>
    <m/>
    <m/>
    <m/>
    <m/>
    <m/>
    <x v="59"/>
    <x v="64"/>
    <n v="1312000000"/>
    <m/>
    <n v="1312000000"/>
    <x v="72"/>
    <s v="02-02-02-006-009"/>
    <s v="Detalle"/>
    <s v=""/>
    <s v=""/>
    <x v="33"/>
    <s v="SERVICIOS PÚBLICOS"/>
    <x v="65"/>
  </r>
  <r>
    <m/>
    <m/>
    <m/>
    <m/>
    <m/>
    <x v="60"/>
    <x v="65"/>
    <n v="2588000000"/>
    <m/>
    <n v="2588000000"/>
    <x v="72"/>
    <s v="02-02-02-006-009"/>
    <s v="Detalle"/>
    <s v=""/>
    <s v=""/>
    <x v="34"/>
    <s v="SERVICIOS PÚBLICOS"/>
    <x v="65"/>
  </r>
  <r>
    <m/>
    <m/>
    <m/>
    <m/>
    <m/>
    <x v="182"/>
    <x v="246"/>
    <m/>
    <n v="20000000"/>
    <n v="20000000"/>
    <x v="72"/>
    <s v="02-02-02-006-009"/>
    <s v="Detalle"/>
    <s v=""/>
    <s v=""/>
    <x v="34"/>
    <s v="SERVICIOS PÚBLICOS"/>
    <x v="65"/>
  </r>
  <r>
    <m/>
    <m/>
    <m/>
    <m/>
    <m/>
    <x v="61"/>
    <x v="66"/>
    <n v="1540000000"/>
    <m/>
    <n v="1540000000"/>
    <x v="72"/>
    <s v="02-02-02-006-009"/>
    <s v="Detalle"/>
    <s v=""/>
    <s v=""/>
    <x v="34"/>
    <s v="SERVICIOS PÚBLICOS"/>
    <x v="65"/>
  </r>
  <r>
    <m/>
    <m/>
    <m/>
    <m/>
    <m/>
    <x v="183"/>
    <x v="247"/>
    <n v="10000000"/>
    <m/>
    <n v="10000000"/>
    <x v="72"/>
    <s v="02-02-02-006-009"/>
    <s v="Detalle"/>
    <s v=""/>
    <s v=""/>
    <x v="34"/>
    <s v="SERVICIOS PÚBLICOS"/>
    <x v="65"/>
  </r>
  <r>
    <m/>
    <m/>
    <m/>
    <m/>
    <m/>
    <x v="125"/>
    <x v="157"/>
    <n v="6600000"/>
    <m/>
    <n v="6600000"/>
    <x v="72"/>
    <s v="02-02-02-006-009"/>
    <s v="Detalle"/>
    <s v=""/>
    <s v=""/>
    <x v="34"/>
    <s v="SERVICIOS PÚBLICOS"/>
    <x v="65"/>
  </r>
  <r>
    <m/>
    <m/>
    <m/>
    <m/>
    <m/>
    <x v="63"/>
    <x v="68"/>
    <n v="814200000"/>
    <m/>
    <n v="814200000"/>
    <x v="72"/>
    <s v="02-02-02-006-009"/>
    <s v="Detalle"/>
    <s v=""/>
    <s v=""/>
    <x v="35"/>
    <s v="SERVICIOS PÚBLICOS"/>
    <x v="65"/>
  </r>
  <r>
    <m/>
    <m/>
    <m/>
    <m/>
    <m/>
    <x v="64"/>
    <x v="69"/>
    <n v="245000000"/>
    <m/>
    <n v="245000000"/>
    <x v="72"/>
    <s v="02-02-02-006-009"/>
    <s v="Detalle"/>
    <s v=""/>
    <s v=""/>
    <x v="35"/>
    <s v="SERVICIOS PÚBLICOS"/>
    <x v="65"/>
  </r>
  <r>
    <m/>
    <m/>
    <m/>
    <m/>
    <m/>
    <x v="184"/>
    <x v="248"/>
    <n v="10000000"/>
    <m/>
    <n v="10000000"/>
    <x v="72"/>
    <s v="02-02-02-006-009"/>
    <s v="Detalle"/>
    <s v=""/>
    <s v=""/>
    <x v="35"/>
    <s v="SERVICIOS PÚBLICOS"/>
    <x v="65"/>
  </r>
  <r>
    <m/>
    <m/>
    <m/>
    <m/>
    <m/>
    <x v="66"/>
    <x v="71"/>
    <n v="1002000000"/>
    <m/>
    <n v="1002000000"/>
    <x v="72"/>
    <s v="02-02-02-006-009"/>
    <s v="Detalle"/>
    <s v=""/>
    <s v=""/>
    <x v="36"/>
    <s v="SERVICIOS PÚBLICOS"/>
    <x v="65"/>
  </r>
  <r>
    <m/>
    <m/>
    <m/>
    <m/>
    <m/>
    <x v="67"/>
    <x v="72"/>
    <n v="1763400000"/>
    <m/>
    <n v="1763400000"/>
    <x v="72"/>
    <s v="02-02-02-006-009"/>
    <s v="Detalle"/>
    <s v=""/>
    <s v=""/>
    <x v="36"/>
    <s v="SERVICIOS PÚBLICOS"/>
    <x v="65"/>
  </r>
  <r>
    <m/>
    <m/>
    <m/>
    <m/>
    <m/>
    <x v="185"/>
    <x v="249"/>
    <n v="20000000"/>
    <m/>
    <n v="20000000"/>
    <x v="72"/>
    <s v="02-02-02-006-009"/>
    <s v="Detalle"/>
    <s v=""/>
    <s v=""/>
    <x v="36"/>
    <s v="SERVICIOS PÚBLICOS"/>
    <x v="65"/>
  </r>
  <r>
    <m/>
    <m/>
    <m/>
    <m/>
    <m/>
    <x v="68"/>
    <x v="73"/>
    <n v="275000000"/>
    <m/>
    <n v="275000000"/>
    <x v="72"/>
    <s v="02-02-02-006-009"/>
    <s v="Detalle"/>
    <s v=""/>
    <s v=""/>
    <x v="36"/>
    <s v="SERVICIOS PÚBLICOS"/>
    <x v="65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7"/>
    <m/>
    <x v="0"/>
    <x v="250"/>
    <n v="121854280420.35001"/>
    <n v="3082497443"/>
    <n v="124936777863.35001"/>
    <x v="73"/>
    <s v="02-02-02"/>
    <s v="Ordinal"/>
    <s v="020202007Ordinal"/>
    <n v="1"/>
    <x v="0"/>
    <s v="SERVICIOS CONEXOS SEGUROS"/>
    <x v="66"/>
  </r>
  <r>
    <s v="02"/>
    <s v="02"/>
    <s v="02"/>
    <s v="007"/>
    <s v="001"/>
    <x v="0"/>
    <x v="251"/>
    <n v="98545201409.220001"/>
    <n v="1340116443"/>
    <n v="99885317852.220001"/>
    <x v="74"/>
    <s v="02-02-02-007"/>
    <s v="Subordinal"/>
    <s v="020202007001Subordinal"/>
    <n v="1"/>
    <x v="0"/>
    <s v="SERVICIOS CONEXOS SEGUROS"/>
    <x v="67"/>
  </r>
  <r>
    <m/>
    <m/>
    <m/>
    <m/>
    <m/>
    <x v="70"/>
    <x v="78"/>
    <n v="64482906067.980003"/>
    <n v="476116443"/>
    <n v="64959022510.980003"/>
    <x v="74"/>
    <s v="02-02-02-007-001"/>
    <s v="Detalle"/>
    <s v=""/>
    <s v=""/>
    <x v="1"/>
    <s v="SERVICIOS CONEXOS SEGUROS"/>
    <x v="67"/>
  </r>
  <r>
    <m/>
    <m/>
    <m/>
    <m/>
    <m/>
    <x v="1"/>
    <x v="6"/>
    <m/>
    <n v="20000000"/>
    <n v="20000000"/>
    <x v="74"/>
    <s v="02-02-02-007-001"/>
    <s v="Detalle"/>
    <s v=""/>
    <s v=""/>
    <x v="1"/>
    <s v="SERVICIOS CONEXOS SEGUROS"/>
    <x v="67"/>
  </r>
  <r>
    <m/>
    <m/>
    <m/>
    <m/>
    <m/>
    <x v="97"/>
    <x v="107"/>
    <n v="13500000"/>
    <m/>
    <n v="13500000"/>
    <x v="74"/>
    <s v="02-02-02-007-001"/>
    <s v="Detalle"/>
    <s v=""/>
    <s v=""/>
    <x v="1"/>
    <s v="SERVICIOS CONEXOS SEGUROS"/>
    <x v="67"/>
  </r>
  <r>
    <m/>
    <m/>
    <m/>
    <m/>
    <m/>
    <x v="98"/>
    <x v="108"/>
    <n v="9000000"/>
    <m/>
    <n v="9000000"/>
    <x v="74"/>
    <s v="02-02-02-007-001"/>
    <s v="Detalle"/>
    <s v=""/>
    <s v=""/>
    <x v="1"/>
    <s v="SERVICIOS CONEXOS SEGUROS"/>
    <x v="67"/>
  </r>
  <r>
    <m/>
    <m/>
    <m/>
    <m/>
    <m/>
    <x v="2"/>
    <x v="7"/>
    <n v="4500000"/>
    <m/>
    <n v="4500000"/>
    <x v="74"/>
    <s v="02-02-02-007-001"/>
    <s v="Detalle"/>
    <s v=""/>
    <s v=""/>
    <x v="1"/>
    <s v="SERVICIOS CONEXOS SEGUROS"/>
    <x v="67"/>
  </r>
  <r>
    <m/>
    <m/>
    <m/>
    <m/>
    <m/>
    <x v="99"/>
    <x v="109"/>
    <n v="9000000"/>
    <m/>
    <n v="9000000"/>
    <x v="74"/>
    <s v="02-02-02-007-001"/>
    <s v="Detalle"/>
    <s v=""/>
    <s v=""/>
    <x v="1"/>
    <s v="SERVICIOS CONEXOS SEGUROS"/>
    <x v="67"/>
  </r>
  <r>
    <m/>
    <m/>
    <m/>
    <m/>
    <m/>
    <x v="120"/>
    <x v="152"/>
    <n v="15750000"/>
    <m/>
    <n v="15750000"/>
    <x v="74"/>
    <s v="02-02-02-007-001"/>
    <s v="Detalle"/>
    <s v=""/>
    <s v=""/>
    <x v="1"/>
    <s v="SERVICIOS CONEXOS SEGUROS"/>
    <x v="67"/>
  </r>
  <r>
    <m/>
    <m/>
    <m/>
    <m/>
    <m/>
    <x v="115"/>
    <x v="132"/>
    <n v="11250000"/>
    <m/>
    <n v="11250000"/>
    <x v="74"/>
    <s v="02-02-02-007-001"/>
    <s v="Detalle"/>
    <s v=""/>
    <s v=""/>
    <x v="1"/>
    <s v="SERVICIOS CONEXOS SEGUROS"/>
    <x v="67"/>
  </r>
  <r>
    <m/>
    <m/>
    <m/>
    <m/>
    <m/>
    <x v="121"/>
    <x v="153"/>
    <n v="11000000"/>
    <m/>
    <n v="11000000"/>
    <x v="74"/>
    <s v="02-02-02-007-001"/>
    <s v="Detalle"/>
    <s v=""/>
    <s v=""/>
    <x v="1"/>
    <s v="SERVICIOS CONEXOS SEGUROS"/>
    <x v="67"/>
  </r>
  <r>
    <m/>
    <m/>
    <m/>
    <m/>
    <m/>
    <x v="128"/>
    <x v="167"/>
    <n v="42750000"/>
    <m/>
    <n v="42750000"/>
    <x v="74"/>
    <s v="02-02-02-007-001"/>
    <s v="Detalle"/>
    <s v=""/>
    <s v=""/>
    <x v="1"/>
    <s v="SERVICIOS CONEXOS SEGUROS"/>
    <x v="67"/>
  </r>
  <r>
    <m/>
    <m/>
    <m/>
    <m/>
    <m/>
    <x v="122"/>
    <x v="154"/>
    <n v="3250000"/>
    <m/>
    <n v="3250000"/>
    <x v="74"/>
    <s v="02-02-02-007-001"/>
    <s v="Detalle"/>
    <s v=""/>
    <s v=""/>
    <x v="1"/>
    <s v="SERVICIOS CONEXOS SEGUROS"/>
    <x v="67"/>
  </r>
  <r>
    <m/>
    <m/>
    <m/>
    <m/>
    <m/>
    <x v="126"/>
    <x v="159"/>
    <n v="22730000"/>
    <m/>
    <n v="22730000"/>
    <x v="74"/>
    <s v="02-02-02-007-001"/>
    <s v="Detalle"/>
    <s v=""/>
    <s v=""/>
    <x v="1"/>
    <s v="SERVICIOS CONEXOS SEGUROS"/>
    <x v="67"/>
  </r>
  <r>
    <m/>
    <m/>
    <m/>
    <m/>
    <m/>
    <x v="129"/>
    <x v="168"/>
    <n v="6750000"/>
    <m/>
    <n v="6750000"/>
    <x v="74"/>
    <s v="02-02-02-007-001"/>
    <s v="Detalle"/>
    <s v=""/>
    <s v=""/>
    <x v="1"/>
    <s v="SERVICIOS CONEXOS SEGUROS"/>
    <x v="67"/>
  </r>
  <r>
    <m/>
    <m/>
    <m/>
    <m/>
    <m/>
    <x v="100"/>
    <x v="110"/>
    <n v="15750000"/>
    <m/>
    <n v="15750000"/>
    <x v="74"/>
    <s v="02-02-02-007-001"/>
    <s v="Detalle"/>
    <s v=""/>
    <s v=""/>
    <x v="1"/>
    <s v="SERVICIOS CONEXOS SEGUROS"/>
    <x v="67"/>
  </r>
  <r>
    <m/>
    <m/>
    <m/>
    <m/>
    <m/>
    <x v="123"/>
    <x v="155"/>
    <n v="4500000"/>
    <m/>
    <n v="4500000"/>
    <x v="74"/>
    <s v="02-02-02-007-001"/>
    <s v="Detalle"/>
    <s v=""/>
    <s v=""/>
    <x v="1"/>
    <s v="SERVICIOS CONEXOS SEGUROS"/>
    <x v="67"/>
  </r>
  <r>
    <m/>
    <m/>
    <m/>
    <m/>
    <m/>
    <x v="130"/>
    <x v="169"/>
    <n v="51500000"/>
    <m/>
    <n v="51500000"/>
    <x v="74"/>
    <s v="02-02-02-007-001"/>
    <s v="Detalle"/>
    <s v=""/>
    <s v=""/>
    <x v="1"/>
    <s v="SERVICIOS CONEXOS SEGUROS"/>
    <x v="67"/>
  </r>
  <r>
    <m/>
    <m/>
    <m/>
    <m/>
    <m/>
    <x v="116"/>
    <x v="133"/>
    <n v="11250000"/>
    <m/>
    <n v="11250000"/>
    <x v="74"/>
    <s v="02-02-02-007-001"/>
    <s v="Detalle"/>
    <s v=""/>
    <s v=""/>
    <x v="1"/>
    <s v="SERVICIOS CONEXOS SEGUROS"/>
    <x v="67"/>
  </r>
  <r>
    <m/>
    <m/>
    <m/>
    <m/>
    <m/>
    <x v="101"/>
    <x v="111"/>
    <n v="9000000"/>
    <m/>
    <n v="9000000"/>
    <x v="74"/>
    <s v="02-02-02-007-001"/>
    <s v="Detalle"/>
    <s v=""/>
    <s v=""/>
    <x v="1"/>
    <s v="SERVICIOS CONEXOS SEGUROS"/>
    <x v="67"/>
  </r>
  <r>
    <m/>
    <m/>
    <m/>
    <m/>
    <m/>
    <x v="102"/>
    <x v="112"/>
    <n v="24750000"/>
    <m/>
    <n v="24750000"/>
    <x v="74"/>
    <s v="02-02-02-007-001"/>
    <s v="Detalle"/>
    <s v=""/>
    <s v=""/>
    <x v="1"/>
    <s v="SERVICIOS CONEXOS SEGUROS"/>
    <x v="67"/>
  </r>
  <r>
    <m/>
    <m/>
    <m/>
    <m/>
    <m/>
    <x v="117"/>
    <x v="134"/>
    <n v="18000000"/>
    <m/>
    <n v="18000000"/>
    <x v="74"/>
    <s v="02-02-02-007-001"/>
    <s v="Detalle"/>
    <s v=""/>
    <s v=""/>
    <x v="1"/>
    <s v="SERVICIOS CONEXOS SEGUROS"/>
    <x v="67"/>
  </r>
  <r>
    <m/>
    <m/>
    <m/>
    <m/>
    <m/>
    <x v="5"/>
    <x v="10"/>
    <n v="176000000"/>
    <m/>
    <n v="176000000"/>
    <x v="74"/>
    <s v="02-02-02-007-001"/>
    <s v="Detalle"/>
    <s v=""/>
    <s v=""/>
    <x v="1"/>
    <s v="SERVICIOS CONEXOS SEGUROS"/>
    <x v="67"/>
  </r>
  <r>
    <m/>
    <m/>
    <m/>
    <m/>
    <m/>
    <x v="103"/>
    <x v="113"/>
    <m/>
    <n v="5000000"/>
    <n v="5000000"/>
    <x v="74"/>
    <s v="02-02-02-007-001"/>
    <s v="Detalle"/>
    <s v=""/>
    <s v=""/>
    <x v="1"/>
    <s v="SERVICIOS CONEXOS SEGUROS"/>
    <x v="67"/>
  </r>
  <r>
    <m/>
    <m/>
    <m/>
    <m/>
    <m/>
    <x v="72"/>
    <x v="80"/>
    <n v="600000000"/>
    <m/>
    <n v="600000000"/>
    <x v="74"/>
    <s v="02-02-02-007-001"/>
    <s v="Detalle"/>
    <s v=""/>
    <s v=""/>
    <x v="5"/>
    <s v="SERVICIOS CONEXOS SEGUROS"/>
    <x v="67"/>
  </r>
  <r>
    <m/>
    <m/>
    <m/>
    <m/>
    <m/>
    <x v="10"/>
    <x v="15"/>
    <n v="201280620"/>
    <m/>
    <n v="201280620"/>
    <x v="74"/>
    <s v="02-02-02-007-001"/>
    <s v="Detalle"/>
    <s v=""/>
    <s v=""/>
    <x v="2"/>
    <s v="SERVICIOS CONEXOS SEGUROS"/>
    <x v="67"/>
  </r>
  <r>
    <m/>
    <m/>
    <m/>
    <m/>
    <m/>
    <x v="124"/>
    <x v="156"/>
    <n v="334710761"/>
    <m/>
    <n v="334710761"/>
    <x v="74"/>
    <s v="02-02-02-007-001"/>
    <s v="Detalle"/>
    <s v=""/>
    <s v=""/>
    <x v="37"/>
    <s v="SERVICIOS CONEXOS SEGUROS"/>
    <x v="67"/>
  </r>
  <r>
    <m/>
    <m/>
    <m/>
    <m/>
    <m/>
    <x v="11"/>
    <x v="16"/>
    <n v="515000000"/>
    <m/>
    <n v="515000000"/>
    <x v="74"/>
    <s v="02-02-02-007-001"/>
    <s v="Detalle"/>
    <s v=""/>
    <s v=""/>
    <x v="3"/>
    <s v="SERVICIOS CONEXOS SEGUROS"/>
    <x v="67"/>
  </r>
  <r>
    <m/>
    <m/>
    <m/>
    <m/>
    <m/>
    <x v="113"/>
    <x v="124"/>
    <n v="295000000"/>
    <m/>
    <n v="295000000"/>
    <x v="74"/>
    <s v="02-02-02-007-001"/>
    <s v="Detalle"/>
    <s v=""/>
    <s v=""/>
    <x v="3"/>
    <s v="SERVICIOS CONEXOS SEGUROS"/>
    <x v="67"/>
  </r>
  <r>
    <m/>
    <m/>
    <m/>
    <m/>
    <m/>
    <x v="75"/>
    <x v="83"/>
    <n v="375000000"/>
    <m/>
    <n v="375000000"/>
    <x v="74"/>
    <s v="02-02-02-007-001"/>
    <s v="Detalle"/>
    <s v=""/>
    <s v=""/>
    <x v="38"/>
    <s v="SERVICIOS CONEXOS SEGUROS"/>
    <x v="67"/>
  </r>
  <r>
    <m/>
    <m/>
    <m/>
    <m/>
    <m/>
    <x v="13"/>
    <x v="18"/>
    <n v="80000000"/>
    <m/>
    <n v="80000000"/>
    <x v="74"/>
    <s v="02-02-02-007-001"/>
    <s v="Detalle"/>
    <s v=""/>
    <s v=""/>
    <x v="4"/>
    <s v="SERVICIOS CONEXOS SEGUROS"/>
    <x v="67"/>
  </r>
  <r>
    <m/>
    <m/>
    <m/>
    <m/>
    <m/>
    <x v="131"/>
    <x v="170"/>
    <n v="287990000"/>
    <m/>
    <n v="287990000"/>
    <x v="74"/>
    <s v="02-02-02-007-001"/>
    <s v="Detalle"/>
    <s v=""/>
    <s v=""/>
    <x v="39"/>
    <s v="SERVICIOS CONEXOS SEGUROS"/>
    <x v="67"/>
  </r>
  <r>
    <m/>
    <m/>
    <m/>
    <m/>
    <m/>
    <x v="15"/>
    <x v="20"/>
    <n v="120668950"/>
    <m/>
    <n v="120668950"/>
    <x v="74"/>
    <s v="02-02-02-007-001"/>
    <s v="Detalle"/>
    <s v=""/>
    <s v=""/>
    <x v="6"/>
    <s v="SERVICIOS CONEXOS SEGUROS"/>
    <x v="67"/>
  </r>
  <r>
    <m/>
    <m/>
    <m/>
    <m/>
    <m/>
    <x v="114"/>
    <x v="125"/>
    <n v="197600000"/>
    <m/>
    <n v="197600000"/>
    <x v="74"/>
    <s v="02-02-02-007-001"/>
    <s v="Detalle"/>
    <s v=""/>
    <s v=""/>
    <x v="42"/>
    <s v="SERVICIOS CONEXOS SEGUROS"/>
    <x v="67"/>
  </r>
  <r>
    <m/>
    <m/>
    <m/>
    <m/>
    <m/>
    <x v="16"/>
    <x v="21"/>
    <n v="310000000"/>
    <m/>
    <n v="310000000"/>
    <x v="74"/>
    <s v="02-02-02-007-001"/>
    <s v="Detalle"/>
    <s v=""/>
    <s v=""/>
    <x v="7"/>
    <s v="SERVICIOS CONEXOS SEGUROS"/>
    <x v="67"/>
  </r>
  <r>
    <m/>
    <m/>
    <m/>
    <m/>
    <m/>
    <x v="17"/>
    <x v="22"/>
    <n v="130000000"/>
    <m/>
    <n v="130000000"/>
    <x v="74"/>
    <s v="02-02-02-007-001"/>
    <s v="Detalle"/>
    <s v=""/>
    <s v=""/>
    <x v="8"/>
    <s v="SERVICIOS CONEXOS SEGUROS"/>
    <x v="67"/>
  </r>
  <r>
    <m/>
    <m/>
    <m/>
    <m/>
    <m/>
    <x v="18"/>
    <x v="23"/>
    <n v="294581900"/>
    <m/>
    <n v="294581900"/>
    <x v="74"/>
    <s v="02-02-02-007-001"/>
    <s v="Detalle"/>
    <s v=""/>
    <s v=""/>
    <x v="9"/>
    <s v="SERVICIOS CONEXOS SEGUROS"/>
    <x v="67"/>
  </r>
  <r>
    <m/>
    <m/>
    <m/>
    <m/>
    <m/>
    <x v="19"/>
    <x v="24"/>
    <n v="220000000"/>
    <m/>
    <n v="220000000"/>
    <x v="74"/>
    <s v="02-02-02-007-001"/>
    <s v="Detalle"/>
    <s v=""/>
    <s v=""/>
    <x v="10"/>
    <s v="SERVICIOS CONEXOS SEGUROS"/>
    <x v="67"/>
  </r>
  <r>
    <m/>
    <m/>
    <m/>
    <m/>
    <m/>
    <x v="21"/>
    <x v="26"/>
    <n v="60400000"/>
    <m/>
    <n v="60400000"/>
    <x v="74"/>
    <s v="02-02-02-007-001"/>
    <s v="Detalle"/>
    <s v=""/>
    <s v=""/>
    <x v="11"/>
    <s v="SERVICIOS CONEXOS SEGUROS"/>
    <x v="67"/>
  </r>
  <r>
    <m/>
    <m/>
    <m/>
    <m/>
    <m/>
    <x v="22"/>
    <x v="27"/>
    <n v="56100000"/>
    <m/>
    <n v="56100000"/>
    <x v="74"/>
    <s v="02-02-02-007-001"/>
    <s v="Detalle"/>
    <s v=""/>
    <s v=""/>
    <x v="12"/>
    <s v="SERVICIOS CONEXOS SEGUROS"/>
    <x v="67"/>
  </r>
  <r>
    <m/>
    <m/>
    <m/>
    <m/>
    <m/>
    <x v="118"/>
    <x v="148"/>
    <n v="440000000"/>
    <m/>
    <n v="440000000"/>
    <x v="74"/>
    <s v="02-02-02-007-001"/>
    <s v="Detalle"/>
    <s v=""/>
    <s v=""/>
    <x v="13"/>
    <s v="SERVICIOS CONEXOS SEGUROS"/>
    <x v="67"/>
  </r>
  <r>
    <m/>
    <m/>
    <m/>
    <m/>
    <m/>
    <x v="24"/>
    <x v="29"/>
    <m/>
    <n v="245000000"/>
    <n v="245000000"/>
    <x v="74"/>
    <s v="02-02-02-007-001"/>
    <s v="Detalle"/>
    <s v=""/>
    <s v=""/>
    <x v="14"/>
    <s v="SERVICIOS CONEXOS SEGUROS"/>
    <x v="67"/>
  </r>
  <r>
    <m/>
    <m/>
    <m/>
    <m/>
    <m/>
    <x v="106"/>
    <x v="116"/>
    <n v="373200000"/>
    <m/>
    <n v="373200000"/>
    <x v="74"/>
    <s v="02-02-02-007-001"/>
    <s v="Detalle"/>
    <s v=""/>
    <s v=""/>
    <x v="40"/>
    <s v="SERVICIOS CONEXOS SEGUROS"/>
    <x v="67"/>
  </r>
  <r>
    <m/>
    <m/>
    <m/>
    <m/>
    <m/>
    <x v="25"/>
    <x v="30"/>
    <n v="992000000"/>
    <m/>
    <n v="992000000"/>
    <x v="74"/>
    <s v="02-02-02-007-001"/>
    <s v="Detalle"/>
    <s v=""/>
    <s v=""/>
    <x v="15"/>
    <s v="SERVICIOS CONEXOS SEGUROS"/>
    <x v="67"/>
  </r>
  <r>
    <m/>
    <m/>
    <m/>
    <m/>
    <m/>
    <x v="26"/>
    <x v="31"/>
    <n v="10242260000"/>
    <m/>
    <n v="10242260000"/>
    <x v="74"/>
    <s v="02-02-02-007-001"/>
    <s v="Detalle"/>
    <s v=""/>
    <s v=""/>
    <x v="16"/>
    <s v="SERVICIOS CONEXOS SEGUROS"/>
    <x v="67"/>
  </r>
  <r>
    <m/>
    <m/>
    <m/>
    <m/>
    <m/>
    <x v="27"/>
    <x v="32"/>
    <n v="130000000"/>
    <m/>
    <n v="130000000"/>
    <x v="74"/>
    <s v="02-02-02-007-001"/>
    <s v="Detalle"/>
    <s v=""/>
    <s v=""/>
    <x v="17"/>
    <s v="SERVICIOS CONEXOS SEGUROS"/>
    <x v="67"/>
  </r>
  <r>
    <m/>
    <m/>
    <m/>
    <m/>
    <m/>
    <x v="28"/>
    <x v="33"/>
    <n v="150000000"/>
    <m/>
    <n v="150000000"/>
    <x v="74"/>
    <s v="02-02-02-007-001"/>
    <s v="Detalle"/>
    <s v=""/>
    <s v=""/>
    <x v="18"/>
    <s v="SERVICIOS CONEXOS SEGUROS"/>
    <x v="67"/>
  </r>
  <r>
    <m/>
    <m/>
    <m/>
    <m/>
    <m/>
    <x v="107"/>
    <x v="117"/>
    <n v="520000000"/>
    <m/>
    <n v="520000000"/>
    <x v="74"/>
    <s v="02-02-02-007-001"/>
    <s v="Detalle"/>
    <s v=""/>
    <s v=""/>
    <x v="41"/>
    <s v="SERVICIOS CONEXOS SEGUROS"/>
    <x v="67"/>
  </r>
  <r>
    <m/>
    <m/>
    <m/>
    <m/>
    <m/>
    <x v="108"/>
    <x v="17"/>
    <n v="41000000"/>
    <m/>
    <n v="41000000"/>
    <x v="74"/>
    <s v="02-02-02-007-001"/>
    <s v="Detalle"/>
    <s v=""/>
    <s v=""/>
    <x v="41"/>
    <s v="SERVICIOS CONEXOS SEGUROS"/>
    <x v="67"/>
  </r>
  <r>
    <m/>
    <m/>
    <m/>
    <m/>
    <m/>
    <x v="29"/>
    <x v="34"/>
    <n v="764328938.33999991"/>
    <m/>
    <n v="764328938.33999991"/>
    <x v="74"/>
    <s v="02-02-02-007-001"/>
    <s v="Detalle"/>
    <s v=""/>
    <s v=""/>
    <x v="19"/>
    <s v="SERVICIOS CONEXOS SEGUROS"/>
    <x v="67"/>
  </r>
  <r>
    <m/>
    <m/>
    <m/>
    <m/>
    <m/>
    <x v="112"/>
    <x v="122"/>
    <n v="300000000"/>
    <n v="220000000"/>
    <n v="520000000"/>
    <x v="74"/>
    <s v="02-02-02-007-001"/>
    <s v="Detalle"/>
    <s v=""/>
    <s v=""/>
    <x v="28"/>
    <s v="SERVICIOS CONEXOS SEGUROS"/>
    <x v="67"/>
  </r>
  <r>
    <m/>
    <m/>
    <m/>
    <m/>
    <m/>
    <x v="30"/>
    <x v="35"/>
    <n v="300000000"/>
    <m/>
    <n v="300000000"/>
    <x v="74"/>
    <s v="02-02-02-007-001"/>
    <s v="Detalle"/>
    <s v=""/>
    <s v=""/>
    <x v="20"/>
    <s v="SERVICIOS CONEXOS SEGUROS"/>
    <x v="67"/>
  </r>
  <r>
    <m/>
    <m/>
    <m/>
    <m/>
    <m/>
    <x v="31"/>
    <x v="36"/>
    <n v="370000000"/>
    <m/>
    <n v="370000000"/>
    <x v="74"/>
    <s v="02-02-02-007-001"/>
    <s v="Detalle"/>
    <s v=""/>
    <s v=""/>
    <x v="20"/>
    <s v="SERVICIOS CONEXOS SEGUROS"/>
    <x v="67"/>
  </r>
  <r>
    <m/>
    <m/>
    <m/>
    <m/>
    <m/>
    <x v="32"/>
    <x v="37"/>
    <n v="340000000"/>
    <m/>
    <n v="340000000"/>
    <x v="74"/>
    <s v="02-02-02-007-001"/>
    <s v="Detalle"/>
    <s v=""/>
    <s v=""/>
    <x v="21"/>
    <s v="SERVICIOS CONEXOS SEGUROS"/>
    <x v="67"/>
  </r>
  <r>
    <m/>
    <m/>
    <m/>
    <m/>
    <m/>
    <x v="33"/>
    <x v="38"/>
    <n v="215000000"/>
    <m/>
    <n v="215000000"/>
    <x v="74"/>
    <s v="02-02-02-007-001"/>
    <s v="Detalle"/>
    <s v=""/>
    <s v=""/>
    <x v="21"/>
    <s v="SERVICIOS CONEXOS SEGUROS"/>
    <x v="67"/>
  </r>
  <r>
    <m/>
    <m/>
    <m/>
    <m/>
    <m/>
    <x v="35"/>
    <x v="40"/>
    <n v="266578530"/>
    <m/>
    <n v="266578530"/>
    <x v="74"/>
    <s v="02-02-02-007-001"/>
    <s v="Detalle"/>
    <s v=""/>
    <s v=""/>
    <x v="22"/>
    <s v="SERVICIOS CONEXOS SEGUROS"/>
    <x v="67"/>
  </r>
  <r>
    <m/>
    <m/>
    <m/>
    <m/>
    <m/>
    <x v="36"/>
    <x v="41"/>
    <n v="416228365"/>
    <m/>
    <n v="416228365"/>
    <x v="74"/>
    <s v="02-02-02-007-001"/>
    <s v="Detalle"/>
    <s v=""/>
    <s v=""/>
    <x v="22"/>
    <s v="SERVICIOS CONEXOS SEGUROS"/>
    <x v="67"/>
  </r>
  <r>
    <m/>
    <m/>
    <m/>
    <m/>
    <m/>
    <x v="38"/>
    <x v="43"/>
    <n v="248800000"/>
    <m/>
    <n v="248800000"/>
    <x v="74"/>
    <s v="02-02-02-007-001"/>
    <s v="Detalle"/>
    <s v=""/>
    <s v=""/>
    <x v="23"/>
    <s v="SERVICIOS CONEXOS SEGUROS"/>
    <x v="67"/>
  </r>
  <r>
    <m/>
    <m/>
    <m/>
    <m/>
    <m/>
    <x v="39"/>
    <x v="44"/>
    <n v="265452816"/>
    <m/>
    <n v="265452816"/>
    <x v="74"/>
    <s v="02-02-02-007-001"/>
    <s v="Detalle"/>
    <s v=""/>
    <s v=""/>
    <x v="23"/>
    <s v="SERVICIOS CONEXOS SEGUROS"/>
    <x v="67"/>
  </r>
  <r>
    <m/>
    <m/>
    <m/>
    <m/>
    <m/>
    <x v="119"/>
    <x v="150"/>
    <n v="344290168"/>
    <m/>
    <n v="344290168"/>
    <x v="74"/>
    <s v="02-02-02-007-001"/>
    <s v="Detalle"/>
    <s v=""/>
    <s v=""/>
    <x v="24"/>
    <s v="SERVICIOS CONEXOS SEGUROS"/>
    <x v="67"/>
  </r>
  <r>
    <m/>
    <m/>
    <m/>
    <m/>
    <m/>
    <x v="41"/>
    <x v="46"/>
    <n v="230437527"/>
    <m/>
    <n v="230437527"/>
    <x v="74"/>
    <s v="02-02-02-007-001"/>
    <s v="Detalle"/>
    <s v=""/>
    <s v=""/>
    <x v="24"/>
    <s v="SERVICIOS CONEXOS SEGUROS"/>
    <x v="67"/>
  </r>
  <r>
    <m/>
    <m/>
    <m/>
    <m/>
    <m/>
    <x v="42"/>
    <x v="47"/>
    <n v="360000000"/>
    <m/>
    <n v="360000000"/>
    <x v="74"/>
    <s v="02-02-02-007-001"/>
    <s v="Detalle"/>
    <s v=""/>
    <s v=""/>
    <x v="25"/>
    <s v="SERVICIOS CONEXOS SEGUROS"/>
    <x v="67"/>
  </r>
  <r>
    <m/>
    <m/>
    <m/>
    <m/>
    <m/>
    <x v="43"/>
    <x v="48"/>
    <n v="344600000"/>
    <m/>
    <n v="344600000"/>
    <x v="74"/>
    <s v="02-02-02-007-001"/>
    <s v="Detalle"/>
    <s v=""/>
    <s v=""/>
    <x v="25"/>
    <s v="SERVICIOS CONEXOS SEGUROS"/>
    <x v="67"/>
  </r>
  <r>
    <m/>
    <m/>
    <m/>
    <m/>
    <m/>
    <x v="93"/>
    <x v="102"/>
    <n v="440000000"/>
    <m/>
    <n v="440000000"/>
    <x v="74"/>
    <s v="02-02-02-007-001"/>
    <s v="Detalle"/>
    <s v=""/>
    <s v=""/>
    <x v="26"/>
    <s v="SERVICIOS CONEXOS SEGUROS"/>
    <x v="67"/>
  </r>
  <r>
    <m/>
    <m/>
    <m/>
    <m/>
    <m/>
    <x v="44"/>
    <x v="49"/>
    <n v="240000000"/>
    <m/>
    <n v="240000000"/>
    <x v="74"/>
    <s v="02-02-02-007-001"/>
    <s v="Detalle"/>
    <s v=""/>
    <s v=""/>
    <x v="26"/>
    <s v="SERVICIOS CONEXOS SEGUROS"/>
    <x v="67"/>
  </r>
  <r>
    <m/>
    <m/>
    <m/>
    <m/>
    <m/>
    <x v="175"/>
    <x v="239"/>
    <n v="1600000"/>
    <m/>
    <n v="1600000"/>
    <x v="74"/>
    <s v="02-02-02-007-001"/>
    <s v="Detalle"/>
    <s v=""/>
    <s v=""/>
    <x v="26"/>
    <s v="SERVICIOS CONEXOS SEGUROS"/>
    <x v="67"/>
  </r>
  <r>
    <m/>
    <m/>
    <m/>
    <m/>
    <m/>
    <x v="45"/>
    <x v="50"/>
    <n v="340000000"/>
    <m/>
    <n v="340000000"/>
    <x v="74"/>
    <s v="02-02-02-007-001"/>
    <s v="Detalle"/>
    <s v=""/>
    <s v=""/>
    <x v="27"/>
    <s v="SERVICIOS CONEXOS SEGUROS"/>
    <x v="67"/>
  </r>
  <r>
    <m/>
    <m/>
    <m/>
    <m/>
    <m/>
    <x v="46"/>
    <x v="51"/>
    <n v="681182192"/>
    <m/>
    <n v="681182192"/>
    <x v="74"/>
    <s v="02-02-02-007-001"/>
    <s v="Detalle"/>
    <s v=""/>
    <s v=""/>
    <x v="27"/>
    <s v="SERVICIOS CONEXOS SEGUROS"/>
    <x v="67"/>
  </r>
  <r>
    <m/>
    <m/>
    <m/>
    <m/>
    <m/>
    <x v="48"/>
    <x v="53"/>
    <n v="240000000"/>
    <m/>
    <n v="240000000"/>
    <x v="74"/>
    <s v="02-02-02-007-001"/>
    <s v="Detalle"/>
    <s v=""/>
    <s v=""/>
    <x v="28"/>
    <s v="SERVICIOS CONEXOS SEGUROS"/>
    <x v="67"/>
  </r>
  <r>
    <m/>
    <m/>
    <m/>
    <m/>
    <m/>
    <x v="49"/>
    <x v="54"/>
    <n v="340000000"/>
    <m/>
    <n v="340000000"/>
    <x v="74"/>
    <s v="02-02-02-007-001"/>
    <s v="Detalle"/>
    <s v=""/>
    <s v=""/>
    <x v="28"/>
    <s v="SERVICIOS CONEXOS SEGUROS"/>
    <x v="67"/>
  </r>
  <r>
    <m/>
    <m/>
    <m/>
    <m/>
    <m/>
    <x v="50"/>
    <x v="55"/>
    <n v="796939542.33999991"/>
    <m/>
    <n v="796939542.33999991"/>
    <x v="74"/>
    <s v="02-02-02-007-001"/>
    <s v="Detalle"/>
    <s v=""/>
    <s v=""/>
    <x v="29"/>
    <s v="SERVICIOS CONEXOS SEGUROS"/>
    <x v="67"/>
  </r>
  <r>
    <m/>
    <m/>
    <m/>
    <m/>
    <m/>
    <x v="82"/>
    <x v="90"/>
    <n v="617454236"/>
    <m/>
    <n v="617454236"/>
    <x v="74"/>
    <s v="02-02-02-007-001"/>
    <s v="Detalle"/>
    <s v=""/>
    <s v=""/>
    <x v="29"/>
    <s v="SERVICIOS CONEXOS SEGUROS"/>
    <x v="67"/>
  </r>
  <r>
    <m/>
    <m/>
    <m/>
    <m/>
    <m/>
    <x v="51"/>
    <x v="56"/>
    <n v="96088768"/>
    <m/>
    <n v="96088768"/>
    <x v="74"/>
    <s v="02-02-02-007-001"/>
    <s v="Detalle"/>
    <s v=""/>
    <s v=""/>
    <x v="29"/>
    <s v="SERVICIOS CONEXOS SEGUROS"/>
    <x v="67"/>
  </r>
  <r>
    <m/>
    <m/>
    <m/>
    <m/>
    <m/>
    <x v="137"/>
    <x v="177"/>
    <n v="927600000"/>
    <n v="374000000"/>
    <n v="1301600000"/>
    <x v="74"/>
    <s v="02-02-02-007-001"/>
    <s v="Detalle"/>
    <s v=""/>
    <s v=""/>
    <x v="30"/>
    <s v="SERVICIOS CONEXOS SEGUROS"/>
    <x v="67"/>
  </r>
  <r>
    <m/>
    <m/>
    <m/>
    <m/>
    <m/>
    <x v="83"/>
    <x v="91"/>
    <n v="968955000"/>
    <m/>
    <n v="968955000"/>
    <x v="74"/>
    <s v="02-02-02-007-001"/>
    <s v="Detalle"/>
    <s v=""/>
    <s v=""/>
    <x v="30"/>
    <s v="SERVICIOS CONEXOS SEGUROS"/>
    <x v="67"/>
  </r>
  <r>
    <m/>
    <m/>
    <m/>
    <m/>
    <m/>
    <x v="54"/>
    <x v="59"/>
    <n v="20000000"/>
    <m/>
    <n v="20000000"/>
    <x v="74"/>
    <s v="02-02-02-007-001"/>
    <s v="Detalle"/>
    <s v=""/>
    <s v=""/>
    <x v="30"/>
    <s v="SERVICIOS CONEXOS SEGUROS"/>
    <x v="67"/>
  </r>
  <r>
    <m/>
    <m/>
    <m/>
    <m/>
    <m/>
    <x v="55"/>
    <x v="60"/>
    <n v="450000000"/>
    <m/>
    <n v="450000000"/>
    <x v="74"/>
    <s v="02-02-02-007-001"/>
    <s v="Detalle"/>
    <s v=""/>
    <s v=""/>
    <x v="31"/>
    <s v="SERVICIOS CONEXOS SEGUROS"/>
    <x v="67"/>
  </r>
  <r>
    <m/>
    <m/>
    <m/>
    <m/>
    <m/>
    <x v="56"/>
    <x v="61"/>
    <n v="290000000"/>
    <m/>
    <n v="290000000"/>
    <x v="74"/>
    <s v="02-02-02-007-001"/>
    <s v="Detalle"/>
    <s v=""/>
    <s v=""/>
    <x v="31"/>
    <s v="SERVICIOS CONEXOS SEGUROS"/>
    <x v="67"/>
  </r>
  <r>
    <m/>
    <m/>
    <m/>
    <m/>
    <m/>
    <x v="57"/>
    <x v="62"/>
    <n v="800000000"/>
    <m/>
    <n v="800000000"/>
    <x v="74"/>
    <s v="02-02-02-007-001"/>
    <s v="Detalle"/>
    <s v=""/>
    <s v=""/>
    <x v="32"/>
    <s v="SERVICIOS CONEXOS SEGUROS"/>
    <x v="67"/>
  </r>
  <r>
    <m/>
    <m/>
    <m/>
    <m/>
    <m/>
    <x v="85"/>
    <x v="93"/>
    <n v="250000000"/>
    <m/>
    <n v="250000000"/>
    <x v="74"/>
    <s v="02-02-02-007-001"/>
    <s v="Detalle"/>
    <s v=""/>
    <s v=""/>
    <x v="32"/>
    <s v="SERVICIOS CONEXOS SEGUROS"/>
    <x v="67"/>
  </r>
  <r>
    <m/>
    <m/>
    <m/>
    <m/>
    <m/>
    <x v="109"/>
    <x v="118"/>
    <n v="977726000"/>
    <m/>
    <n v="977726000"/>
    <x v="74"/>
    <s v="02-02-02-007-001"/>
    <s v="Detalle"/>
    <s v=""/>
    <s v=""/>
    <x v="33"/>
    <s v="SERVICIOS CONEXOS SEGUROS"/>
    <x v="67"/>
  </r>
  <r>
    <m/>
    <m/>
    <m/>
    <m/>
    <m/>
    <x v="94"/>
    <x v="103"/>
    <n v="638115027.55999994"/>
    <m/>
    <n v="638115027.55999994"/>
    <x v="74"/>
    <s v="02-02-02-007-001"/>
    <s v="Detalle"/>
    <s v=""/>
    <s v=""/>
    <x v="33"/>
    <s v="SERVICIOS CONEXOS SEGUROS"/>
    <x v="67"/>
  </r>
  <r>
    <m/>
    <m/>
    <m/>
    <m/>
    <m/>
    <x v="59"/>
    <x v="64"/>
    <n v="345000000"/>
    <m/>
    <n v="345000000"/>
    <x v="74"/>
    <s v="02-02-02-007-001"/>
    <s v="Detalle"/>
    <s v=""/>
    <s v=""/>
    <x v="33"/>
    <s v="SERVICIOS CONEXOS SEGUROS"/>
    <x v="67"/>
  </r>
  <r>
    <m/>
    <m/>
    <m/>
    <m/>
    <m/>
    <x v="60"/>
    <x v="65"/>
    <n v="436896000"/>
    <m/>
    <n v="436896000"/>
    <x v="74"/>
    <s v="02-02-02-007-001"/>
    <s v="Detalle"/>
    <s v=""/>
    <s v=""/>
    <x v="34"/>
    <s v="SERVICIOS CONEXOS SEGUROS"/>
    <x v="67"/>
  </r>
  <r>
    <m/>
    <m/>
    <m/>
    <m/>
    <m/>
    <x v="61"/>
    <x v="66"/>
    <n v="350000000"/>
    <m/>
    <n v="350000000"/>
    <x v="74"/>
    <s v="02-02-02-007-001"/>
    <s v="Detalle"/>
    <s v=""/>
    <s v=""/>
    <x v="34"/>
    <s v="SERVICIOS CONEXOS SEGUROS"/>
    <x v="67"/>
  </r>
  <r>
    <m/>
    <m/>
    <m/>
    <m/>
    <m/>
    <x v="63"/>
    <x v="68"/>
    <n v="350000000"/>
    <m/>
    <n v="350000000"/>
    <x v="74"/>
    <s v="02-02-02-007-001"/>
    <s v="Detalle"/>
    <s v=""/>
    <s v=""/>
    <x v="35"/>
    <s v="SERVICIOS CONEXOS SEGUROS"/>
    <x v="67"/>
  </r>
  <r>
    <m/>
    <m/>
    <m/>
    <m/>
    <m/>
    <x v="64"/>
    <x v="69"/>
    <n v="240000000"/>
    <m/>
    <n v="240000000"/>
    <x v="74"/>
    <s v="02-02-02-007-001"/>
    <s v="Detalle"/>
    <s v=""/>
    <s v=""/>
    <x v="35"/>
    <s v="SERVICIOS CONEXOS SEGUROS"/>
    <x v="67"/>
  </r>
  <r>
    <m/>
    <m/>
    <m/>
    <m/>
    <m/>
    <x v="66"/>
    <x v="71"/>
    <n v="420000000"/>
    <m/>
    <n v="420000000"/>
    <x v="74"/>
    <s v="02-02-02-007-001"/>
    <s v="Detalle"/>
    <s v=""/>
    <s v=""/>
    <x v="36"/>
    <s v="SERVICIOS CONEXOS SEGUROS"/>
    <x v="67"/>
  </r>
  <r>
    <m/>
    <m/>
    <m/>
    <m/>
    <m/>
    <x v="67"/>
    <x v="72"/>
    <n v="510000000"/>
    <m/>
    <n v="510000000"/>
    <x v="74"/>
    <s v="02-02-02-007-001"/>
    <s v="Detalle"/>
    <s v=""/>
    <s v=""/>
    <x v="36"/>
    <s v="SERVICIOS CONEXOS SEGUROS"/>
    <x v="67"/>
  </r>
  <r>
    <m/>
    <m/>
    <m/>
    <m/>
    <m/>
    <x v="68"/>
    <x v="73"/>
    <n v="102000000"/>
    <m/>
    <n v="102000000"/>
    <x v="74"/>
    <s v="02-02-02-007-001"/>
    <s v="Detalle"/>
    <s v=""/>
    <s v=""/>
    <x v="36"/>
    <s v="SERVICIOS CONEXOS SEGUROS"/>
    <x v="67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7"/>
    <s v="002"/>
    <x v="0"/>
    <x v="252"/>
    <n v="23309079011.129997"/>
    <n v="1742381000"/>
    <n v="25051460011.129997"/>
    <x v="75"/>
    <s v="02-02-02-007"/>
    <s v="Subordinal"/>
    <s v="020202007002Subordinal"/>
    <n v="1"/>
    <x v="0"/>
    <s v="SERVICIOS INMOBILIARIOS"/>
    <x v="68"/>
  </r>
  <r>
    <m/>
    <m/>
    <m/>
    <m/>
    <m/>
    <x v="1"/>
    <x v="6"/>
    <m/>
    <n v="570000000"/>
    <n v="570000000"/>
    <x v="75"/>
    <s v="02-02-02-007-002"/>
    <s v="Detalle"/>
    <s v=""/>
    <s v=""/>
    <x v="1"/>
    <s v="SERVICIOS INMOBILIARIOS"/>
    <x v="68"/>
  </r>
  <r>
    <m/>
    <m/>
    <m/>
    <m/>
    <m/>
    <x v="99"/>
    <x v="109"/>
    <n v="160000000"/>
    <m/>
    <n v="160000000"/>
    <x v="75"/>
    <s v="02-02-02-007-002"/>
    <s v="Detalle"/>
    <s v=""/>
    <s v=""/>
    <x v="1"/>
    <s v="SERVICIOS INMOBILIARIOS"/>
    <x v="68"/>
  </r>
  <r>
    <m/>
    <m/>
    <m/>
    <m/>
    <m/>
    <x v="116"/>
    <x v="133"/>
    <n v="6500000"/>
    <m/>
    <n v="6500000"/>
    <x v="75"/>
    <s v="02-02-02-007-002"/>
    <s v="Detalle"/>
    <s v=""/>
    <s v=""/>
    <x v="1"/>
    <s v="SERVICIOS INMOBILIARIOS"/>
    <x v="68"/>
  </r>
  <r>
    <m/>
    <m/>
    <m/>
    <m/>
    <m/>
    <x v="101"/>
    <x v="111"/>
    <n v="155912400"/>
    <m/>
    <n v="155912400"/>
    <x v="75"/>
    <s v="02-02-02-007-002"/>
    <s v="Detalle"/>
    <s v=""/>
    <s v=""/>
    <x v="1"/>
    <s v="SERVICIOS INMOBILIARIOS"/>
    <x v="68"/>
  </r>
  <r>
    <m/>
    <m/>
    <m/>
    <m/>
    <m/>
    <x v="103"/>
    <x v="113"/>
    <n v="229067302.14000002"/>
    <m/>
    <n v="229067302.14000002"/>
    <x v="75"/>
    <s v="02-02-02-007-002"/>
    <s v="Detalle"/>
    <s v=""/>
    <s v=""/>
    <x v="1"/>
    <s v="SERVICIOS INMOBILIARIOS"/>
    <x v="68"/>
  </r>
  <r>
    <m/>
    <m/>
    <m/>
    <m/>
    <m/>
    <x v="104"/>
    <x v="114"/>
    <n v="142555287"/>
    <m/>
    <n v="142555287"/>
    <x v="75"/>
    <s v="02-02-02-007-002"/>
    <s v="Detalle"/>
    <s v=""/>
    <s v=""/>
    <x v="1"/>
    <s v="SERVICIOS INMOBILIARIOS"/>
    <x v="68"/>
  </r>
  <r>
    <m/>
    <m/>
    <m/>
    <m/>
    <m/>
    <x v="8"/>
    <x v="13"/>
    <n v="6471936000"/>
    <m/>
    <n v="6471936000"/>
    <x v="75"/>
    <s v="02-02-02-007-002"/>
    <s v="Detalle"/>
    <s v=""/>
    <s v=""/>
    <x v="1"/>
    <s v="SERVICIOS INMOBILIARIOS"/>
    <x v="68"/>
  </r>
  <r>
    <m/>
    <m/>
    <m/>
    <m/>
    <m/>
    <x v="72"/>
    <x v="80"/>
    <n v="300000000"/>
    <m/>
    <n v="300000000"/>
    <x v="75"/>
    <s v="02-02-02-007-002"/>
    <s v="Detalle"/>
    <s v=""/>
    <s v=""/>
    <x v="5"/>
    <s v="SERVICIOS INMOBILIARIOS"/>
    <x v="68"/>
  </r>
  <r>
    <m/>
    <m/>
    <m/>
    <m/>
    <m/>
    <x v="11"/>
    <x v="16"/>
    <n v="37200000"/>
    <m/>
    <n v="37200000"/>
    <x v="75"/>
    <s v="02-02-02-007-002"/>
    <s v="Detalle"/>
    <s v=""/>
    <s v=""/>
    <x v="3"/>
    <s v="SERVICIOS INMOBILIARIOS"/>
    <x v="68"/>
  </r>
  <r>
    <m/>
    <m/>
    <m/>
    <m/>
    <m/>
    <x v="113"/>
    <x v="124"/>
    <n v="110698000"/>
    <m/>
    <n v="110698000"/>
    <x v="75"/>
    <s v="02-02-02-007-002"/>
    <s v="Detalle"/>
    <s v=""/>
    <s v=""/>
    <x v="3"/>
    <s v="SERVICIOS INMOBILIARIOS"/>
    <x v="68"/>
  </r>
  <r>
    <m/>
    <m/>
    <m/>
    <m/>
    <m/>
    <x v="75"/>
    <x v="83"/>
    <n v="7999000"/>
    <m/>
    <n v="7999000"/>
    <x v="75"/>
    <s v="02-02-02-007-002"/>
    <s v="Detalle"/>
    <s v=""/>
    <s v=""/>
    <x v="38"/>
    <s v="SERVICIOS INMOBILIARIOS"/>
    <x v="68"/>
  </r>
  <r>
    <m/>
    <m/>
    <m/>
    <m/>
    <m/>
    <x v="114"/>
    <x v="125"/>
    <n v="43000000"/>
    <m/>
    <n v="43000000"/>
    <x v="75"/>
    <s v="02-02-02-007-002"/>
    <s v="Detalle"/>
    <s v=""/>
    <s v=""/>
    <x v="42"/>
    <s v="SERVICIOS INMOBILIARIOS"/>
    <x v="68"/>
  </r>
  <r>
    <m/>
    <m/>
    <m/>
    <m/>
    <m/>
    <x v="186"/>
    <x v="253"/>
    <n v="350000000"/>
    <m/>
    <n v="350000000"/>
    <x v="75"/>
    <s v="02-02-02-007-002"/>
    <s v="Detalle"/>
    <s v=""/>
    <s v=""/>
    <x v="8"/>
    <s v="SERVICIOS INMOBILIARIOS"/>
    <x v="68"/>
  </r>
  <r>
    <m/>
    <m/>
    <m/>
    <m/>
    <m/>
    <x v="19"/>
    <x v="24"/>
    <n v="78000000"/>
    <m/>
    <n v="78000000"/>
    <x v="75"/>
    <s v="02-02-02-007-002"/>
    <s v="Detalle"/>
    <s v=""/>
    <s v=""/>
    <x v="10"/>
    <s v="SERVICIOS INMOBILIARIOS"/>
    <x v="68"/>
  </r>
  <r>
    <m/>
    <m/>
    <m/>
    <m/>
    <m/>
    <x v="24"/>
    <x v="29"/>
    <m/>
    <n v="498181000"/>
    <n v="498181000"/>
    <x v="75"/>
    <s v="02-02-02-007-002"/>
    <s v="Detalle"/>
    <s v=""/>
    <s v=""/>
    <x v="14"/>
    <s v="SERVICIOS INMOBILIARIOS"/>
    <x v="68"/>
  </r>
  <r>
    <m/>
    <m/>
    <m/>
    <m/>
    <m/>
    <x v="106"/>
    <x v="116"/>
    <n v="324000000"/>
    <n v="450000000"/>
    <n v="774000000"/>
    <x v="75"/>
    <s v="02-02-02-007-002"/>
    <s v="Detalle"/>
    <s v=""/>
    <s v=""/>
    <x v="40"/>
    <s v="SERVICIOS INMOBILIARIOS"/>
    <x v="68"/>
  </r>
  <r>
    <m/>
    <m/>
    <m/>
    <m/>
    <m/>
    <x v="26"/>
    <x v="31"/>
    <n v="278000000"/>
    <m/>
    <n v="278000000"/>
    <x v="75"/>
    <s v="02-02-02-007-002"/>
    <s v="Detalle"/>
    <s v=""/>
    <s v=""/>
    <x v="16"/>
    <s v="SERVICIOS INMOBILIARIOS"/>
    <x v="68"/>
  </r>
  <r>
    <m/>
    <m/>
    <m/>
    <m/>
    <m/>
    <x v="27"/>
    <x v="32"/>
    <n v="3381069395"/>
    <m/>
    <n v="3381069395"/>
    <x v="75"/>
    <s v="02-02-02-007-002"/>
    <s v="Detalle"/>
    <s v=""/>
    <s v=""/>
    <x v="17"/>
    <s v="SERVICIOS INMOBILIARIOS"/>
    <x v="68"/>
  </r>
  <r>
    <m/>
    <m/>
    <m/>
    <m/>
    <m/>
    <x v="107"/>
    <x v="117"/>
    <n v="2908175434"/>
    <n v="192200000"/>
    <n v="3100375434"/>
    <x v="75"/>
    <s v="02-02-02-007-002"/>
    <s v="Detalle"/>
    <s v=""/>
    <s v=""/>
    <x v="41"/>
    <s v="SERVICIOS INMOBILIARIOS"/>
    <x v="68"/>
  </r>
  <r>
    <m/>
    <m/>
    <m/>
    <m/>
    <m/>
    <x v="108"/>
    <x v="17"/>
    <n v="428339760"/>
    <m/>
    <n v="428339760"/>
    <x v="75"/>
    <s v="02-02-02-007-002"/>
    <s v="Detalle"/>
    <s v=""/>
    <s v=""/>
    <x v="41"/>
    <s v="SERVICIOS INMOBILIARIOS"/>
    <x v="68"/>
  </r>
  <r>
    <m/>
    <m/>
    <m/>
    <m/>
    <m/>
    <x v="29"/>
    <x v="34"/>
    <n v="1558710000.3"/>
    <m/>
    <n v="1558710000.3"/>
    <x v="75"/>
    <s v="02-02-02-007-002"/>
    <s v="Detalle"/>
    <s v=""/>
    <s v=""/>
    <x v="19"/>
    <s v="SERVICIOS INMOBILIARIOS"/>
    <x v="68"/>
  </r>
  <r>
    <m/>
    <m/>
    <m/>
    <m/>
    <m/>
    <x v="31"/>
    <x v="36"/>
    <n v="23000000"/>
    <m/>
    <n v="23000000"/>
    <x v="75"/>
    <s v="02-02-02-007-002"/>
    <s v="Detalle"/>
    <s v=""/>
    <s v=""/>
    <x v="20"/>
    <s v="SERVICIOS INMOBILIARIOS"/>
    <x v="68"/>
  </r>
  <r>
    <m/>
    <m/>
    <m/>
    <m/>
    <m/>
    <x v="32"/>
    <x v="37"/>
    <n v="5000000"/>
    <m/>
    <n v="5000000"/>
    <x v="75"/>
    <s v="02-02-02-007-002"/>
    <s v="Detalle"/>
    <s v=""/>
    <s v=""/>
    <x v="21"/>
    <s v="SERVICIOS INMOBILIARIOS"/>
    <x v="68"/>
  </r>
  <r>
    <m/>
    <m/>
    <m/>
    <m/>
    <m/>
    <x v="36"/>
    <x v="41"/>
    <n v="34568100"/>
    <m/>
    <n v="34568100"/>
    <x v="75"/>
    <s v="02-02-02-007-002"/>
    <s v="Detalle"/>
    <s v=""/>
    <s v=""/>
    <x v="22"/>
    <s v="SERVICIOS INMOBILIARIOS"/>
    <x v="68"/>
  </r>
  <r>
    <m/>
    <m/>
    <m/>
    <m/>
    <m/>
    <x v="39"/>
    <x v="44"/>
    <n v="1121616097.97"/>
    <m/>
    <n v="1121616097.97"/>
    <x v="75"/>
    <s v="02-02-02-007-002"/>
    <s v="Detalle"/>
    <s v=""/>
    <s v=""/>
    <x v="23"/>
    <s v="SERVICIOS INMOBILIARIOS"/>
    <x v="68"/>
  </r>
  <r>
    <m/>
    <m/>
    <m/>
    <m/>
    <m/>
    <x v="41"/>
    <x v="46"/>
    <n v="668384484"/>
    <m/>
    <n v="668384484"/>
    <x v="75"/>
    <s v="02-02-02-007-002"/>
    <s v="Detalle"/>
    <s v=""/>
    <s v=""/>
    <x v="24"/>
    <s v="SERVICIOS INMOBILIARIOS"/>
    <x v="68"/>
  </r>
  <r>
    <m/>
    <m/>
    <m/>
    <m/>
    <m/>
    <x v="93"/>
    <x v="102"/>
    <n v="85000000"/>
    <m/>
    <n v="85000000"/>
    <x v="75"/>
    <s v="02-02-02-007-002"/>
    <s v="Detalle"/>
    <s v=""/>
    <s v=""/>
    <x v="26"/>
    <s v="SERVICIOS INMOBILIARIOS"/>
    <x v="68"/>
  </r>
  <r>
    <m/>
    <m/>
    <m/>
    <m/>
    <m/>
    <x v="44"/>
    <x v="49"/>
    <n v="425432352"/>
    <m/>
    <n v="425432352"/>
    <x v="75"/>
    <s v="02-02-02-007-002"/>
    <s v="Detalle"/>
    <s v=""/>
    <s v=""/>
    <x v="26"/>
    <s v="SERVICIOS INMOBILIARIOS"/>
    <x v="68"/>
  </r>
  <r>
    <m/>
    <m/>
    <m/>
    <m/>
    <m/>
    <x v="175"/>
    <x v="239"/>
    <n v="77500000"/>
    <m/>
    <n v="77500000"/>
    <x v="75"/>
    <s v="02-02-02-007-002"/>
    <s v="Detalle"/>
    <s v=""/>
    <s v=""/>
    <x v="26"/>
    <s v="SERVICIOS INMOBILIARIOS"/>
    <x v="68"/>
  </r>
  <r>
    <m/>
    <m/>
    <m/>
    <m/>
    <m/>
    <x v="45"/>
    <x v="50"/>
    <n v="549000000"/>
    <m/>
    <n v="549000000"/>
    <x v="75"/>
    <s v="02-02-02-007-002"/>
    <s v="Detalle"/>
    <s v=""/>
    <s v=""/>
    <x v="27"/>
    <s v="SERVICIOS INMOBILIARIOS"/>
    <x v="68"/>
  </r>
  <r>
    <m/>
    <m/>
    <m/>
    <m/>
    <m/>
    <x v="46"/>
    <x v="51"/>
    <n v="305193957.00999999"/>
    <m/>
    <n v="305193957.00999999"/>
    <x v="75"/>
    <s v="02-02-02-007-002"/>
    <s v="Detalle"/>
    <s v=""/>
    <s v=""/>
    <x v="27"/>
    <s v="SERVICIOS INMOBILIARIOS"/>
    <x v="68"/>
  </r>
  <r>
    <m/>
    <m/>
    <m/>
    <m/>
    <m/>
    <x v="135"/>
    <x v="175"/>
    <n v="754440773.76999998"/>
    <m/>
    <n v="754440773.76999998"/>
    <x v="75"/>
    <s v="02-02-02-007-002"/>
    <s v="Detalle"/>
    <s v=""/>
    <s v=""/>
    <x v="27"/>
    <s v="SERVICIOS INMOBILIARIOS"/>
    <x v="68"/>
  </r>
  <r>
    <m/>
    <m/>
    <m/>
    <m/>
    <m/>
    <x v="176"/>
    <x v="240"/>
    <m/>
    <n v="32000000"/>
    <n v="32000000"/>
    <x v="75"/>
    <s v="02-02-02-007-002"/>
    <s v="Detalle"/>
    <s v=""/>
    <s v=""/>
    <x v="27"/>
    <s v="SERVICIOS INMOBILIARIOS"/>
    <x v="68"/>
  </r>
  <r>
    <m/>
    <m/>
    <m/>
    <m/>
    <m/>
    <x v="50"/>
    <x v="55"/>
    <n v="51192049"/>
    <m/>
    <n v="51192049"/>
    <x v="75"/>
    <s v="02-02-02-007-002"/>
    <s v="Detalle"/>
    <s v=""/>
    <s v=""/>
    <x v="29"/>
    <s v="SERVICIOS INMOBILIARIOS"/>
    <x v="68"/>
  </r>
  <r>
    <m/>
    <m/>
    <m/>
    <m/>
    <m/>
    <x v="82"/>
    <x v="90"/>
    <n v="17434620"/>
    <m/>
    <n v="17434620"/>
    <x v="75"/>
    <s v="02-02-02-007-002"/>
    <s v="Detalle"/>
    <s v=""/>
    <s v=""/>
    <x v="29"/>
    <s v="SERVICIOS INMOBILIARIOS"/>
    <x v="68"/>
  </r>
  <r>
    <m/>
    <m/>
    <m/>
    <m/>
    <m/>
    <x v="83"/>
    <x v="91"/>
    <n v="247000000"/>
    <m/>
    <n v="247000000"/>
    <x v="75"/>
    <s v="02-02-02-007-002"/>
    <s v="Detalle"/>
    <s v=""/>
    <s v=""/>
    <x v="30"/>
    <s v="SERVICIOS INMOBILIARIOS"/>
    <x v="68"/>
  </r>
  <r>
    <m/>
    <m/>
    <m/>
    <m/>
    <m/>
    <x v="55"/>
    <x v="60"/>
    <n v="130000000"/>
    <m/>
    <n v="130000000"/>
    <x v="75"/>
    <s v="02-02-02-007-002"/>
    <s v="Detalle"/>
    <s v=""/>
    <s v=""/>
    <x v="31"/>
    <s v="SERVICIOS INMOBILIARIOS"/>
    <x v="68"/>
  </r>
  <r>
    <m/>
    <m/>
    <m/>
    <m/>
    <m/>
    <x v="56"/>
    <x v="61"/>
    <n v="881215214"/>
    <m/>
    <n v="881215214"/>
    <x v="75"/>
    <s v="02-02-02-007-002"/>
    <s v="Detalle"/>
    <s v=""/>
    <s v=""/>
    <x v="31"/>
    <s v="SERVICIOS INMOBILIARIOS"/>
    <x v="68"/>
  </r>
  <r>
    <m/>
    <m/>
    <m/>
    <m/>
    <m/>
    <x v="94"/>
    <x v="103"/>
    <n v="685178784.94000006"/>
    <m/>
    <n v="685178784.94000006"/>
    <x v="75"/>
    <s v="02-02-02-007-002"/>
    <s v="Detalle"/>
    <s v=""/>
    <s v=""/>
    <x v="33"/>
    <s v="SERVICIOS INMOBILIARIOS"/>
    <x v="68"/>
  </r>
  <r>
    <m/>
    <m/>
    <m/>
    <m/>
    <m/>
    <x v="60"/>
    <x v="65"/>
    <n v="79760000"/>
    <m/>
    <n v="79760000"/>
    <x v="75"/>
    <s v="02-02-02-007-002"/>
    <s v="Detalle"/>
    <s v=""/>
    <s v=""/>
    <x v="34"/>
    <s v="SERVICIOS INMOBILIARIOS"/>
    <x v="68"/>
  </r>
  <r>
    <m/>
    <m/>
    <m/>
    <m/>
    <m/>
    <x v="61"/>
    <x v="66"/>
    <n v="197000000"/>
    <m/>
    <n v="197000000"/>
    <x v="75"/>
    <s v="02-02-02-007-002"/>
    <s v="Detalle"/>
    <s v=""/>
    <s v=""/>
    <x v="34"/>
    <s v="SERVICIOS INMOBILIARIOS"/>
    <x v="68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8"/>
    <m/>
    <x v="0"/>
    <x v="254"/>
    <n v="276494285823.14001"/>
    <n v="50073452506"/>
    <n v="326567738329.14001"/>
    <x v="76"/>
    <s v="02-02-02"/>
    <s v="Ordinal"/>
    <s v="020202008Ordinal"/>
    <n v="1"/>
    <x v="0"/>
    <s v="SERVICIOS DE MANTENIMIENTO"/>
    <x v="69"/>
  </r>
  <r>
    <s v="02"/>
    <s v="02"/>
    <s v="02"/>
    <s v="008"/>
    <s v="001"/>
    <x v="0"/>
    <x v="255"/>
    <n v="1027850000"/>
    <n v="0"/>
    <n v="1027850000"/>
    <x v="77"/>
    <s v="02-02-02-008"/>
    <s v="Subordinal"/>
    <s v="020202008001Subordinal"/>
    <n v="1"/>
    <x v="0"/>
    <s v="SERVICIOS PROFESIONALES"/>
    <x v="70"/>
  </r>
  <r>
    <m/>
    <m/>
    <m/>
    <m/>
    <m/>
    <x v="6"/>
    <x v="11"/>
    <n v="200000000"/>
    <m/>
    <n v="200000000"/>
    <x v="77"/>
    <s v="02-02-02-008-001"/>
    <s v="Detalle"/>
    <s v=""/>
    <s v=""/>
    <x v="1"/>
    <s v="SERVICIOS PROFESIONALES"/>
    <x v="70"/>
  </r>
  <r>
    <m/>
    <m/>
    <m/>
    <m/>
    <m/>
    <x v="92"/>
    <x v="101"/>
    <n v="400000000"/>
    <m/>
    <n v="400000000"/>
    <x v="77"/>
    <s v="02-02-02-008-001"/>
    <s v="Detalle"/>
    <s v=""/>
    <s v=""/>
    <x v="1"/>
    <s v="SERVICIOS PROFESIONALES"/>
    <x v="70"/>
  </r>
  <r>
    <m/>
    <m/>
    <m/>
    <m/>
    <m/>
    <x v="26"/>
    <x v="31"/>
    <n v="427850000"/>
    <m/>
    <n v="427850000"/>
    <x v="77"/>
    <s v="02-02-02-008-001"/>
    <s v="Detalle"/>
    <s v=""/>
    <s v=""/>
    <x v="16"/>
    <s v="SERVICIOS PROFESIONALES"/>
    <x v="70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8"/>
    <s v="002"/>
    <x v="0"/>
    <x v="256"/>
    <n v="3984963143"/>
    <n v="32000000"/>
    <n v="4016963143"/>
    <x v="78"/>
    <s v="02-02-02-008"/>
    <s v="Subordinal"/>
    <s v="020202008002Subordinal"/>
    <n v="1"/>
    <x v="0"/>
    <s v="SERVICIOS PROFESIONALES"/>
    <x v="71"/>
  </r>
  <r>
    <m/>
    <m/>
    <m/>
    <m/>
    <m/>
    <x v="70"/>
    <x v="78"/>
    <n v="1746443000"/>
    <m/>
    <n v="1746443000"/>
    <x v="78"/>
    <s v="02-02-02-008-002"/>
    <s v="Detalle"/>
    <s v=""/>
    <s v=""/>
    <x v="1"/>
    <s v="SERVICIOS PROFESIONALES"/>
    <x v="71"/>
  </r>
  <r>
    <m/>
    <m/>
    <m/>
    <m/>
    <m/>
    <x v="1"/>
    <x v="6"/>
    <m/>
    <n v="32000000"/>
    <n v="32000000"/>
    <x v="78"/>
    <s v="02-02-02-008-002"/>
    <s v="Detalle"/>
    <s v=""/>
    <s v=""/>
    <x v="1"/>
    <s v="SERVICIOS PROFESIONALES"/>
    <x v="71"/>
  </r>
  <r>
    <m/>
    <m/>
    <m/>
    <m/>
    <m/>
    <x v="104"/>
    <x v="114"/>
    <n v="1153979143"/>
    <m/>
    <n v="1153979143"/>
    <x v="78"/>
    <s v="02-02-02-008-002"/>
    <s v="Detalle"/>
    <s v=""/>
    <s v=""/>
    <x v="1"/>
    <s v="SERVICIOS PROFESIONALES"/>
    <x v="71"/>
  </r>
  <r>
    <m/>
    <m/>
    <m/>
    <m/>
    <m/>
    <x v="6"/>
    <x v="11"/>
    <n v="580041000"/>
    <m/>
    <n v="580041000"/>
    <x v="78"/>
    <s v="02-02-02-008-002"/>
    <s v="Detalle"/>
    <s v=""/>
    <s v=""/>
    <x v="1"/>
    <s v="SERVICIOS PROFESIONALES"/>
    <x v="71"/>
  </r>
  <r>
    <m/>
    <m/>
    <m/>
    <m/>
    <m/>
    <x v="90"/>
    <x v="99"/>
    <n v="345000000"/>
    <m/>
    <n v="345000000"/>
    <x v="78"/>
    <s v="02-02-02-008-002"/>
    <s v="Detalle"/>
    <s v=""/>
    <s v=""/>
    <x v="1"/>
    <s v="SERVICIOS PROFESIONALES"/>
    <x v="71"/>
  </r>
  <r>
    <m/>
    <m/>
    <m/>
    <m/>
    <m/>
    <x v="124"/>
    <x v="156"/>
    <n v="3500000"/>
    <m/>
    <n v="3500000"/>
    <x v="78"/>
    <s v="02-02-02-008-002"/>
    <s v="Detalle"/>
    <s v=""/>
    <s v=""/>
    <x v="37"/>
    <s v="SERVICIOS PROFESIONALES"/>
    <x v="71"/>
  </r>
  <r>
    <m/>
    <m/>
    <m/>
    <m/>
    <m/>
    <x v="36"/>
    <x v="41"/>
    <n v="12000000"/>
    <m/>
    <n v="12000000"/>
    <x v="78"/>
    <s v="02-02-02-008-002"/>
    <s v="Detalle"/>
    <s v=""/>
    <s v=""/>
    <x v="22"/>
    <s v="SERVICIOS PROFESIONALES"/>
    <x v="71"/>
  </r>
  <r>
    <m/>
    <m/>
    <m/>
    <m/>
    <m/>
    <x v="38"/>
    <x v="43"/>
    <n v="60000000"/>
    <m/>
    <n v="60000000"/>
    <x v="78"/>
    <s v="02-02-02-008-002"/>
    <s v="Detalle"/>
    <s v=""/>
    <s v=""/>
    <x v="23"/>
    <s v="SERVICIOS PROFESIONALES"/>
    <x v="71"/>
  </r>
  <r>
    <m/>
    <m/>
    <m/>
    <m/>
    <m/>
    <x v="41"/>
    <x v="46"/>
    <n v="4000000"/>
    <m/>
    <n v="4000000"/>
    <x v="78"/>
    <s v="02-02-02-008-002"/>
    <s v="Detalle"/>
    <s v=""/>
    <s v=""/>
    <x v="24"/>
    <s v="SERVICIOS PROFESIONALES"/>
    <x v="71"/>
  </r>
  <r>
    <m/>
    <m/>
    <m/>
    <m/>
    <m/>
    <x v="50"/>
    <x v="55"/>
    <n v="40000000"/>
    <m/>
    <n v="40000000"/>
    <x v="78"/>
    <s v="02-02-02-008-002"/>
    <s v="Detalle"/>
    <s v=""/>
    <s v=""/>
    <x v="29"/>
    <s v="SERVICIOS PROFESIONALES"/>
    <x v="71"/>
  </r>
  <r>
    <m/>
    <m/>
    <m/>
    <m/>
    <m/>
    <x v="82"/>
    <x v="90"/>
    <n v="40000000"/>
    <m/>
    <n v="40000000"/>
    <x v="78"/>
    <s v="02-02-02-008-002"/>
    <s v="Detalle"/>
    <s v=""/>
    <s v=""/>
    <x v="29"/>
    <s v="SERVICIOS PROFESIONALES"/>
    <x v="71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8"/>
    <s v="003"/>
    <x v="0"/>
    <x v="257"/>
    <n v="35489455440"/>
    <n v="5350038064"/>
    <n v="40839493504"/>
    <x v="79"/>
    <s v="02-02-02-008"/>
    <s v="Subordinal"/>
    <s v="020202008003Subordinal"/>
    <n v="1"/>
    <x v="0"/>
    <s v="SERVICIOS PROFESIONALES"/>
    <x v="72"/>
  </r>
  <r>
    <m/>
    <m/>
    <m/>
    <m/>
    <m/>
    <x v="70"/>
    <x v="78"/>
    <n v="1760800000"/>
    <m/>
    <n v="1760800000"/>
    <x v="79"/>
    <s v="02-02-02-008-003"/>
    <s v="Detalle"/>
    <s v=""/>
    <s v=""/>
    <x v="1"/>
    <s v="SERVICIOS PROFESIONALES"/>
    <x v="72"/>
  </r>
  <r>
    <m/>
    <m/>
    <m/>
    <m/>
    <m/>
    <x v="1"/>
    <x v="6"/>
    <m/>
    <n v="370000000"/>
    <n v="370000000"/>
    <x v="79"/>
    <s v="02-02-02-008-003"/>
    <s v="Detalle"/>
    <s v=""/>
    <s v=""/>
    <x v="1"/>
    <s v="SERVICIOS PROFESIONALES"/>
    <x v="72"/>
  </r>
  <r>
    <m/>
    <m/>
    <m/>
    <m/>
    <m/>
    <x v="96"/>
    <x v="106"/>
    <n v="173000000"/>
    <m/>
    <n v="173000000"/>
    <x v="79"/>
    <s v="02-02-02-008-003"/>
    <s v="Detalle"/>
    <s v=""/>
    <s v=""/>
    <x v="1"/>
    <s v="SERVICIOS PROFESIONALES"/>
    <x v="72"/>
  </r>
  <r>
    <m/>
    <m/>
    <m/>
    <m/>
    <m/>
    <x v="4"/>
    <x v="9"/>
    <n v="221000000"/>
    <m/>
    <n v="221000000"/>
    <x v="79"/>
    <s v="02-02-02-008-003"/>
    <s v="Detalle"/>
    <s v=""/>
    <s v=""/>
    <x v="1"/>
    <s v="SERVICIOS PROFESIONALES"/>
    <x v="72"/>
  </r>
  <r>
    <m/>
    <m/>
    <m/>
    <m/>
    <m/>
    <x v="103"/>
    <x v="113"/>
    <n v="3109456000"/>
    <m/>
    <n v="3109456000"/>
    <x v="79"/>
    <s v="02-02-02-008-003"/>
    <s v="Detalle"/>
    <s v=""/>
    <s v=""/>
    <x v="1"/>
    <s v="SERVICIOS PROFESIONALES"/>
    <x v="72"/>
  </r>
  <r>
    <m/>
    <m/>
    <m/>
    <m/>
    <m/>
    <x v="104"/>
    <x v="114"/>
    <n v="98476140"/>
    <m/>
    <n v="98476140"/>
    <x v="79"/>
    <s v="02-02-02-008-003"/>
    <s v="Detalle"/>
    <s v=""/>
    <s v=""/>
    <x v="1"/>
    <s v="SERVICIOS PROFESIONALES"/>
    <x v="72"/>
  </r>
  <r>
    <m/>
    <m/>
    <m/>
    <m/>
    <m/>
    <x v="6"/>
    <x v="11"/>
    <n v="1660000000"/>
    <m/>
    <n v="1660000000"/>
    <x v="79"/>
    <s v="02-02-02-008-003"/>
    <s v="Detalle"/>
    <s v=""/>
    <s v=""/>
    <x v="1"/>
    <s v="SERVICIOS PROFESIONALES"/>
    <x v="72"/>
  </r>
  <r>
    <m/>
    <m/>
    <m/>
    <m/>
    <m/>
    <x v="7"/>
    <x v="12"/>
    <n v="2947000000"/>
    <n v="980000000"/>
    <n v="3927000000"/>
    <x v="79"/>
    <s v="02-02-02-008-003"/>
    <s v="Detalle"/>
    <s v=""/>
    <s v=""/>
    <x v="1"/>
    <s v="SERVICIOS PROFESIONALES"/>
    <x v="72"/>
  </r>
  <r>
    <m/>
    <m/>
    <m/>
    <m/>
    <m/>
    <x v="90"/>
    <x v="99"/>
    <n v="2215000000"/>
    <m/>
    <n v="2215000000"/>
    <x v="79"/>
    <s v="02-02-02-008-003"/>
    <s v="Detalle"/>
    <s v=""/>
    <s v=""/>
    <x v="1"/>
    <s v="SERVICIOS PROFESIONALES"/>
    <x v="72"/>
  </r>
  <r>
    <m/>
    <m/>
    <m/>
    <m/>
    <m/>
    <x v="187"/>
    <x v="258"/>
    <m/>
    <n v="27000000"/>
    <n v="27000000"/>
    <x v="79"/>
    <s v="02-02-02-008-003"/>
    <s v="Detalle"/>
    <s v=""/>
    <s v=""/>
    <x v="2"/>
    <s v="SERVICIOS PROFESIONALES"/>
    <x v="72"/>
  </r>
  <r>
    <m/>
    <m/>
    <m/>
    <m/>
    <m/>
    <x v="11"/>
    <x v="16"/>
    <n v="115000000"/>
    <m/>
    <n v="115000000"/>
    <x v="79"/>
    <s v="02-02-02-008-003"/>
    <s v="Detalle"/>
    <s v=""/>
    <s v=""/>
    <x v="3"/>
    <s v="SERVICIOS PROFESIONALES"/>
    <x v="72"/>
  </r>
  <r>
    <m/>
    <m/>
    <m/>
    <m/>
    <m/>
    <x v="74"/>
    <x v="82"/>
    <m/>
    <n v="56000000"/>
    <n v="56000000"/>
    <x v="79"/>
    <s v="02-02-02-008-003"/>
    <s v="Detalle"/>
    <s v=""/>
    <s v=""/>
    <x v="3"/>
    <s v="SERVICIOS PROFESIONALES"/>
    <x v="72"/>
  </r>
  <r>
    <m/>
    <m/>
    <m/>
    <m/>
    <m/>
    <x v="113"/>
    <x v="124"/>
    <n v="49000000"/>
    <m/>
    <n v="49000000"/>
    <x v="79"/>
    <s v="02-02-02-008-003"/>
    <s v="Detalle"/>
    <s v=""/>
    <s v=""/>
    <x v="3"/>
    <s v="SERVICIOS PROFESIONALES"/>
    <x v="72"/>
  </r>
  <r>
    <m/>
    <m/>
    <m/>
    <m/>
    <m/>
    <x v="75"/>
    <x v="83"/>
    <n v="28971800"/>
    <m/>
    <n v="28971800"/>
    <x v="79"/>
    <s v="02-02-02-008-003"/>
    <s v="Detalle"/>
    <s v=""/>
    <s v=""/>
    <x v="38"/>
    <s v="SERVICIOS PROFESIONALES"/>
    <x v="72"/>
  </r>
  <r>
    <m/>
    <m/>
    <m/>
    <m/>
    <m/>
    <x v="188"/>
    <x v="259"/>
    <n v="32000000"/>
    <m/>
    <n v="32000000"/>
    <x v="79"/>
    <s v="02-02-02-008-003"/>
    <s v="Detalle"/>
    <s v=""/>
    <s v=""/>
    <x v="38"/>
    <s v="SERVICIOS PROFESIONALES"/>
    <x v="72"/>
  </r>
  <r>
    <m/>
    <m/>
    <m/>
    <m/>
    <m/>
    <x v="131"/>
    <x v="170"/>
    <n v="60000000"/>
    <m/>
    <n v="60000000"/>
    <x v="79"/>
    <s v="02-02-02-008-003"/>
    <s v="Detalle"/>
    <s v=""/>
    <s v=""/>
    <x v="39"/>
    <s v="SERVICIOS PROFESIONALES"/>
    <x v="72"/>
  </r>
  <r>
    <m/>
    <m/>
    <m/>
    <m/>
    <m/>
    <x v="76"/>
    <x v="84"/>
    <m/>
    <n v="56000000"/>
    <n v="56000000"/>
    <x v="79"/>
    <s v="02-02-02-008-003"/>
    <s v="Detalle"/>
    <s v=""/>
    <s v=""/>
    <x v="39"/>
    <s v="SERVICIOS PROFESIONALES"/>
    <x v="72"/>
  </r>
  <r>
    <m/>
    <m/>
    <m/>
    <m/>
    <m/>
    <x v="189"/>
    <x v="260"/>
    <m/>
    <n v="33000000"/>
    <n v="33000000"/>
    <x v="79"/>
    <s v="02-02-02-008-003"/>
    <s v="Detalle"/>
    <s v=""/>
    <s v=""/>
    <x v="42"/>
    <s v="SERVICIOS PROFESIONALES"/>
    <x v="72"/>
  </r>
  <r>
    <m/>
    <m/>
    <m/>
    <m/>
    <m/>
    <x v="190"/>
    <x v="261"/>
    <m/>
    <n v="60872000"/>
    <n v="60872000"/>
    <x v="79"/>
    <s v="02-02-02-008-003"/>
    <s v="Detalle"/>
    <s v=""/>
    <s v=""/>
    <x v="7"/>
    <s v="SERVICIOS PROFESIONALES"/>
    <x v="72"/>
  </r>
  <r>
    <m/>
    <m/>
    <m/>
    <m/>
    <m/>
    <x v="17"/>
    <x v="22"/>
    <n v="30000000"/>
    <m/>
    <n v="30000000"/>
    <x v="79"/>
    <s v="02-02-02-008-003"/>
    <s v="Detalle"/>
    <s v=""/>
    <s v=""/>
    <x v="8"/>
    <s v="SERVICIOS PROFESIONALES"/>
    <x v="72"/>
  </r>
  <r>
    <m/>
    <m/>
    <m/>
    <m/>
    <m/>
    <x v="78"/>
    <x v="86"/>
    <n v="56000000"/>
    <m/>
    <n v="56000000"/>
    <x v="79"/>
    <s v="02-02-02-008-003"/>
    <s v="Detalle"/>
    <s v=""/>
    <s v=""/>
    <x v="9"/>
    <s v="SERVICIOS PROFESIONALES"/>
    <x v="72"/>
  </r>
  <r>
    <m/>
    <m/>
    <m/>
    <m/>
    <m/>
    <x v="19"/>
    <x v="24"/>
    <n v="2500000"/>
    <m/>
    <n v="2500000"/>
    <x v="79"/>
    <s v="02-02-02-008-003"/>
    <s v="Detalle"/>
    <s v=""/>
    <s v=""/>
    <x v="10"/>
    <s v="SERVICIOS PROFESIONALES"/>
    <x v="72"/>
  </r>
  <r>
    <m/>
    <m/>
    <m/>
    <m/>
    <m/>
    <x v="24"/>
    <x v="29"/>
    <m/>
    <n v="1166973835"/>
    <n v="1166973835"/>
    <x v="79"/>
    <s v="02-02-02-008-003"/>
    <s v="Detalle"/>
    <s v=""/>
    <s v=""/>
    <x v="14"/>
    <s v="SERVICIOS PROFESIONALES"/>
    <x v="72"/>
  </r>
  <r>
    <m/>
    <m/>
    <m/>
    <m/>
    <m/>
    <x v="106"/>
    <x v="116"/>
    <n v="866450000"/>
    <n v="2065037227"/>
    <n v="2931487227"/>
    <x v="79"/>
    <s v="02-02-02-008-003"/>
    <s v="Detalle"/>
    <s v=""/>
    <s v=""/>
    <x v="40"/>
    <s v="SERVICIOS PROFESIONALES"/>
    <x v="72"/>
  </r>
  <r>
    <m/>
    <m/>
    <m/>
    <m/>
    <m/>
    <x v="26"/>
    <x v="31"/>
    <n v="21144580000"/>
    <m/>
    <n v="21144580000"/>
    <x v="79"/>
    <s v="02-02-02-008-003"/>
    <s v="Detalle"/>
    <s v=""/>
    <s v=""/>
    <x v="16"/>
    <s v="SERVICIOS PROFESIONALES"/>
    <x v="72"/>
  </r>
  <r>
    <m/>
    <m/>
    <m/>
    <m/>
    <m/>
    <x v="27"/>
    <x v="32"/>
    <n v="30000000"/>
    <m/>
    <n v="30000000"/>
    <x v="79"/>
    <s v="02-02-02-008-003"/>
    <s v="Detalle"/>
    <s v=""/>
    <s v=""/>
    <x v="17"/>
    <s v="SERVICIOS PROFESIONALES"/>
    <x v="72"/>
  </r>
  <r>
    <m/>
    <m/>
    <m/>
    <m/>
    <m/>
    <x v="28"/>
    <x v="33"/>
    <n v="6000000"/>
    <n v="42102802"/>
    <n v="48102802"/>
    <x v="79"/>
    <s v="02-02-02-008-003"/>
    <s v="Detalle"/>
    <s v=""/>
    <s v=""/>
    <x v="18"/>
    <s v="SERVICIOS PROFESIONALES"/>
    <x v="72"/>
  </r>
  <r>
    <m/>
    <m/>
    <m/>
    <m/>
    <m/>
    <x v="108"/>
    <x v="17"/>
    <n v="60000000"/>
    <m/>
    <n v="60000000"/>
    <x v="79"/>
    <s v="02-02-02-008-003"/>
    <s v="Detalle"/>
    <s v=""/>
    <s v=""/>
    <x v="41"/>
    <s v="SERVICIOS PROFESIONALES"/>
    <x v="72"/>
  </r>
  <r>
    <m/>
    <m/>
    <m/>
    <m/>
    <m/>
    <x v="29"/>
    <x v="34"/>
    <n v="30000000"/>
    <m/>
    <n v="30000000"/>
    <x v="79"/>
    <s v="02-02-02-008-003"/>
    <s v="Detalle"/>
    <s v=""/>
    <s v=""/>
    <x v="19"/>
    <s v="SERVICIOS PROFESIONALES"/>
    <x v="72"/>
  </r>
  <r>
    <m/>
    <m/>
    <m/>
    <m/>
    <m/>
    <x v="112"/>
    <x v="122"/>
    <m/>
    <n v="139725000"/>
    <n v="139725000"/>
    <x v="79"/>
    <s v="02-02-02-008-003"/>
    <s v="Detalle"/>
    <s v=""/>
    <s v=""/>
    <x v="28"/>
    <s v="SERVICIOS PROFESIONALES"/>
    <x v="72"/>
  </r>
  <r>
    <m/>
    <m/>
    <m/>
    <m/>
    <m/>
    <x v="30"/>
    <x v="35"/>
    <n v="6360000"/>
    <m/>
    <n v="6360000"/>
    <x v="79"/>
    <s v="02-02-02-008-003"/>
    <s v="Detalle"/>
    <s v=""/>
    <s v=""/>
    <x v="20"/>
    <s v="SERVICIOS PROFESIONALES"/>
    <x v="72"/>
  </r>
  <r>
    <m/>
    <m/>
    <m/>
    <m/>
    <m/>
    <x v="156"/>
    <x v="212"/>
    <n v="57000000"/>
    <m/>
    <n v="57000000"/>
    <x v="79"/>
    <s v="02-02-02-008-003"/>
    <s v="Detalle"/>
    <s v=""/>
    <s v=""/>
    <x v="20"/>
    <s v="SERVICIOS PROFESIONALES"/>
    <x v="72"/>
  </r>
  <r>
    <m/>
    <m/>
    <m/>
    <m/>
    <m/>
    <x v="191"/>
    <x v="262"/>
    <m/>
    <n v="56000000"/>
    <n v="56000000"/>
    <x v="79"/>
    <s v="02-02-02-008-003"/>
    <s v="Detalle"/>
    <s v=""/>
    <s v=""/>
    <x v="21"/>
    <s v="SERVICIOS PROFESIONALES"/>
    <x v="72"/>
  </r>
  <r>
    <m/>
    <m/>
    <m/>
    <m/>
    <m/>
    <x v="35"/>
    <x v="40"/>
    <n v="10000000"/>
    <m/>
    <n v="10000000"/>
    <x v="79"/>
    <s v="02-02-02-008-003"/>
    <s v="Detalle"/>
    <s v=""/>
    <s v=""/>
    <x v="22"/>
    <s v="SERVICIOS PROFESIONALES"/>
    <x v="72"/>
  </r>
  <r>
    <m/>
    <m/>
    <m/>
    <m/>
    <m/>
    <x v="80"/>
    <x v="88"/>
    <m/>
    <n v="60000000"/>
    <n v="60000000"/>
    <x v="79"/>
    <s v="02-02-02-008-003"/>
    <s v="Detalle"/>
    <s v=""/>
    <s v=""/>
    <x v="22"/>
    <s v="SERVICIOS PROFESIONALES"/>
    <x v="72"/>
  </r>
  <r>
    <m/>
    <m/>
    <m/>
    <m/>
    <m/>
    <x v="39"/>
    <x v="44"/>
    <n v="112000000"/>
    <m/>
    <n v="112000000"/>
    <x v="79"/>
    <s v="02-02-02-008-003"/>
    <s v="Detalle"/>
    <s v=""/>
    <s v=""/>
    <x v="23"/>
    <s v="SERVICIOS PROFESIONALES"/>
    <x v="72"/>
  </r>
  <r>
    <m/>
    <m/>
    <m/>
    <m/>
    <m/>
    <x v="157"/>
    <x v="213"/>
    <m/>
    <n v="57000000"/>
    <n v="57000000"/>
    <x v="79"/>
    <s v="02-02-02-008-003"/>
    <s v="Detalle"/>
    <s v=""/>
    <s v=""/>
    <x v="23"/>
    <s v="SERVICIOS PROFESIONALES"/>
    <x v="72"/>
  </r>
  <r>
    <m/>
    <m/>
    <m/>
    <m/>
    <m/>
    <x v="158"/>
    <x v="214"/>
    <n v="48000000"/>
    <m/>
    <n v="48000000"/>
    <x v="79"/>
    <s v="02-02-02-008-003"/>
    <s v="Detalle"/>
    <s v=""/>
    <s v=""/>
    <x v="24"/>
    <s v="SERVICIOS PROFESIONALES"/>
    <x v="72"/>
  </r>
  <r>
    <m/>
    <m/>
    <m/>
    <m/>
    <m/>
    <x v="42"/>
    <x v="47"/>
    <n v="50000000"/>
    <m/>
    <n v="50000000"/>
    <x v="79"/>
    <s v="02-02-02-008-003"/>
    <s v="Detalle"/>
    <s v=""/>
    <s v=""/>
    <x v="25"/>
    <s v="SERVICIOS PROFESIONALES"/>
    <x v="72"/>
  </r>
  <r>
    <m/>
    <m/>
    <m/>
    <m/>
    <m/>
    <x v="159"/>
    <x v="215"/>
    <m/>
    <n v="27827200"/>
    <n v="27827200"/>
    <x v="79"/>
    <s v="02-02-02-008-003"/>
    <s v="Detalle"/>
    <s v=""/>
    <s v=""/>
    <x v="25"/>
    <s v="SERVICIOS PROFESIONALES"/>
    <x v="72"/>
  </r>
  <r>
    <m/>
    <m/>
    <m/>
    <m/>
    <m/>
    <x v="43"/>
    <x v="48"/>
    <n v="83000000"/>
    <m/>
    <n v="83000000"/>
    <x v="79"/>
    <s v="02-02-02-008-003"/>
    <s v="Detalle"/>
    <s v=""/>
    <s v=""/>
    <x v="25"/>
    <s v="SERVICIOS PROFESIONALES"/>
    <x v="72"/>
  </r>
  <r>
    <m/>
    <m/>
    <m/>
    <m/>
    <m/>
    <x v="93"/>
    <x v="102"/>
    <n v="6000000"/>
    <m/>
    <n v="6000000"/>
    <x v="79"/>
    <s v="02-02-02-008-003"/>
    <s v="Detalle"/>
    <s v=""/>
    <s v=""/>
    <x v="26"/>
    <s v="SERVICIOS PROFESIONALES"/>
    <x v="72"/>
  </r>
  <r>
    <m/>
    <m/>
    <m/>
    <m/>
    <m/>
    <x v="44"/>
    <x v="49"/>
    <n v="20000000"/>
    <m/>
    <n v="20000000"/>
    <x v="79"/>
    <s v="02-02-02-008-003"/>
    <s v="Detalle"/>
    <s v=""/>
    <s v=""/>
    <x v="26"/>
    <s v="SERVICIOS PROFESIONALES"/>
    <x v="72"/>
  </r>
  <r>
    <m/>
    <m/>
    <m/>
    <m/>
    <m/>
    <x v="175"/>
    <x v="239"/>
    <n v="65500000"/>
    <m/>
    <n v="65500000"/>
    <x v="79"/>
    <s v="02-02-02-008-003"/>
    <s v="Detalle"/>
    <s v=""/>
    <s v=""/>
    <x v="26"/>
    <s v="SERVICIOS PROFESIONALES"/>
    <x v="72"/>
  </r>
  <r>
    <m/>
    <m/>
    <m/>
    <m/>
    <m/>
    <x v="135"/>
    <x v="175"/>
    <n v="30000000"/>
    <m/>
    <n v="30000000"/>
    <x v="79"/>
    <s v="02-02-02-008-003"/>
    <s v="Detalle"/>
    <s v=""/>
    <s v=""/>
    <x v="27"/>
    <s v="SERVICIOS PROFESIONALES"/>
    <x v="72"/>
  </r>
  <r>
    <m/>
    <m/>
    <m/>
    <m/>
    <m/>
    <x v="192"/>
    <x v="263"/>
    <m/>
    <n v="60500000"/>
    <n v="60500000"/>
    <x v="79"/>
    <s v="02-02-02-008-003"/>
    <s v="Detalle"/>
    <s v=""/>
    <s v=""/>
    <x v="27"/>
    <s v="SERVICIOS PROFESIONALES"/>
    <x v="72"/>
  </r>
  <r>
    <m/>
    <m/>
    <m/>
    <m/>
    <m/>
    <x v="50"/>
    <x v="55"/>
    <n v="60000000"/>
    <m/>
    <n v="60000000"/>
    <x v="79"/>
    <s v="02-02-02-008-003"/>
    <s v="Detalle"/>
    <s v=""/>
    <s v=""/>
    <x v="29"/>
    <s v="SERVICIOS PROFESIONALES"/>
    <x v="72"/>
  </r>
  <r>
    <m/>
    <m/>
    <m/>
    <m/>
    <m/>
    <x v="81"/>
    <x v="89"/>
    <m/>
    <n v="60000000"/>
    <n v="60000000"/>
    <x v="79"/>
    <s v="02-02-02-008-003"/>
    <s v="Detalle"/>
    <s v=""/>
    <s v=""/>
    <x v="29"/>
    <s v="SERVICIOS PROFESIONALES"/>
    <x v="72"/>
  </r>
  <r>
    <m/>
    <m/>
    <m/>
    <m/>
    <m/>
    <x v="82"/>
    <x v="90"/>
    <n v="7000000"/>
    <m/>
    <n v="7000000"/>
    <x v="79"/>
    <s v="02-02-02-008-003"/>
    <s v="Detalle"/>
    <s v=""/>
    <s v=""/>
    <x v="29"/>
    <s v="SERVICIOS PROFESIONALES"/>
    <x v="72"/>
  </r>
  <r>
    <m/>
    <m/>
    <m/>
    <m/>
    <m/>
    <x v="160"/>
    <x v="216"/>
    <n v="35000000"/>
    <m/>
    <n v="35000000"/>
    <x v="79"/>
    <s v="02-02-02-008-003"/>
    <s v="Detalle"/>
    <s v=""/>
    <s v=""/>
    <x v="29"/>
    <s v="SERVICIOS PROFESIONALES"/>
    <x v="72"/>
  </r>
  <r>
    <m/>
    <m/>
    <m/>
    <m/>
    <m/>
    <x v="83"/>
    <x v="91"/>
    <n v="6000000"/>
    <m/>
    <n v="6000000"/>
    <x v="79"/>
    <s v="02-02-02-008-003"/>
    <s v="Detalle"/>
    <s v=""/>
    <s v=""/>
    <x v="30"/>
    <s v="SERVICIOS PROFESIONALES"/>
    <x v="72"/>
  </r>
  <r>
    <m/>
    <m/>
    <m/>
    <m/>
    <m/>
    <x v="84"/>
    <x v="92"/>
    <m/>
    <n v="32000000"/>
    <n v="32000000"/>
    <x v="79"/>
    <s v="02-02-02-008-003"/>
    <s v="Detalle"/>
    <s v=""/>
    <s v=""/>
    <x v="31"/>
    <s v="SERVICIOS PROFESIONALES"/>
    <x v="72"/>
  </r>
  <r>
    <m/>
    <m/>
    <m/>
    <m/>
    <m/>
    <x v="57"/>
    <x v="62"/>
    <n v="8000000"/>
    <m/>
    <n v="8000000"/>
    <x v="79"/>
    <s v="02-02-02-008-003"/>
    <s v="Detalle"/>
    <s v=""/>
    <s v=""/>
    <x v="32"/>
    <s v="SERVICIOS PROFESIONALES"/>
    <x v="72"/>
  </r>
  <r>
    <m/>
    <m/>
    <m/>
    <m/>
    <m/>
    <x v="86"/>
    <x v="94"/>
    <n v="56000000"/>
    <m/>
    <n v="56000000"/>
    <x v="79"/>
    <s v="02-02-02-008-003"/>
    <s v="Detalle"/>
    <s v=""/>
    <s v=""/>
    <x v="32"/>
    <s v="SERVICIOS PROFESIONALES"/>
    <x v="72"/>
  </r>
  <r>
    <m/>
    <m/>
    <m/>
    <m/>
    <m/>
    <x v="94"/>
    <x v="103"/>
    <n v="8389500"/>
    <m/>
    <n v="8389500"/>
    <x v="79"/>
    <s v="02-02-02-008-003"/>
    <s v="Detalle"/>
    <s v=""/>
    <s v=""/>
    <x v="33"/>
    <s v="SERVICIOS PROFESIONALES"/>
    <x v="72"/>
  </r>
  <r>
    <m/>
    <m/>
    <m/>
    <m/>
    <m/>
    <x v="87"/>
    <x v="95"/>
    <n v="65000000"/>
    <m/>
    <n v="65000000"/>
    <x v="79"/>
    <s v="02-02-02-008-003"/>
    <s v="Detalle"/>
    <s v=""/>
    <s v=""/>
    <x v="33"/>
    <s v="SERVICIOS PROFESIONALES"/>
    <x v="72"/>
  </r>
  <r>
    <m/>
    <m/>
    <m/>
    <m/>
    <m/>
    <x v="161"/>
    <x v="217"/>
    <n v="60972000"/>
    <m/>
    <n v="60972000"/>
    <x v="79"/>
    <s v="02-02-02-008-003"/>
    <s v="Detalle"/>
    <s v=""/>
    <s v=""/>
    <x v="35"/>
    <s v="SERVICIOS PROFESIONALES"/>
    <x v="72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8"/>
    <s v="004"/>
    <x v="0"/>
    <x v="264"/>
    <n v="48164526757.799995"/>
    <n v="5723500000"/>
    <n v="53888026757.799995"/>
    <x v="80"/>
    <s v="02-02-02-008"/>
    <s v="Subordinal"/>
    <s v="020202008004Subordinal"/>
    <n v="1"/>
    <x v="0"/>
    <s v="SERVICIOS PÚBLICOS - TELECOMUNICACIONES"/>
    <x v="73"/>
  </r>
  <r>
    <m/>
    <m/>
    <m/>
    <m/>
    <m/>
    <x v="70"/>
    <x v="78"/>
    <n v="4000000"/>
    <m/>
    <n v="4000000"/>
    <x v="80"/>
    <s v="02-02-02-008-004"/>
    <s v="Detalle"/>
    <s v=""/>
    <s v=""/>
    <x v="1"/>
    <s v="SERVICIOS PÚBLICOS - TELECOMUNICACIONES"/>
    <x v="73"/>
  </r>
  <r>
    <m/>
    <m/>
    <m/>
    <m/>
    <m/>
    <x v="111"/>
    <x v="121"/>
    <n v="50000000"/>
    <m/>
    <n v="50000000"/>
    <x v="80"/>
    <s v="02-02-02-008-004"/>
    <s v="Detalle"/>
    <s v=""/>
    <s v=""/>
    <x v="1"/>
    <s v="SERVICIOS PÚBLICOS - TELECOMUNICACIONES"/>
    <x v="73"/>
  </r>
  <r>
    <m/>
    <m/>
    <m/>
    <m/>
    <m/>
    <x v="97"/>
    <x v="107"/>
    <n v="10000000"/>
    <m/>
    <n v="10000000"/>
    <x v="80"/>
    <s v="02-02-02-008-004"/>
    <s v="Detalle"/>
    <s v=""/>
    <s v=""/>
    <x v="1"/>
    <s v="SERVICIOS PÚBLICOS - TELECOMUNICACIONES"/>
    <x v="73"/>
  </r>
  <r>
    <m/>
    <m/>
    <m/>
    <m/>
    <m/>
    <x v="98"/>
    <x v="108"/>
    <n v="7000000"/>
    <m/>
    <n v="7000000"/>
    <x v="80"/>
    <s v="02-02-02-008-004"/>
    <s v="Detalle"/>
    <s v=""/>
    <s v=""/>
    <x v="1"/>
    <s v="SERVICIOS PÚBLICOS - TELECOMUNICACIONES"/>
    <x v="73"/>
  </r>
  <r>
    <m/>
    <m/>
    <m/>
    <m/>
    <m/>
    <x v="2"/>
    <x v="7"/>
    <n v="7300000"/>
    <m/>
    <n v="7300000"/>
    <x v="80"/>
    <s v="02-02-02-008-004"/>
    <s v="Detalle"/>
    <s v=""/>
    <s v=""/>
    <x v="1"/>
    <s v="SERVICIOS PÚBLICOS - TELECOMUNICACIONES"/>
    <x v="73"/>
  </r>
  <r>
    <m/>
    <m/>
    <m/>
    <m/>
    <m/>
    <x v="99"/>
    <x v="109"/>
    <n v="2500000"/>
    <m/>
    <n v="2500000"/>
    <x v="80"/>
    <s v="02-02-02-008-004"/>
    <s v="Detalle"/>
    <s v=""/>
    <s v=""/>
    <x v="1"/>
    <s v="SERVICIOS PÚBLICOS - TELECOMUNICACIONES"/>
    <x v="73"/>
  </r>
  <r>
    <m/>
    <m/>
    <m/>
    <m/>
    <m/>
    <x v="115"/>
    <x v="132"/>
    <n v="9000000"/>
    <m/>
    <n v="9000000"/>
    <x v="80"/>
    <s v="02-02-02-008-004"/>
    <s v="Detalle"/>
    <s v=""/>
    <s v=""/>
    <x v="1"/>
    <s v="SERVICIOS PÚBLICOS - TELECOMUNICACIONES"/>
    <x v="73"/>
  </r>
  <r>
    <m/>
    <m/>
    <m/>
    <m/>
    <m/>
    <x v="121"/>
    <x v="153"/>
    <n v="2000000"/>
    <m/>
    <n v="2000000"/>
    <x v="80"/>
    <s v="02-02-02-008-004"/>
    <s v="Detalle"/>
    <s v=""/>
    <s v=""/>
    <x v="1"/>
    <s v="SERVICIOS PÚBLICOS - TELECOMUNICACIONES"/>
    <x v="73"/>
  </r>
  <r>
    <m/>
    <m/>
    <m/>
    <m/>
    <m/>
    <x v="128"/>
    <x v="167"/>
    <n v="6000000"/>
    <m/>
    <n v="6000000"/>
    <x v="80"/>
    <s v="02-02-02-008-004"/>
    <s v="Detalle"/>
    <s v=""/>
    <s v=""/>
    <x v="1"/>
    <s v="SERVICIOS PÚBLICOS - TELECOMUNICACIONES"/>
    <x v="73"/>
  </r>
  <r>
    <m/>
    <m/>
    <m/>
    <m/>
    <m/>
    <x v="122"/>
    <x v="154"/>
    <n v="1000000"/>
    <m/>
    <n v="1000000"/>
    <x v="80"/>
    <s v="02-02-02-008-004"/>
    <s v="Detalle"/>
    <s v=""/>
    <s v=""/>
    <x v="1"/>
    <s v="SERVICIOS PÚBLICOS - TELECOMUNICACIONES"/>
    <x v="73"/>
  </r>
  <r>
    <m/>
    <m/>
    <m/>
    <m/>
    <m/>
    <x v="126"/>
    <x v="159"/>
    <n v="2000000"/>
    <m/>
    <n v="2000000"/>
    <x v="80"/>
    <s v="02-02-02-008-004"/>
    <s v="Detalle"/>
    <s v=""/>
    <s v=""/>
    <x v="1"/>
    <s v="SERVICIOS PÚBLICOS - TELECOMUNICACIONES"/>
    <x v="73"/>
  </r>
  <r>
    <m/>
    <m/>
    <m/>
    <m/>
    <m/>
    <x v="129"/>
    <x v="168"/>
    <n v="3000000"/>
    <m/>
    <n v="3000000"/>
    <x v="80"/>
    <s v="02-02-02-008-004"/>
    <s v="Detalle"/>
    <s v=""/>
    <s v=""/>
    <x v="1"/>
    <s v="SERVICIOS PÚBLICOS - TELECOMUNICACIONES"/>
    <x v="73"/>
  </r>
  <r>
    <m/>
    <m/>
    <m/>
    <m/>
    <m/>
    <x v="100"/>
    <x v="110"/>
    <n v="5300000"/>
    <m/>
    <n v="5300000"/>
    <x v="80"/>
    <s v="02-02-02-008-004"/>
    <s v="Detalle"/>
    <s v=""/>
    <s v=""/>
    <x v="1"/>
    <s v="SERVICIOS PÚBLICOS - TELECOMUNICACIONES"/>
    <x v="73"/>
  </r>
  <r>
    <m/>
    <m/>
    <m/>
    <m/>
    <m/>
    <x v="123"/>
    <x v="155"/>
    <n v="5000000"/>
    <m/>
    <n v="5000000"/>
    <x v="80"/>
    <s v="02-02-02-008-004"/>
    <s v="Detalle"/>
    <s v=""/>
    <s v=""/>
    <x v="1"/>
    <s v="SERVICIOS PÚBLICOS - TELECOMUNICACIONES"/>
    <x v="73"/>
  </r>
  <r>
    <m/>
    <m/>
    <m/>
    <m/>
    <m/>
    <x v="130"/>
    <x v="169"/>
    <n v="5000000"/>
    <m/>
    <n v="5000000"/>
    <x v="80"/>
    <s v="02-02-02-008-004"/>
    <s v="Detalle"/>
    <s v=""/>
    <s v=""/>
    <x v="1"/>
    <s v="SERVICIOS PÚBLICOS - TELECOMUNICACIONES"/>
    <x v="73"/>
  </r>
  <r>
    <m/>
    <m/>
    <m/>
    <m/>
    <m/>
    <x v="116"/>
    <x v="133"/>
    <n v="5000000"/>
    <m/>
    <n v="5000000"/>
    <x v="80"/>
    <s v="02-02-02-008-004"/>
    <s v="Detalle"/>
    <s v=""/>
    <s v=""/>
    <x v="1"/>
    <s v="SERVICIOS PÚBLICOS - TELECOMUNICACIONES"/>
    <x v="73"/>
  </r>
  <r>
    <m/>
    <m/>
    <m/>
    <m/>
    <m/>
    <x v="101"/>
    <x v="111"/>
    <n v="9187600"/>
    <m/>
    <n v="9187600"/>
    <x v="80"/>
    <s v="02-02-02-008-004"/>
    <s v="Detalle"/>
    <s v=""/>
    <s v=""/>
    <x v="1"/>
    <s v="SERVICIOS PÚBLICOS - TELECOMUNICACIONES"/>
    <x v="73"/>
  </r>
  <r>
    <m/>
    <m/>
    <m/>
    <m/>
    <m/>
    <x v="102"/>
    <x v="112"/>
    <n v="2000000"/>
    <m/>
    <n v="2000000"/>
    <x v="80"/>
    <s v="02-02-02-008-004"/>
    <s v="Detalle"/>
    <s v=""/>
    <s v=""/>
    <x v="1"/>
    <s v="SERVICIOS PÚBLICOS - TELECOMUNICACIONES"/>
    <x v="73"/>
  </r>
  <r>
    <m/>
    <m/>
    <m/>
    <m/>
    <m/>
    <x v="117"/>
    <x v="134"/>
    <n v="2500000"/>
    <m/>
    <n v="2500000"/>
    <x v="80"/>
    <s v="02-02-02-008-004"/>
    <s v="Detalle"/>
    <s v=""/>
    <s v=""/>
    <x v="1"/>
    <s v="SERVICIOS PÚBLICOS - TELECOMUNICACIONES"/>
    <x v="73"/>
  </r>
  <r>
    <m/>
    <m/>
    <m/>
    <m/>
    <m/>
    <x v="3"/>
    <x v="8"/>
    <n v="22000000"/>
    <m/>
    <n v="22000000"/>
    <x v="80"/>
    <s v="02-02-02-008-004"/>
    <s v="Detalle"/>
    <s v=""/>
    <s v=""/>
    <x v="1"/>
    <s v="SERVICIOS PÚBLICOS - TELECOMUNICACIONES"/>
    <x v="73"/>
  </r>
  <r>
    <m/>
    <m/>
    <m/>
    <m/>
    <m/>
    <x v="5"/>
    <x v="10"/>
    <n v="506000000"/>
    <m/>
    <n v="506000000"/>
    <x v="80"/>
    <s v="02-02-02-008-004"/>
    <s v="Detalle"/>
    <s v=""/>
    <s v=""/>
    <x v="1"/>
    <s v="SERVICIOS PÚBLICOS - TELECOMUNICACIONES"/>
    <x v="73"/>
  </r>
  <r>
    <m/>
    <m/>
    <m/>
    <m/>
    <m/>
    <x v="103"/>
    <x v="113"/>
    <n v="40190999991.199997"/>
    <n v="3935000000"/>
    <n v="44125999991.199997"/>
    <x v="80"/>
    <s v="02-02-02-008-004"/>
    <s v="Detalle"/>
    <s v=""/>
    <s v=""/>
    <x v="1"/>
    <s v="SERVICIOS PÚBLICOS - TELECOMUNICACIONES"/>
    <x v="73"/>
  </r>
  <r>
    <m/>
    <m/>
    <m/>
    <m/>
    <m/>
    <x v="104"/>
    <x v="114"/>
    <n v="23000000"/>
    <m/>
    <n v="23000000"/>
    <x v="80"/>
    <s v="02-02-02-008-004"/>
    <s v="Detalle"/>
    <s v=""/>
    <s v=""/>
    <x v="1"/>
    <s v="SERVICIOS PÚBLICOS - TELECOMUNICACIONES"/>
    <x v="73"/>
  </r>
  <r>
    <m/>
    <m/>
    <m/>
    <m/>
    <m/>
    <x v="90"/>
    <x v="99"/>
    <n v="73000000"/>
    <m/>
    <n v="73000000"/>
    <x v="80"/>
    <s v="02-02-02-008-004"/>
    <s v="Detalle"/>
    <s v=""/>
    <s v=""/>
    <x v="1"/>
    <s v="SERVICIOS PÚBLICOS - TELECOMUNICACIONES"/>
    <x v="73"/>
  </r>
  <r>
    <m/>
    <m/>
    <m/>
    <m/>
    <m/>
    <x v="131"/>
    <x v="170"/>
    <n v="130000000"/>
    <m/>
    <n v="130000000"/>
    <x v="80"/>
    <s v="02-02-02-008-004"/>
    <s v="Detalle"/>
    <s v=""/>
    <s v=""/>
    <x v="39"/>
    <s v="SERVICIOS PÚBLICOS - TELECOMUNICACIONES"/>
    <x v="73"/>
  </r>
  <r>
    <m/>
    <m/>
    <m/>
    <m/>
    <m/>
    <x v="114"/>
    <x v="125"/>
    <n v="800000"/>
    <m/>
    <n v="800000"/>
    <x v="80"/>
    <s v="02-02-02-008-004"/>
    <s v="Detalle"/>
    <s v=""/>
    <s v=""/>
    <x v="42"/>
    <s v="SERVICIOS PÚBLICOS - TELECOMUNICACIONES"/>
    <x v="73"/>
  </r>
  <r>
    <m/>
    <m/>
    <m/>
    <m/>
    <m/>
    <x v="24"/>
    <x v="29"/>
    <m/>
    <n v="313500000"/>
    <n v="313500000"/>
    <x v="80"/>
    <s v="02-02-02-008-004"/>
    <s v="Detalle"/>
    <s v=""/>
    <s v=""/>
    <x v="14"/>
    <s v="SERVICIOS PÚBLICOS - TELECOMUNICACIONES"/>
    <x v="73"/>
  </r>
  <r>
    <m/>
    <m/>
    <m/>
    <m/>
    <m/>
    <x v="106"/>
    <x v="116"/>
    <n v="2573369405"/>
    <m/>
    <n v="2573369405"/>
    <x v="80"/>
    <s v="02-02-02-008-004"/>
    <s v="Detalle"/>
    <s v=""/>
    <s v=""/>
    <x v="40"/>
    <s v="SERVICIOS PÚBLICOS - TELECOMUNICACIONES"/>
    <x v="73"/>
  </r>
  <r>
    <m/>
    <m/>
    <m/>
    <m/>
    <m/>
    <x v="25"/>
    <x v="30"/>
    <n v="95000000"/>
    <m/>
    <n v="95000000"/>
    <x v="80"/>
    <s v="02-02-02-008-004"/>
    <s v="Detalle"/>
    <s v=""/>
    <s v=""/>
    <x v="15"/>
    <s v="SERVICIOS PÚBLICOS - TELECOMUNICACIONES"/>
    <x v="73"/>
  </r>
  <r>
    <m/>
    <m/>
    <m/>
    <m/>
    <m/>
    <x v="26"/>
    <x v="31"/>
    <n v="4038500000"/>
    <m/>
    <n v="4038500000"/>
    <x v="80"/>
    <s v="02-02-02-008-004"/>
    <s v="Detalle"/>
    <s v=""/>
    <s v=""/>
    <x v="16"/>
    <s v="SERVICIOS PÚBLICOS - TELECOMUNICACIONES"/>
    <x v="73"/>
  </r>
  <r>
    <m/>
    <m/>
    <m/>
    <m/>
    <m/>
    <x v="27"/>
    <x v="32"/>
    <n v="15000000"/>
    <m/>
    <n v="15000000"/>
    <x v="80"/>
    <s v="02-02-02-008-004"/>
    <s v="Detalle"/>
    <s v=""/>
    <s v=""/>
    <x v="17"/>
    <s v="SERVICIOS PÚBLICOS - TELECOMUNICACIONES"/>
    <x v="73"/>
  </r>
  <r>
    <m/>
    <m/>
    <m/>
    <m/>
    <m/>
    <x v="28"/>
    <x v="33"/>
    <m/>
    <n v="1350000000"/>
    <n v="1350000000"/>
    <x v="80"/>
    <s v="02-02-02-008-004"/>
    <s v="Detalle"/>
    <s v=""/>
    <s v=""/>
    <x v="18"/>
    <s v="SERVICIOS PÚBLICOS - TELECOMUNICACIONES"/>
    <x v="73"/>
  </r>
  <r>
    <m/>
    <m/>
    <m/>
    <m/>
    <m/>
    <x v="112"/>
    <x v="122"/>
    <m/>
    <n v="50000000"/>
    <n v="50000000"/>
    <x v="80"/>
    <s v="02-02-02-008-004"/>
    <s v="Detalle"/>
    <s v=""/>
    <s v=""/>
    <x v="28"/>
    <s v="SERVICIOS PÚBLICOS - TELECOMUNICACIONES"/>
    <x v="73"/>
  </r>
  <r>
    <m/>
    <m/>
    <m/>
    <m/>
    <m/>
    <x v="39"/>
    <x v="44"/>
    <n v="46730000"/>
    <m/>
    <n v="46730000"/>
    <x v="80"/>
    <s v="02-02-02-008-004"/>
    <s v="Detalle"/>
    <s v=""/>
    <s v=""/>
    <x v="23"/>
    <s v="SERVICIOS PÚBLICOS - TELECOMUNICACIONES"/>
    <x v="73"/>
  </r>
  <r>
    <m/>
    <m/>
    <m/>
    <m/>
    <m/>
    <x v="119"/>
    <x v="150"/>
    <n v="7000000"/>
    <m/>
    <n v="7000000"/>
    <x v="80"/>
    <s v="02-02-02-008-004"/>
    <s v="Detalle"/>
    <s v=""/>
    <s v=""/>
    <x v="24"/>
    <s v="SERVICIOS PÚBLICOS - TELECOMUNICACIONES"/>
    <x v="73"/>
  </r>
  <r>
    <m/>
    <m/>
    <m/>
    <m/>
    <m/>
    <x v="46"/>
    <x v="51"/>
    <n v="2000000"/>
    <m/>
    <n v="2000000"/>
    <x v="80"/>
    <s v="02-02-02-008-004"/>
    <s v="Detalle"/>
    <s v=""/>
    <s v=""/>
    <x v="27"/>
    <s v="SERVICIOS PÚBLICOS - TELECOMUNICACIONES"/>
    <x v="73"/>
  </r>
  <r>
    <m/>
    <m/>
    <m/>
    <m/>
    <m/>
    <x v="50"/>
    <x v="55"/>
    <n v="52197681.600000001"/>
    <m/>
    <n v="52197681.600000001"/>
    <x v="80"/>
    <s v="02-02-02-008-004"/>
    <s v="Detalle"/>
    <s v=""/>
    <s v=""/>
    <x v="29"/>
    <s v="SERVICIOS PÚBLICOS - TELECOMUNICACIONES"/>
    <x v="73"/>
  </r>
  <r>
    <m/>
    <m/>
    <m/>
    <m/>
    <m/>
    <x v="82"/>
    <x v="90"/>
    <n v="4586080"/>
    <m/>
    <n v="4586080"/>
    <x v="80"/>
    <s v="02-02-02-008-004"/>
    <s v="Detalle"/>
    <s v=""/>
    <s v=""/>
    <x v="29"/>
    <s v="SERVICIOS PÚBLICOS - TELECOMUNICACIONES"/>
    <x v="73"/>
  </r>
  <r>
    <m/>
    <m/>
    <m/>
    <m/>
    <m/>
    <x v="52"/>
    <x v="57"/>
    <n v="1500000"/>
    <m/>
    <n v="1500000"/>
    <x v="80"/>
    <s v="02-02-02-008-004"/>
    <s v="Detalle"/>
    <s v=""/>
    <s v=""/>
    <x v="29"/>
    <s v="SERVICIOS PÚBLICOS - TELECOMUNICACIONES"/>
    <x v="73"/>
  </r>
  <r>
    <m/>
    <m/>
    <m/>
    <m/>
    <m/>
    <x v="137"/>
    <x v="177"/>
    <n v="75000000"/>
    <n v="75000000"/>
    <n v="150000000"/>
    <x v="80"/>
    <s v="02-02-02-008-004"/>
    <s v="Detalle"/>
    <s v=""/>
    <s v=""/>
    <x v="30"/>
    <s v="SERVICIOS PÚBLICOS - TELECOMUNICACIONES"/>
    <x v="73"/>
  </r>
  <r>
    <m/>
    <m/>
    <m/>
    <m/>
    <m/>
    <x v="54"/>
    <x v="59"/>
    <n v="24000000"/>
    <m/>
    <n v="24000000"/>
    <x v="80"/>
    <s v="02-02-02-008-004"/>
    <s v="Detalle"/>
    <s v=""/>
    <s v=""/>
    <x v="30"/>
    <s v="SERVICIOS PÚBLICOS - TELECOMUNICACIONES"/>
    <x v="73"/>
  </r>
  <r>
    <m/>
    <m/>
    <m/>
    <m/>
    <m/>
    <x v="132"/>
    <x v="171"/>
    <n v="4056000"/>
    <m/>
    <n v="4056000"/>
    <x v="80"/>
    <s v="02-02-02-008-004"/>
    <s v="Detalle"/>
    <s v=""/>
    <s v=""/>
    <x v="31"/>
    <s v="SERVICIOS PÚBLICOS - TELECOMUNICACIONES"/>
    <x v="73"/>
  </r>
  <r>
    <m/>
    <m/>
    <m/>
    <m/>
    <m/>
    <x v="57"/>
    <x v="62"/>
    <n v="65000000"/>
    <m/>
    <n v="65000000"/>
    <x v="80"/>
    <s v="02-02-02-008-004"/>
    <s v="Detalle"/>
    <s v=""/>
    <s v=""/>
    <x v="32"/>
    <s v="SERVICIOS PÚBLICOS - TELECOMUNICACIONES"/>
    <x v="73"/>
  </r>
  <r>
    <m/>
    <m/>
    <m/>
    <m/>
    <m/>
    <x v="109"/>
    <x v="118"/>
    <n v="41000000"/>
    <m/>
    <n v="41000000"/>
    <x v="80"/>
    <s v="02-02-02-008-004"/>
    <s v="Detalle"/>
    <s v=""/>
    <s v=""/>
    <x v="33"/>
    <s v="SERVICIOS PÚBLICOS - TELECOMUNICACIONES"/>
    <x v="73"/>
  </r>
  <r>
    <m/>
    <m/>
    <m/>
    <m/>
    <m/>
    <x v="60"/>
    <x v="65"/>
    <n v="36000000"/>
    <m/>
    <n v="36000000"/>
    <x v="80"/>
    <s v="02-02-02-008-004"/>
    <s v="Detalle"/>
    <s v=""/>
    <s v=""/>
    <x v="34"/>
    <s v="SERVICIOS PÚBLICOS - TELECOMUNICACIONES"/>
    <x v="73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8"/>
    <s v="005"/>
    <x v="0"/>
    <x v="265"/>
    <n v="19562706217.689999"/>
    <n v="16820360573"/>
    <n v="36383066790.690002"/>
    <x v="81"/>
    <s v="02-02-02-008"/>
    <s v="Subordinal"/>
    <s v="020202008005Subordinal"/>
    <n v="1"/>
    <x v="0"/>
    <s v="SERVICIOS DE SOPORTE"/>
    <x v="74"/>
  </r>
  <r>
    <m/>
    <m/>
    <m/>
    <m/>
    <m/>
    <x v="70"/>
    <x v="78"/>
    <n v="2205134319.4000001"/>
    <m/>
    <n v="2205134319.4000001"/>
    <x v="81"/>
    <s v="02-02-02-008-005"/>
    <s v="Detalle"/>
    <s v=""/>
    <s v=""/>
    <x v="1"/>
    <s v="SERVICIOS DE SOPORTE"/>
    <x v="74"/>
  </r>
  <r>
    <m/>
    <m/>
    <m/>
    <m/>
    <m/>
    <x v="1"/>
    <x v="6"/>
    <n v="174500000"/>
    <n v="267000000"/>
    <n v="441500000"/>
    <x v="81"/>
    <s v="02-02-02-008-005"/>
    <s v="Detalle"/>
    <s v=""/>
    <s v=""/>
    <x v="1"/>
    <s v="SERVICIOS DE SOPORTE"/>
    <x v="74"/>
  </r>
  <r>
    <m/>
    <m/>
    <m/>
    <m/>
    <m/>
    <x v="111"/>
    <x v="121"/>
    <n v="120000000"/>
    <m/>
    <n v="120000000"/>
    <x v="81"/>
    <s v="02-02-02-008-005"/>
    <s v="Detalle"/>
    <s v=""/>
    <s v=""/>
    <x v="1"/>
    <s v="SERVICIOS DE SOPORTE"/>
    <x v="74"/>
  </r>
  <r>
    <m/>
    <m/>
    <m/>
    <m/>
    <m/>
    <x v="96"/>
    <x v="106"/>
    <n v="30000000"/>
    <m/>
    <n v="30000000"/>
    <x v="81"/>
    <s v="02-02-02-008-005"/>
    <s v="Detalle"/>
    <s v=""/>
    <s v=""/>
    <x v="1"/>
    <s v="SERVICIOS DE SOPORTE"/>
    <x v="74"/>
  </r>
  <r>
    <m/>
    <m/>
    <m/>
    <m/>
    <m/>
    <x v="98"/>
    <x v="108"/>
    <n v="2000000"/>
    <m/>
    <n v="2000000"/>
    <x v="81"/>
    <s v="02-02-02-008-005"/>
    <s v="Detalle"/>
    <s v=""/>
    <s v=""/>
    <x v="1"/>
    <s v="SERVICIOS DE SOPORTE"/>
    <x v="74"/>
  </r>
  <r>
    <m/>
    <m/>
    <m/>
    <m/>
    <m/>
    <x v="2"/>
    <x v="7"/>
    <n v="900000"/>
    <m/>
    <n v="900000"/>
    <x v="81"/>
    <s v="02-02-02-008-005"/>
    <s v="Detalle"/>
    <s v=""/>
    <s v=""/>
    <x v="1"/>
    <s v="SERVICIOS DE SOPORTE"/>
    <x v="74"/>
  </r>
  <r>
    <m/>
    <m/>
    <m/>
    <m/>
    <m/>
    <x v="115"/>
    <x v="132"/>
    <n v="2500000"/>
    <m/>
    <n v="2500000"/>
    <x v="81"/>
    <s v="02-02-02-008-005"/>
    <s v="Detalle"/>
    <s v=""/>
    <s v=""/>
    <x v="1"/>
    <s v="SERVICIOS DE SOPORTE"/>
    <x v="74"/>
  </r>
  <r>
    <m/>
    <m/>
    <m/>
    <m/>
    <m/>
    <x v="121"/>
    <x v="153"/>
    <n v="8000000"/>
    <m/>
    <n v="8000000"/>
    <x v="81"/>
    <s v="02-02-02-008-005"/>
    <s v="Detalle"/>
    <s v=""/>
    <s v=""/>
    <x v="1"/>
    <s v="SERVICIOS DE SOPORTE"/>
    <x v="74"/>
  </r>
  <r>
    <m/>
    <m/>
    <m/>
    <m/>
    <m/>
    <x v="130"/>
    <x v="169"/>
    <n v="4000000"/>
    <m/>
    <n v="4000000"/>
    <x v="81"/>
    <s v="02-02-02-008-005"/>
    <s v="Detalle"/>
    <s v=""/>
    <s v=""/>
    <x v="1"/>
    <s v="SERVICIOS DE SOPORTE"/>
    <x v="74"/>
  </r>
  <r>
    <m/>
    <m/>
    <m/>
    <m/>
    <m/>
    <x v="116"/>
    <x v="133"/>
    <n v="700000"/>
    <m/>
    <n v="700000"/>
    <x v="81"/>
    <s v="02-02-02-008-005"/>
    <s v="Detalle"/>
    <s v=""/>
    <s v=""/>
    <x v="1"/>
    <s v="SERVICIOS DE SOPORTE"/>
    <x v="74"/>
  </r>
  <r>
    <m/>
    <m/>
    <m/>
    <m/>
    <m/>
    <x v="117"/>
    <x v="134"/>
    <n v="200000"/>
    <m/>
    <n v="200000"/>
    <x v="81"/>
    <s v="02-02-02-008-005"/>
    <s v="Detalle"/>
    <s v=""/>
    <s v=""/>
    <x v="1"/>
    <s v="SERVICIOS DE SOPORTE"/>
    <x v="74"/>
  </r>
  <r>
    <m/>
    <m/>
    <m/>
    <m/>
    <m/>
    <x v="7"/>
    <x v="12"/>
    <n v="120000000"/>
    <m/>
    <n v="120000000"/>
    <x v="81"/>
    <s v="02-02-02-008-005"/>
    <s v="Detalle"/>
    <s v=""/>
    <s v=""/>
    <x v="1"/>
    <s v="SERVICIOS DE SOPORTE"/>
    <x v="74"/>
  </r>
  <r>
    <m/>
    <m/>
    <m/>
    <m/>
    <m/>
    <x v="72"/>
    <x v="80"/>
    <n v="214000000"/>
    <m/>
    <n v="214000000"/>
    <x v="81"/>
    <s v="02-02-02-008-005"/>
    <s v="Detalle"/>
    <s v=""/>
    <s v=""/>
    <x v="5"/>
    <s v="SERVICIOS DE SOPORTE"/>
    <x v="74"/>
  </r>
  <r>
    <m/>
    <m/>
    <m/>
    <m/>
    <m/>
    <x v="10"/>
    <x v="15"/>
    <n v="77000000"/>
    <m/>
    <n v="77000000"/>
    <x v="81"/>
    <s v="02-02-02-008-005"/>
    <s v="Detalle"/>
    <s v=""/>
    <s v=""/>
    <x v="2"/>
    <s v="SERVICIOS DE SOPORTE"/>
    <x v="74"/>
  </r>
  <r>
    <m/>
    <m/>
    <m/>
    <m/>
    <m/>
    <x v="124"/>
    <x v="156"/>
    <n v="257115616"/>
    <m/>
    <n v="257115616"/>
    <x v="81"/>
    <s v="02-02-02-008-005"/>
    <s v="Detalle"/>
    <s v=""/>
    <s v=""/>
    <x v="37"/>
    <s v="SERVICIOS DE SOPORTE"/>
    <x v="74"/>
  </r>
  <r>
    <m/>
    <m/>
    <m/>
    <m/>
    <m/>
    <x v="74"/>
    <x v="82"/>
    <m/>
    <n v="2000000"/>
    <n v="2000000"/>
    <x v="81"/>
    <s v="02-02-02-008-005"/>
    <s v="Detalle"/>
    <s v=""/>
    <s v=""/>
    <x v="3"/>
    <s v="SERVICIOS DE SOPORTE"/>
    <x v="74"/>
  </r>
  <r>
    <m/>
    <m/>
    <m/>
    <m/>
    <m/>
    <x v="113"/>
    <x v="124"/>
    <n v="80000000"/>
    <m/>
    <n v="80000000"/>
    <x v="81"/>
    <s v="02-02-02-008-005"/>
    <s v="Detalle"/>
    <s v=""/>
    <s v=""/>
    <x v="3"/>
    <s v="SERVICIOS DE SOPORTE"/>
    <x v="74"/>
  </r>
  <r>
    <m/>
    <m/>
    <m/>
    <m/>
    <m/>
    <x v="75"/>
    <x v="83"/>
    <n v="432000000"/>
    <m/>
    <n v="432000000"/>
    <x v="81"/>
    <s v="02-02-02-008-005"/>
    <s v="Detalle"/>
    <s v=""/>
    <s v=""/>
    <x v="38"/>
    <s v="SERVICIOS DE SOPORTE"/>
    <x v="74"/>
  </r>
  <r>
    <m/>
    <m/>
    <m/>
    <m/>
    <m/>
    <x v="13"/>
    <x v="18"/>
    <n v="23000000"/>
    <m/>
    <n v="23000000"/>
    <x v="81"/>
    <s v="02-02-02-008-005"/>
    <s v="Detalle"/>
    <s v=""/>
    <s v=""/>
    <x v="4"/>
    <s v="SERVICIOS DE SOPORTE"/>
    <x v="74"/>
  </r>
  <r>
    <m/>
    <m/>
    <m/>
    <m/>
    <m/>
    <x v="131"/>
    <x v="170"/>
    <n v="130000000"/>
    <m/>
    <n v="130000000"/>
    <x v="81"/>
    <s v="02-02-02-008-005"/>
    <s v="Detalle"/>
    <s v=""/>
    <s v=""/>
    <x v="39"/>
    <s v="SERVICIOS DE SOPORTE"/>
    <x v="74"/>
  </r>
  <r>
    <m/>
    <m/>
    <m/>
    <m/>
    <m/>
    <x v="114"/>
    <x v="125"/>
    <n v="65000000"/>
    <m/>
    <n v="65000000"/>
    <x v="81"/>
    <s v="02-02-02-008-005"/>
    <s v="Detalle"/>
    <s v=""/>
    <s v=""/>
    <x v="42"/>
    <s v="SERVICIOS DE SOPORTE"/>
    <x v="74"/>
  </r>
  <r>
    <m/>
    <m/>
    <m/>
    <m/>
    <m/>
    <x v="16"/>
    <x v="21"/>
    <n v="389000000"/>
    <m/>
    <n v="389000000"/>
    <x v="81"/>
    <s v="02-02-02-008-005"/>
    <s v="Detalle"/>
    <s v=""/>
    <s v=""/>
    <x v="7"/>
    <s v="SERVICIOS DE SOPORTE"/>
    <x v="74"/>
  </r>
  <r>
    <m/>
    <m/>
    <m/>
    <m/>
    <m/>
    <x v="17"/>
    <x v="22"/>
    <n v="520000000"/>
    <m/>
    <n v="520000000"/>
    <x v="81"/>
    <s v="02-02-02-008-005"/>
    <s v="Detalle"/>
    <s v=""/>
    <s v=""/>
    <x v="8"/>
    <s v="SERVICIOS DE SOPORTE"/>
    <x v="74"/>
  </r>
  <r>
    <m/>
    <m/>
    <m/>
    <m/>
    <m/>
    <x v="18"/>
    <x v="23"/>
    <n v="181710754.18000001"/>
    <m/>
    <n v="181710754.18000001"/>
    <x v="81"/>
    <s v="02-02-02-008-005"/>
    <s v="Detalle"/>
    <s v=""/>
    <s v=""/>
    <x v="9"/>
    <s v="SERVICIOS DE SOPORTE"/>
    <x v="74"/>
  </r>
  <r>
    <m/>
    <m/>
    <m/>
    <m/>
    <m/>
    <x v="78"/>
    <x v="86"/>
    <n v="10000000"/>
    <n v="2000000"/>
    <n v="12000000"/>
    <x v="81"/>
    <s v="02-02-02-008-005"/>
    <s v="Detalle"/>
    <s v=""/>
    <s v=""/>
    <x v="9"/>
    <s v="SERVICIOS DE SOPORTE"/>
    <x v="74"/>
  </r>
  <r>
    <m/>
    <m/>
    <m/>
    <m/>
    <m/>
    <x v="19"/>
    <x v="24"/>
    <n v="30000000"/>
    <m/>
    <n v="30000000"/>
    <x v="81"/>
    <s v="02-02-02-008-005"/>
    <s v="Detalle"/>
    <s v=""/>
    <s v=""/>
    <x v="10"/>
    <s v="SERVICIOS DE SOPORTE"/>
    <x v="74"/>
  </r>
  <r>
    <m/>
    <m/>
    <m/>
    <m/>
    <m/>
    <x v="21"/>
    <x v="26"/>
    <n v="165000000"/>
    <m/>
    <n v="165000000"/>
    <x v="81"/>
    <s v="02-02-02-008-005"/>
    <s v="Detalle"/>
    <s v=""/>
    <s v=""/>
    <x v="11"/>
    <s v="SERVICIOS DE SOPORTE"/>
    <x v="74"/>
  </r>
  <r>
    <m/>
    <m/>
    <m/>
    <m/>
    <m/>
    <x v="22"/>
    <x v="27"/>
    <n v="15000000"/>
    <m/>
    <n v="15000000"/>
    <x v="81"/>
    <s v="02-02-02-008-005"/>
    <s v="Detalle"/>
    <s v=""/>
    <s v=""/>
    <x v="12"/>
    <s v="SERVICIOS DE SOPORTE"/>
    <x v="74"/>
  </r>
  <r>
    <m/>
    <m/>
    <m/>
    <m/>
    <m/>
    <x v="118"/>
    <x v="148"/>
    <n v="300000000"/>
    <m/>
    <n v="300000000"/>
    <x v="81"/>
    <s v="02-02-02-008-005"/>
    <s v="Detalle"/>
    <s v=""/>
    <s v=""/>
    <x v="13"/>
    <s v="SERVICIOS DE SOPORTE"/>
    <x v="74"/>
  </r>
  <r>
    <m/>
    <m/>
    <m/>
    <m/>
    <m/>
    <x v="24"/>
    <x v="29"/>
    <m/>
    <n v="14007285573"/>
    <n v="14007285573"/>
    <x v="81"/>
    <s v="02-02-02-008-005"/>
    <s v="Detalle"/>
    <s v=""/>
    <s v=""/>
    <x v="14"/>
    <s v="SERVICIOS DE SOPORTE"/>
    <x v="74"/>
  </r>
  <r>
    <m/>
    <m/>
    <m/>
    <m/>
    <m/>
    <x v="106"/>
    <x v="116"/>
    <n v="528800000"/>
    <m/>
    <n v="528800000"/>
    <x v="81"/>
    <s v="02-02-02-008-005"/>
    <s v="Detalle"/>
    <s v=""/>
    <s v=""/>
    <x v="40"/>
    <s v="SERVICIOS DE SOPORTE"/>
    <x v="74"/>
  </r>
  <r>
    <m/>
    <m/>
    <m/>
    <m/>
    <m/>
    <x v="25"/>
    <x v="30"/>
    <n v="713000000"/>
    <m/>
    <n v="713000000"/>
    <x v="81"/>
    <s v="02-02-02-008-005"/>
    <s v="Detalle"/>
    <s v=""/>
    <s v=""/>
    <x v="15"/>
    <s v="SERVICIOS DE SOPORTE"/>
    <x v="74"/>
  </r>
  <r>
    <m/>
    <m/>
    <m/>
    <m/>
    <m/>
    <x v="26"/>
    <x v="31"/>
    <n v="870000000"/>
    <m/>
    <n v="870000000"/>
    <x v="81"/>
    <s v="02-02-02-008-005"/>
    <s v="Detalle"/>
    <s v=""/>
    <s v=""/>
    <x v="16"/>
    <s v="SERVICIOS DE SOPORTE"/>
    <x v="74"/>
  </r>
  <r>
    <m/>
    <m/>
    <m/>
    <m/>
    <m/>
    <x v="27"/>
    <x v="32"/>
    <n v="550000000"/>
    <m/>
    <n v="550000000"/>
    <x v="81"/>
    <s v="02-02-02-008-005"/>
    <s v="Detalle"/>
    <s v=""/>
    <s v=""/>
    <x v="17"/>
    <s v="SERVICIOS DE SOPORTE"/>
    <x v="74"/>
  </r>
  <r>
    <m/>
    <m/>
    <m/>
    <m/>
    <m/>
    <x v="28"/>
    <x v="33"/>
    <n v="450000000"/>
    <m/>
    <n v="450000000"/>
    <x v="81"/>
    <s v="02-02-02-008-005"/>
    <s v="Detalle"/>
    <s v=""/>
    <s v=""/>
    <x v="18"/>
    <s v="SERVICIOS DE SOPORTE"/>
    <x v="74"/>
  </r>
  <r>
    <m/>
    <m/>
    <m/>
    <m/>
    <m/>
    <x v="107"/>
    <x v="117"/>
    <n v="566464497.13999999"/>
    <m/>
    <n v="566464497.13999999"/>
    <x v="81"/>
    <s v="02-02-02-008-005"/>
    <s v="Detalle"/>
    <s v=""/>
    <s v=""/>
    <x v="41"/>
    <s v="SERVICIOS DE SOPORTE"/>
    <x v="74"/>
  </r>
  <r>
    <m/>
    <m/>
    <m/>
    <m/>
    <m/>
    <x v="29"/>
    <x v="34"/>
    <n v="390071348.65999997"/>
    <m/>
    <n v="390071348.65999997"/>
    <x v="81"/>
    <s v="02-02-02-008-005"/>
    <s v="Detalle"/>
    <s v=""/>
    <s v=""/>
    <x v="19"/>
    <s v="SERVICIOS DE SOPORTE"/>
    <x v="74"/>
  </r>
  <r>
    <m/>
    <m/>
    <m/>
    <m/>
    <m/>
    <x v="112"/>
    <x v="122"/>
    <n v="600000000"/>
    <n v="2472375000"/>
    <n v="3072375000"/>
    <x v="81"/>
    <s v="02-02-02-008-005"/>
    <s v="Detalle"/>
    <s v=""/>
    <s v=""/>
    <x v="28"/>
    <s v="SERVICIOS DE SOPORTE"/>
    <x v="74"/>
  </r>
  <r>
    <m/>
    <m/>
    <m/>
    <m/>
    <m/>
    <x v="30"/>
    <x v="35"/>
    <n v="321630000"/>
    <m/>
    <n v="321630000"/>
    <x v="81"/>
    <s v="02-02-02-008-005"/>
    <s v="Detalle"/>
    <s v=""/>
    <s v=""/>
    <x v="20"/>
    <s v="SERVICIOS DE SOPORTE"/>
    <x v="74"/>
  </r>
  <r>
    <m/>
    <m/>
    <m/>
    <m/>
    <m/>
    <x v="31"/>
    <x v="36"/>
    <n v="320000000"/>
    <m/>
    <n v="320000000"/>
    <x v="81"/>
    <s v="02-02-02-008-005"/>
    <s v="Detalle"/>
    <s v=""/>
    <s v=""/>
    <x v="20"/>
    <s v="SERVICIOS DE SOPORTE"/>
    <x v="74"/>
  </r>
  <r>
    <m/>
    <m/>
    <m/>
    <m/>
    <m/>
    <x v="156"/>
    <x v="212"/>
    <n v="35000000"/>
    <m/>
    <n v="35000000"/>
    <x v="81"/>
    <s v="02-02-02-008-005"/>
    <s v="Detalle"/>
    <s v=""/>
    <s v=""/>
    <x v="20"/>
    <s v="SERVICIOS DE SOPORTE"/>
    <x v="74"/>
  </r>
  <r>
    <m/>
    <m/>
    <m/>
    <m/>
    <m/>
    <x v="32"/>
    <x v="37"/>
    <n v="270000000"/>
    <m/>
    <n v="270000000"/>
    <x v="81"/>
    <s v="02-02-02-008-005"/>
    <s v="Detalle"/>
    <s v=""/>
    <s v=""/>
    <x v="21"/>
    <s v="SERVICIOS DE SOPORTE"/>
    <x v="74"/>
  </r>
  <r>
    <m/>
    <m/>
    <m/>
    <m/>
    <m/>
    <x v="33"/>
    <x v="38"/>
    <n v="270000000"/>
    <m/>
    <n v="270000000"/>
    <x v="81"/>
    <s v="02-02-02-008-005"/>
    <s v="Detalle"/>
    <s v=""/>
    <s v=""/>
    <x v="21"/>
    <s v="SERVICIOS DE SOPORTE"/>
    <x v="74"/>
  </r>
  <r>
    <m/>
    <m/>
    <m/>
    <m/>
    <m/>
    <x v="191"/>
    <x v="262"/>
    <m/>
    <n v="3000000"/>
    <n v="3000000"/>
    <x v="81"/>
    <s v="02-02-02-008-005"/>
    <s v="Detalle"/>
    <s v=""/>
    <s v=""/>
    <x v="21"/>
    <s v="SERVICIOS DE SOPORTE"/>
    <x v="74"/>
  </r>
  <r>
    <m/>
    <m/>
    <m/>
    <m/>
    <m/>
    <x v="35"/>
    <x v="40"/>
    <n v="160000000"/>
    <m/>
    <n v="160000000"/>
    <x v="81"/>
    <s v="02-02-02-008-005"/>
    <s v="Detalle"/>
    <s v=""/>
    <s v=""/>
    <x v="22"/>
    <s v="SERVICIOS DE SOPORTE"/>
    <x v="74"/>
  </r>
  <r>
    <m/>
    <m/>
    <m/>
    <m/>
    <m/>
    <x v="36"/>
    <x v="41"/>
    <n v="212599747.86000001"/>
    <m/>
    <n v="212599747.86000001"/>
    <x v="81"/>
    <s v="02-02-02-008-005"/>
    <s v="Detalle"/>
    <s v=""/>
    <s v=""/>
    <x v="22"/>
    <s v="SERVICIOS DE SOPORTE"/>
    <x v="74"/>
  </r>
  <r>
    <m/>
    <m/>
    <m/>
    <m/>
    <m/>
    <x v="80"/>
    <x v="88"/>
    <m/>
    <n v="14000000"/>
    <n v="14000000"/>
    <x v="81"/>
    <s v="02-02-02-008-005"/>
    <s v="Detalle"/>
    <s v=""/>
    <s v=""/>
    <x v="22"/>
    <s v="SERVICIOS DE SOPORTE"/>
    <x v="74"/>
  </r>
  <r>
    <m/>
    <m/>
    <m/>
    <m/>
    <m/>
    <x v="37"/>
    <x v="42"/>
    <n v="92000000"/>
    <m/>
    <n v="92000000"/>
    <x v="81"/>
    <s v="02-02-02-008-005"/>
    <s v="Detalle"/>
    <s v=""/>
    <s v=""/>
    <x v="22"/>
    <s v="SERVICIOS DE SOPORTE"/>
    <x v="74"/>
  </r>
  <r>
    <m/>
    <m/>
    <m/>
    <m/>
    <m/>
    <x v="38"/>
    <x v="43"/>
    <n v="221060000"/>
    <m/>
    <n v="221060000"/>
    <x v="81"/>
    <s v="02-02-02-008-005"/>
    <s v="Detalle"/>
    <s v=""/>
    <s v=""/>
    <x v="23"/>
    <s v="SERVICIOS DE SOPORTE"/>
    <x v="74"/>
  </r>
  <r>
    <m/>
    <m/>
    <m/>
    <m/>
    <m/>
    <x v="39"/>
    <x v="44"/>
    <n v="74200000"/>
    <m/>
    <n v="74200000"/>
    <x v="81"/>
    <s v="02-02-02-008-005"/>
    <s v="Detalle"/>
    <s v=""/>
    <s v=""/>
    <x v="23"/>
    <s v="SERVICIOS DE SOPORTE"/>
    <x v="74"/>
  </r>
  <r>
    <m/>
    <m/>
    <m/>
    <m/>
    <m/>
    <x v="40"/>
    <x v="45"/>
    <n v="65500000"/>
    <m/>
    <n v="65500000"/>
    <x v="81"/>
    <s v="02-02-02-008-005"/>
    <s v="Detalle"/>
    <s v=""/>
    <s v=""/>
    <x v="23"/>
    <s v="SERVICIOS DE SOPORTE"/>
    <x v="74"/>
  </r>
  <r>
    <m/>
    <m/>
    <m/>
    <m/>
    <m/>
    <x v="119"/>
    <x v="150"/>
    <n v="232000000"/>
    <m/>
    <n v="232000000"/>
    <x v="81"/>
    <s v="02-02-02-008-005"/>
    <s v="Detalle"/>
    <s v=""/>
    <s v=""/>
    <x v="24"/>
    <s v="SERVICIOS DE SOPORTE"/>
    <x v="74"/>
  </r>
  <r>
    <m/>
    <m/>
    <m/>
    <m/>
    <m/>
    <x v="41"/>
    <x v="46"/>
    <n v="209064786.98000002"/>
    <m/>
    <n v="209064786.98000002"/>
    <x v="81"/>
    <s v="02-02-02-008-005"/>
    <s v="Detalle"/>
    <s v=""/>
    <s v=""/>
    <x v="24"/>
    <s v="SERVICIOS DE SOPORTE"/>
    <x v="74"/>
  </r>
  <r>
    <m/>
    <m/>
    <m/>
    <m/>
    <m/>
    <x v="134"/>
    <x v="174"/>
    <n v="37525820.079999998"/>
    <m/>
    <n v="37525820.079999998"/>
    <x v="81"/>
    <s v="02-02-02-008-005"/>
    <s v="Detalle"/>
    <s v=""/>
    <s v=""/>
    <x v="24"/>
    <s v="SERVICIOS DE SOPORTE"/>
    <x v="74"/>
  </r>
  <r>
    <m/>
    <m/>
    <m/>
    <m/>
    <m/>
    <x v="158"/>
    <x v="214"/>
    <n v="800000"/>
    <m/>
    <n v="800000"/>
    <x v="81"/>
    <s v="02-02-02-008-005"/>
    <s v="Detalle"/>
    <s v=""/>
    <s v=""/>
    <x v="24"/>
    <s v="SERVICIOS DE SOPORTE"/>
    <x v="74"/>
  </r>
  <r>
    <m/>
    <m/>
    <m/>
    <m/>
    <m/>
    <x v="42"/>
    <x v="47"/>
    <n v="100000000"/>
    <n v="2500000"/>
    <n v="102500000"/>
    <x v="81"/>
    <s v="02-02-02-008-005"/>
    <s v="Detalle"/>
    <s v=""/>
    <s v=""/>
    <x v="25"/>
    <s v="SERVICIOS DE SOPORTE"/>
    <x v="74"/>
  </r>
  <r>
    <m/>
    <m/>
    <m/>
    <m/>
    <m/>
    <x v="43"/>
    <x v="48"/>
    <n v="180000000"/>
    <m/>
    <n v="180000000"/>
    <x v="81"/>
    <s v="02-02-02-008-005"/>
    <s v="Detalle"/>
    <s v=""/>
    <s v=""/>
    <x v="25"/>
    <s v="SERVICIOS DE SOPORTE"/>
    <x v="74"/>
  </r>
  <r>
    <m/>
    <m/>
    <m/>
    <m/>
    <m/>
    <x v="93"/>
    <x v="102"/>
    <n v="265000000"/>
    <m/>
    <n v="265000000"/>
    <x v="81"/>
    <s v="02-02-02-008-005"/>
    <s v="Detalle"/>
    <s v=""/>
    <s v=""/>
    <x v="26"/>
    <s v="SERVICIOS DE SOPORTE"/>
    <x v="74"/>
  </r>
  <r>
    <m/>
    <m/>
    <m/>
    <m/>
    <m/>
    <x v="44"/>
    <x v="49"/>
    <n v="240000000"/>
    <m/>
    <n v="240000000"/>
    <x v="81"/>
    <s v="02-02-02-008-005"/>
    <s v="Detalle"/>
    <s v=""/>
    <s v=""/>
    <x v="26"/>
    <s v="SERVICIOS DE SOPORTE"/>
    <x v="74"/>
  </r>
  <r>
    <m/>
    <m/>
    <m/>
    <m/>
    <m/>
    <x v="175"/>
    <x v="239"/>
    <n v="17500000"/>
    <m/>
    <n v="17500000"/>
    <x v="81"/>
    <s v="02-02-02-008-005"/>
    <s v="Detalle"/>
    <s v=""/>
    <s v=""/>
    <x v="26"/>
    <s v="SERVICIOS DE SOPORTE"/>
    <x v="74"/>
  </r>
  <r>
    <m/>
    <m/>
    <m/>
    <m/>
    <m/>
    <x v="45"/>
    <x v="50"/>
    <n v="178700000"/>
    <m/>
    <n v="178700000"/>
    <x v="81"/>
    <s v="02-02-02-008-005"/>
    <s v="Detalle"/>
    <s v=""/>
    <s v=""/>
    <x v="27"/>
    <s v="SERVICIOS DE SOPORTE"/>
    <x v="74"/>
  </r>
  <r>
    <m/>
    <m/>
    <m/>
    <m/>
    <m/>
    <x v="46"/>
    <x v="51"/>
    <n v="1400000"/>
    <m/>
    <n v="1400000"/>
    <x v="81"/>
    <s v="02-02-02-008-005"/>
    <s v="Detalle"/>
    <s v=""/>
    <s v=""/>
    <x v="27"/>
    <s v="SERVICIOS DE SOPORTE"/>
    <x v="74"/>
  </r>
  <r>
    <m/>
    <m/>
    <m/>
    <m/>
    <m/>
    <x v="48"/>
    <x v="53"/>
    <n v="125000000"/>
    <m/>
    <n v="125000000"/>
    <x v="81"/>
    <s v="02-02-02-008-005"/>
    <s v="Detalle"/>
    <s v=""/>
    <s v=""/>
    <x v="28"/>
    <s v="SERVICIOS DE SOPORTE"/>
    <x v="74"/>
  </r>
  <r>
    <m/>
    <m/>
    <m/>
    <m/>
    <m/>
    <x v="50"/>
    <x v="55"/>
    <n v="775691076.63999999"/>
    <m/>
    <n v="775691076.63999999"/>
    <x v="81"/>
    <s v="02-02-02-008-005"/>
    <s v="Detalle"/>
    <s v=""/>
    <s v=""/>
    <x v="29"/>
    <s v="SERVICIOS DE SOPORTE"/>
    <x v="74"/>
  </r>
  <r>
    <m/>
    <m/>
    <m/>
    <m/>
    <m/>
    <x v="82"/>
    <x v="90"/>
    <n v="232000000"/>
    <m/>
    <n v="232000000"/>
    <x v="81"/>
    <s v="02-02-02-008-005"/>
    <s v="Detalle"/>
    <s v=""/>
    <s v=""/>
    <x v="29"/>
    <s v="SERVICIOS DE SOPORTE"/>
    <x v="74"/>
  </r>
  <r>
    <m/>
    <m/>
    <m/>
    <m/>
    <m/>
    <x v="51"/>
    <x v="56"/>
    <n v="140000000"/>
    <m/>
    <n v="140000000"/>
    <x v="81"/>
    <s v="02-02-02-008-005"/>
    <s v="Detalle"/>
    <s v=""/>
    <s v=""/>
    <x v="29"/>
    <s v="SERVICIOS DE SOPORTE"/>
    <x v="74"/>
  </r>
  <r>
    <m/>
    <m/>
    <m/>
    <m/>
    <m/>
    <x v="160"/>
    <x v="216"/>
    <n v="14000000"/>
    <m/>
    <n v="14000000"/>
    <x v="81"/>
    <s v="02-02-02-008-005"/>
    <s v="Detalle"/>
    <s v=""/>
    <s v=""/>
    <x v="29"/>
    <s v="SERVICIOS DE SOPORTE"/>
    <x v="74"/>
  </r>
  <r>
    <m/>
    <m/>
    <m/>
    <m/>
    <m/>
    <x v="137"/>
    <x v="177"/>
    <n v="500000000"/>
    <m/>
    <n v="500000000"/>
    <x v="81"/>
    <s v="02-02-02-008-005"/>
    <s v="Detalle"/>
    <s v=""/>
    <s v=""/>
    <x v="30"/>
    <s v="SERVICIOS DE SOPORTE"/>
    <x v="74"/>
  </r>
  <r>
    <m/>
    <m/>
    <m/>
    <m/>
    <m/>
    <x v="83"/>
    <x v="91"/>
    <n v="387000000"/>
    <m/>
    <n v="387000000"/>
    <x v="81"/>
    <s v="02-02-02-008-005"/>
    <s v="Detalle"/>
    <s v=""/>
    <s v=""/>
    <x v="30"/>
    <s v="SERVICIOS DE SOPORTE"/>
    <x v="74"/>
  </r>
  <r>
    <m/>
    <m/>
    <m/>
    <m/>
    <m/>
    <x v="139"/>
    <x v="181"/>
    <m/>
    <n v="20000000"/>
    <n v="20000000"/>
    <x v="81"/>
    <s v="02-02-02-008-005"/>
    <s v="Detalle"/>
    <s v=""/>
    <s v=""/>
    <x v="30"/>
    <s v="SERVICIOS DE SOPORTE"/>
    <x v="74"/>
  </r>
  <r>
    <m/>
    <m/>
    <m/>
    <m/>
    <m/>
    <x v="54"/>
    <x v="59"/>
    <n v="66300000"/>
    <m/>
    <n v="66300000"/>
    <x v="81"/>
    <s v="02-02-02-008-005"/>
    <s v="Detalle"/>
    <s v=""/>
    <s v=""/>
    <x v="30"/>
    <s v="SERVICIOS DE SOPORTE"/>
    <x v="74"/>
  </r>
  <r>
    <m/>
    <m/>
    <m/>
    <m/>
    <m/>
    <x v="55"/>
    <x v="60"/>
    <n v="540000000"/>
    <m/>
    <n v="540000000"/>
    <x v="81"/>
    <s v="02-02-02-008-005"/>
    <s v="Detalle"/>
    <s v=""/>
    <s v=""/>
    <x v="31"/>
    <s v="SERVICIOS DE SOPORTE"/>
    <x v="74"/>
  </r>
  <r>
    <m/>
    <m/>
    <m/>
    <m/>
    <m/>
    <x v="56"/>
    <x v="61"/>
    <n v="138000000"/>
    <m/>
    <n v="138000000"/>
    <x v="81"/>
    <s v="02-02-02-008-005"/>
    <s v="Detalle"/>
    <s v=""/>
    <s v=""/>
    <x v="31"/>
    <s v="SERVICIOS DE SOPORTE"/>
    <x v="74"/>
  </r>
  <r>
    <m/>
    <m/>
    <m/>
    <m/>
    <m/>
    <x v="57"/>
    <x v="62"/>
    <n v="210000000"/>
    <m/>
    <n v="210000000"/>
    <x v="81"/>
    <s v="02-02-02-008-005"/>
    <s v="Detalle"/>
    <s v=""/>
    <s v=""/>
    <x v="32"/>
    <s v="SERVICIOS DE SOPORTE"/>
    <x v="74"/>
  </r>
  <r>
    <m/>
    <m/>
    <m/>
    <m/>
    <m/>
    <x v="58"/>
    <x v="63"/>
    <n v="56899282"/>
    <m/>
    <n v="56899282"/>
    <x v="81"/>
    <s v="02-02-02-008-005"/>
    <s v="Detalle"/>
    <s v=""/>
    <s v=""/>
    <x v="32"/>
    <s v="SERVICIOS DE SOPORTE"/>
    <x v="74"/>
  </r>
  <r>
    <m/>
    <m/>
    <m/>
    <m/>
    <m/>
    <x v="85"/>
    <x v="93"/>
    <n v="185000000"/>
    <m/>
    <n v="185000000"/>
    <x v="81"/>
    <s v="02-02-02-008-005"/>
    <s v="Detalle"/>
    <s v=""/>
    <s v=""/>
    <x v="32"/>
    <s v="SERVICIOS DE SOPORTE"/>
    <x v="74"/>
  </r>
  <r>
    <m/>
    <m/>
    <m/>
    <m/>
    <m/>
    <x v="86"/>
    <x v="94"/>
    <n v="17000000"/>
    <m/>
    <n v="17000000"/>
    <x v="81"/>
    <s v="02-02-02-008-005"/>
    <s v="Detalle"/>
    <s v=""/>
    <s v=""/>
    <x v="32"/>
    <s v="SERVICIOS DE SOPORTE"/>
    <x v="74"/>
  </r>
  <r>
    <m/>
    <m/>
    <m/>
    <m/>
    <m/>
    <x v="109"/>
    <x v="118"/>
    <n v="363000000"/>
    <n v="26000000"/>
    <n v="389000000"/>
    <x v="81"/>
    <s v="02-02-02-008-005"/>
    <s v="Detalle"/>
    <s v=""/>
    <s v=""/>
    <x v="33"/>
    <s v="SERVICIOS DE SOPORTE"/>
    <x v="74"/>
  </r>
  <r>
    <m/>
    <m/>
    <m/>
    <m/>
    <m/>
    <x v="94"/>
    <x v="103"/>
    <n v="406438968.75"/>
    <m/>
    <n v="406438968.75"/>
    <x v="81"/>
    <s v="02-02-02-008-005"/>
    <s v="Detalle"/>
    <s v=""/>
    <s v=""/>
    <x v="33"/>
    <s v="SERVICIOS DE SOPORTE"/>
    <x v="74"/>
  </r>
  <r>
    <m/>
    <m/>
    <m/>
    <m/>
    <m/>
    <x v="87"/>
    <x v="95"/>
    <m/>
    <n v="4200000"/>
    <n v="4200000"/>
    <x v="81"/>
    <s v="02-02-02-008-005"/>
    <s v="Detalle"/>
    <s v=""/>
    <s v=""/>
    <x v="33"/>
    <s v="SERVICIOS DE SOPORTE"/>
    <x v="74"/>
  </r>
  <r>
    <m/>
    <m/>
    <m/>
    <m/>
    <m/>
    <x v="59"/>
    <x v="64"/>
    <n v="215000000"/>
    <m/>
    <n v="215000000"/>
    <x v="81"/>
    <s v="02-02-02-008-005"/>
    <s v="Detalle"/>
    <s v=""/>
    <s v=""/>
    <x v="33"/>
    <s v="SERVICIOS DE SOPORTE"/>
    <x v="74"/>
  </r>
  <r>
    <m/>
    <m/>
    <m/>
    <m/>
    <m/>
    <x v="60"/>
    <x v="65"/>
    <n v="209000000"/>
    <m/>
    <n v="209000000"/>
    <x v="81"/>
    <s v="02-02-02-008-005"/>
    <s v="Detalle"/>
    <s v=""/>
    <s v=""/>
    <x v="34"/>
    <s v="SERVICIOS DE SOPORTE"/>
    <x v="74"/>
  </r>
  <r>
    <m/>
    <m/>
    <m/>
    <m/>
    <m/>
    <x v="61"/>
    <x v="66"/>
    <n v="136000000"/>
    <m/>
    <n v="136000000"/>
    <x v="81"/>
    <s v="02-02-02-008-005"/>
    <s v="Detalle"/>
    <s v=""/>
    <s v=""/>
    <x v="34"/>
    <s v="SERVICIOS DE SOPORTE"/>
    <x v="74"/>
  </r>
  <r>
    <m/>
    <m/>
    <m/>
    <m/>
    <m/>
    <x v="125"/>
    <x v="157"/>
    <n v="42000000"/>
    <m/>
    <n v="42000000"/>
    <x v="81"/>
    <s v="02-02-02-008-005"/>
    <s v="Detalle"/>
    <s v=""/>
    <s v=""/>
    <x v="34"/>
    <s v="SERVICIOS DE SOPORTE"/>
    <x v="74"/>
  </r>
  <r>
    <m/>
    <m/>
    <m/>
    <m/>
    <m/>
    <x v="63"/>
    <x v="68"/>
    <n v="200000000"/>
    <m/>
    <n v="200000000"/>
    <x v="81"/>
    <s v="02-02-02-008-005"/>
    <s v="Detalle"/>
    <s v=""/>
    <s v=""/>
    <x v="35"/>
    <s v="SERVICIOS DE SOPORTE"/>
    <x v="74"/>
  </r>
  <r>
    <m/>
    <m/>
    <m/>
    <m/>
    <m/>
    <x v="64"/>
    <x v="69"/>
    <n v="125000000"/>
    <m/>
    <n v="125000000"/>
    <x v="81"/>
    <s v="02-02-02-008-005"/>
    <s v="Detalle"/>
    <s v=""/>
    <s v=""/>
    <x v="35"/>
    <s v="SERVICIOS DE SOPORTE"/>
    <x v="74"/>
  </r>
  <r>
    <m/>
    <m/>
    <m/>
    <m/>
    <m/>
    <x v="110"/>
    <x v="119"/>
    <n v="90000000"/>
    <m/>
    <n v="90000000"/>
    <x v="81"/>
    <s v="02-02-02-008-005"/>
    <s v="Detalle"/>
    <s v=""/>
    <s v=""/>
    <x v="35"/>
    <s v="SERVICIOS DE SOPORTE"/>
    <x v="74"/>
  </r>
  <r>
    <m/>
    <m/>
    <m/>
    <m/>
    <m/>
    <x v="66"/>
    <x v="71"/>
    <n v="380000000"/>
    <m/>
    <n v="380000000"/>
    <x v="81"/>
    <s v="02-02-02-008-005"/>
    <s v="Detalle"/>
    <s v=""/>
    <s v=""/>
    <x v="36"/>
    <s v="SERVICIOS DE SOPORTE"/>
    <x v="74"/>
  </r>
  <r>
    <m/>
    <m/>
    <m/>
    <m/>
    <m/>
    <x v="67"/>
    <x v="72"/>
    <n v="190000000"/>
    <m/>
    <n v="190000000"/>
    <x v="81"/>
    <s v="02-02-02-008-005"/>
    <s v="Detalle"/>
    <s v=""/>
    <s v=""/>
    <x v="36"/>
    <s v="SERVICIOS DE SOPORTE"/>
    <x v="74"/>
  </r>
  <r>
    <m/>
    <m/>
    <m/>
    <m/>
    <m/>
    <x v="89"/>
    <x v="97"/>
    <n v="10300000"/>
    <m/>
    <n v="10300000"/>
    <x v="81"/>
    <s v="02-02-02-008-005"/>
    <s v="Detalle"/>
    <s v=""/>
    <s v=""/>
    <x v="36"/>
    <s v="SERVICIOS DE SOPORTE"/>
    <x v="74"/>
  </r>
  <r>
    <m/>
    <m/>
    <m/>
    <m/>
    <m/>
    <x v="68"/>
    <x v="73"/>
    <n v="45000000"/>
    <m/>
    <n v="45000000"/>
    <x v="81"/>
    <s v="02-02-02-008-005"/>
    <s v="Detalle"/>
    <s v=""/>
    <s v=""/>
    <x v="36"/>
    <s v="SERVICIOS DE SOPORTE"/>
    <x v="74"/>
  </r>
  <r>
    <m/>
    <m/>
    <m/>
    <m/>
    <m/>
    <x v="69"/>
    <x v="74"/>
    <n v="35000000"/>
    <m/>
    <n v="35000000"/>
    <x v="81"/>
    <s v="02-02-02-008-005"/>
    <s v="Detalle"/>
    <s v=""/>
    <s v=""/>
    <x v="36"/>
    <s v="SERVICIOS DE SOPORTE"/>
    <x v="74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8"/>
    <s v="006"/>
    <x v="0"/>
    <x v="266"/>
    <n v="2000000"/>
    <n v="52000000"/>
    <n v="54000000"/>
    <x v="82"/>
    <s v="02-02-02-008"/>
    <s v="Subordinal"/>
    <s v="020202008006Subordinal"/>
    <n v="1"/>
    <x v="0"/>
    <s v="SERVICIOS OTROS"/>
    <x v="75"/>
  </r>
  <r>
    <m/>
    <m/>
    <m/>
    <m/>
    <m/>
    <x v="24"/>
    <x v="29"/>
    <m/>
    <n v="52000000"/>
    <n v="52000000"/>
    <x v="82"/>
    <s v="02-02-02-008-006"/>
    <s v="Detalle"/>
    <s v=""/>
    <s v=""/>
    <x v="14"/>
    <s v="SERVICIOS OTROS"/>
    <x v="75"/>
  </r>
  <r>
    <m/>
    <m/>
    <m/>
    <m/>
    <m/>
    <x v="39"/>
    <x v="44"/>
    <n v="2000000"/>
    <m/>
    <n v="2000000"/>
    <x v="82"/>
    <s v="02-02-02-008-006"/>
    <s v="Detalle"/>
    <s v=""/>
    <s v=""/>
    <x v="23"/>
    <s v="SERVICIOS OTROS"/>
    <x v="75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8"/>
    <s v="007"/>
    <x v="0"/>
    <x v="267"/>
    <n v="157402614264.64999"/>
    <n v="20196480644"/>
    <n v="177599094908.64999"/>
    <x v="83"/>
    <s v="02-02-02-008"/>
    <s v="Subordinal"/>
    <s v="020202008007Subordinal"/>
    <n v="1"/>
    <x v="0"/>
    <s v="SERVICIOS DE MANTENIMIENTO"/>
    <x v="76"/>
  </r>
  <r>
    <m/>
    <m/>
    <m/>
    <m/>
    <m/>
    <x v="70"/>
    <x v="78"/>
    <n v="7560210250"/>
    <n v="1054427250"/>
    <n v="8614637500"/>
    <x v="83"/>
    <s v="02-02-02-008-007"/>
    <s v="Detalle"/>
    <s v=""/>
    <s v=""/>
    <x v="1"/>
    <s v="SERVICIOS DE MANTENIMIENTO"/>
    <x v="76"/>
  </r>
  <r>
    <m/>
    <m/>
    <m/>
    <m/>
    <m/>
    <x v="1"/>
    <x v="6"/>
    <n v="325000000"/>
    <m/>
    <n v="325000000"/>
    <x v="83"/>
    <s v="02-02-02-008-007"/>
    <s v="Detalle"/>
    <s v=""/>
    <s v=""/>
    <x v="1"/>
    <s v="SERVICIOS DE MANTENIMIENTO"/>
    <x v="76"/>
  </r>
  <r>
    <m/>
    <m/>
    <m/>
    <m/>
    <m/>
    <x v="111"/>
    <x v="121"/>
    <n v="235000000"/>
    <m/>
    <n v="235000000"/>
    <x v="83"/>
    <s v="02-02-02-008-007"/>
    <s v="Detalle"/>
    <s v=""/>
    <s v=""/>
    <x v="1"/>
    <s v="SERVICIOS DE MANTENIMIENTO"/>
    <x v="76"/>
  </r>
  <r>
    <m/>
    <m/>
    <m/>
    <m/>
    <m/>
    <x v="115"/>
    <x v="132"/>
    <n v="1000000"/>
    <m/>
    <n v="1000000"/>
    <x v="83"/>
    <s v="02-02-02-008-007"/>
    <s v="Detalle"/>
    <s v=""/>
    <s v=""/>
    <x v="1"/>
    <s v="SERVICIOS DE MANTENIMIENTO"/>
    <x v="76"/>
  </r>
  <r>
    <m/>
    <m/>
    <m/>
    <m/>
    <m/>
    <x v="121"/>
    <x v="153"/>
    <n v="3400000"/>
    <m/>
    <n v="3400000"/>
    <x v="83"/>
    <s v="02-02-02-008-007"/>
    <s v="Detalle"/>
    <s v=""/>
    <s v=""/>
    <x v="1"/>
    <s v="SERVICIOS DE MANTENIMIENTO"/>
    <x v="76"/>
  </r>
  <r>
    <m/>
    <m/>
    <m/>
    <m/>
    <m/>
    <x v="128"/>
    <x v="167"/>
    <n v="5000000"/>
    <m/>
    <n v="5000000"/>
    <x v="83"/>
    <s v="02-02-02-008-007"/>
    <s v="Detalle"/>
    <s v=""/>
    <s v=""/>
    <x v="1"/>
    <s v="SERVICIOS DE MANTENIMIENTO"/>
    <x v="76"/>
  </r>
  <r>
    <m/>
    <m/>
    <m/>
    <m/>
    <m/>
    <x v="122"/>
    <x v="154"/>
    <n v="8000000"/>
    <m/>
    <n v="8000000"/>
    <x v="83"/>
    <s v="02-02-02-008-007"/>
    <s v="Detalle"/>
    <s v=""/>
    <s v=""/>
    <x v="1"/>
    <s v="SERVICIOS DE MANTENIMIENTO"/>
    <x v="76"/>
  </r>
  <r>
    <m/>
    <m/>
    <m/>
    <m/>
    <m/>
    <x v="126"/>
    <x v="159"/>
    <n v="1600000"/>
    <m/>
    <n v="1600000"/>
    <x v="83"/>
    <s v="02-02-02-008-007"/>
    <s v="Detalle"/>
    <s v=""/>
    <s v=""/>
    <x v="1"/>
    <s v="SERVICIOS DE MANTENIMIENTO"/>
    <x v="76"/>
  </r>
  <r>
    <m/>
    <m/>
    <m/>
    <m/>
    <m/>
    <x v="129"/>
    <x v="168"/>
    <n v="14000000"/>
    <m/>
    <n v="14000000"/>
    <x v="83"/>
    <s v="02-02-02-008-007"/>
    <s v="Detalle"/>
    <s v=""/>
    <s v=""/>
    <x v="1"/>
    <s v="SERVICIOS DE MANTENIMIENTO"/>
    <x v="76"/>
  </r>
  <r>
    <m/>
    <m/>
    <m/>
    <m/>
    <m/>
    <x v="123"/>
    <x v="155"/>
    <n v="2000000"/>
    <m/>
    <n v="2000000"/>
    <x v="83"/>
    <s v="02-02-02-008-007"/>
    <s v="Detalle"/>
    <s v=""/>
    <s v=""/>
    <x v="1"/>
    <s v="SERVICIOS DE MANTENIMIENTO"/>
    <x v="76"/>
  </r>
  <r>
    <m/>
    <m/>
    <m/>
    <m/>
    <m/>
    <x v="130"/>
    <x v="169"/>
    <n v="7000000"/>
    <m/>
    <n v="7000000"/>
    <x v="83"/>
    <s v="02-02-02-008-007"/>
    <s v="Detalle"/>
    <s v=""/>
    <s v=""/>
    <x v="1"/>
    <s v="SERVICIOS DE MANTENIMIENTO"/>
    <x v="76"/>
  </r>
  <r>
    <m/>
    <m/>
    <m/>
    <m/>
    <m/>
    <x v="116"/>
    <x v="133"/>
    <n v="1000000"/>
    <m/>
    <n v="1000000"/>
    <x v="83"/>
    <s v="02-02-02-008-007"/>
    <s v="Detalle"/>
    <s v=""/>
    <s v=""/>
    <x v="1"/>
    <s v="SERVICIOS DE MANTENIMIENTO"/>
    <x v="76"/>
  </r>
  <r>
    <m/>
    <m/>
    <m/>
    <m/>
    <m/>
    <x v="102"/>
    <x v="112"/>
    <n v="1000000"/>
    <m/>
    <n v="1000000"/>
    <x v="83"/>
    <s v="02-02-02-008-007"/>
    <s v="Detalle"/>
    <s v=""/>
    <s v=""/>
    <x v="1"/>
    <s v="SERVICIOS DE MANTENIMIENTO"/>
    <x v="76"/>
  </r>
  <r>
    <m/>
    <m/>
    <m/>
    <m/>
    <m/>
    <x v="117"/>
    <x v="134"/>
    <n v="5000000"/>
    <m/>
    <n v="5000000"/>
    <x v="83"/>
    <s v="02-02-02-008-007"/>
    <s v="Detalle"/>
    <s v=""/>
    <s v=""/>
    <x v="1"/>
    <s v="SERVICIOS DE MANTENIMIENTO"/>
    <x v="76"/>
  </r>
  <r>
    <m/>
    <m/>
    <m/>
    <m/>
    <m/>
    <x v="103"/>
    <x v="113"/>
    <n v="8094679176"/>
    <n v="400000000"/>
    <n v="8494679176"/>
    <x v="83"/>
    <s v="02-02-02-008-007"/>
    <s v="Detalle"/>
    <s v=""/>
    <s v=""/>
    <x v="1"/>
    <s v="SERVICIOS DE MANTENIMIENTO"/>
    <x v="76"/>
  </r>
  <r>
    <m/>
    <m/>
    <m/>
    <m/>
    <m/>
    <x v="104"/>
    <x v="114"/>
    <n v="65271880"/>
    <m/>
    <n v="65271880"/>
    <x v="83"/>
    <s v="02-02-02-008-007"/>
    <s v="Detalle"/>
    <s v=""/>
    <s v=""/>
    <x v="1"/>
    <s v="SERVICIOS DE MANTENIMIENTO"/>
    <x v="76"/>
  </r>
  <r>
    <m/>
    <m/>
    <m/>
    <m/>
    <m/>
    <x v="6"/>
    <x v="11"/>
    <n v="876375000"/>
    <m/>
    <n v="876375000"/>
    <x v="83"/>
    <s v="02-02-02-008-007"/>
    <s v="Detalle"/>
    <s v=""/>
    <s v=""/>
    <x v="1"/>
    <s v="SERVICIOS DE MANTENIMIENTO"/>
    <x v="76"/>
  </r>
  <r>
    <m/>
    <m/>
    <m/>
    <m/>
    <m/>
    <x v="90"/>
    <x v="99"/>
    <n v="40000000"/>
    <m/>
    <n v="40000000"/>
    <x v="83"/>
    <s v="02-02-02-008-007"/>
    <s v="Detalle"/>
    <s v=""/>
    <s v=""/>
    <x v="1"/>
    <s v="SERVICIOS DE MANTENIMIENTO"/>
    <x v="76"/>
  </r>
  <r>
    <m/>
    <m/>
    <m/>
    <m/>
    <m/>
    <x v="72"/>
    <x v="80"/>
    <n v="1390000000"/>
    <m/>
    <n v="1390000000"/>
    <x v="83"/>
    <s v="02-02-02-008-007"/>
    <s v="Detalle"/>
    <s v=""/>
    <s v=""/>
    <x v="5"/>
    <s v="SERVICIOS DE MANTENIMIENTO"/>
    <x v="76"/>
  </r>
  <r>
    <m/>
    <m/>
    <m/>
    <m/>
    <m/>
    <x v="10"/>
    <x v="15"/>
    <n v="1557700000"/>
    <m/>
    <n v="1557700000"/>
    <x v="83"/>
    <s v="02-02-02-008-007"/>
    <s v="Detalle"/>
    <s v=""/>
    <s v=""/>
    <x v="2"/>
    <s v="SERVICIOS DE MANTENIMIENTO"/>
    <x v="76"/>
  </r>
  <r>
    <m/>
    <m/>
    <m/>
    <m/>
    <m/>
    <x v="193"/>
    <x v="268"/>
    <m/>
    <n v="108790000"/>
    <n v="108790000"/>
    <x v="83"/>
    <s v="02-02-02-008-007"/>
    <s v="Detalle"/>
    <s v=""/>
    <s v=""/>
    <x v="2"/>
    <s v="SERVICIOS DE MANTENIMIENTO"/>
    <x v="76"/>
  </r>
  <r>
    <m/>
    <m/>
    <m/>
    <m/>
    <m/>
    <x v="124"/>
    <x v="156"/>
    <n v="1873000000"/>
    <m/>
    <n v="1873000000"/>
    <x v="83"/>
    <s v="02-02-02-008-007"/>
    <s v="Detalle"/>
    <s v=""/>
    <s v=""/>
    <x v="37"/>
    <s v="SERVICIOS DE MANTENIMIENTO"/>
    <x v="76"/>
  </r>
  <r>
    <m/>
    <m/>
    <m/>
    <m/>
    <m/>
    <x v="164"/>
    <x v="228"/>
    <m/>
    <n v="65000000"/>
    <n v="65000000"/>
    <x v="83"/>
    <s v="02-02-02-008-007"/>
    <s v="Detalle"/>
    <s v=""/>
    <s v=""/>
    <x v="37"/>
    <s v="SERVICIOS DE MANTENIMIENTO"/>
    <x v="76"/>
  </r>
  <r>
    <m/>
    <m/>
    <m/>
    <m/>
    <m/>
    <x v="140"/>
    <x v="183"/>
    <n v="37000000"/>
    <m/>
    <n v="37000000"/>
    <x v="83"/>
    <s v="02-02-02-008-007"/>
    <s v="Detalle"/>
    <s v=""/>
    <s v=""/>
    <x v="37"/>
    <s v="SERVICIOS DE MANTENIMIENTO"/>
    <x v="76"/>
  </r>
  <r>
    <m/>
    <m/>
    <m/>
    <m/>
    <m/>
    <x v="11"/>
    <x v="16"/>
    <n v="1725000000"/>
    <m/>
    <n v="1725000000"/>
    <x v="83"/>
    <s v="02-02-02-008-007"/>
    <s v="Detalle"/>
    <s v=""/>
    <s v=""/>
    <x v="3"/>
    <s v="SERVICIOS DE MANTENIMIENTO"/>
    <x v="76"/>
  </r>
  <r>
    <m/>
    <m/>
    <m/>
    <m/>
    <m/>
    <x v="141"/>
    <x v="184"/>
    <n v="52000000"/>
    <m/>
    <n v="52000000"/>
    <x v="83"/>
    <s v="02-02-02-008-007"/>
    <s v="Detalle"/>
    <s v=""/>
    <s v=""/>
    <x v="3"/>
    <s v="SERVICIOS DE MANTENIMIENTO"/>
    <x v="76"/>
  </r>
  <r>
    <m/>
    <m/>
    <m/>
    <m/>
    <m/>
    <x v="165"/>
    <x v="229"/>
    <m/>
    <n v="24000000"/>
    <n v="24000000"/>
    <x v="83"/>
    <s v="02-02-02-008-007"/>
    <s v="Detalle"/>
    <s v=""/>
    <s v=""/>
    <x v="3"/>
    <s v="SERVICIOS DE MANTENIMIENTO"/>
    <x v="76"/>
  </r>
  <r>
    <m/>
    <m/>
    <m/>
    <m/>
    <m/>
    <x v="113"/>
    <x v="124"/>
    <n v="1015000000"/>
    <m/>
    <n v="1015000000"/>
    <x v="83"/>
    <s v="02-02-02-008-007"/>
    <s v="Detalle"/>
    <s v=""/>
    <s v=""/>
    <x v="3"/>
    <s v="SERVICIOS DE MANTENIMIENTO"/>
    <x v="76"/>
  </r>
  <r>
    <m/>
    <m/>
    <m/>
    <m/>
    <m/>
    <x v="75"/>
    <x v="83"/>
    <n v="2441501000"/>
    <m/>
    <n v="2441501000"/>
    <x v="83"/>
    <s v="02-02-02-008-007"/>
    <s v="Detalle"/>
    <s v=""/>
    <s v=""/>
    <x v="38"/>
    <s v="SERVICIOS DE MANTENIMIENTO"/>
    <x v="76"/>
  </r>
  <r>
    <m/>
    <m/>
    <m/>
    <m/>
    <m/>
    <x v="194"/>
    <x v="269"/>
    <m/>
    <n v="36930000"/>
    <n v="36930000"/>
    <x v="83"/>
    <s v="02-02-02-008-007"/>
    <s v="Detalle"/>
    <s v=""/>
    <s v=""/>
    <x v="38"/>
    <s v="SERVICIOS DE MANTENIMIENTO"/>
    <x v="76"/>
  </r>
  <r>
    <m/>
    <m/>
    <m/>
    <m/>
    <m/>
    <x v="13"/>
    <x v="18"/>
    <n v="590000000"/>
    <m/>
    <n v="590000000"/>
    <x v="83"/>
    <s v="02-02-02-008-007"/>
    <s v="Detalle"/>
    <s v=""/>
    <s v=""/>
    <x v="4"/>
    <s v="SERVICIOS DE MANTENIMIENTO"/>
    <x v="76"/>
  </r>
  <r>
    <m/>
    <m/>
    <m/>
    <m/>
    <m/>
    <x v="131"/>
    <x v="170"/>
    <n v="1757000000"/>
    <m/>
    <n v="1757000000"/>
    <x v="83"/>
    <s v="02-02-02-008-007"/>
    <s v="Detalle"/>
    <s v=""/>
    <s v=""/>
    <x v="39"/>
    <s v="SERVICIOS DE MANTENIMIENTO"/>
    <x v="76"/>
  </r>
  <r>
    <m/>
    <m/>
    <m/>
    <m/>
    <m/>
    <x v="166"/>
    <x v="230"/>
    <m/>
    <n v="60000000"/>
    <n v="60000000"/>
    <x v="83"/>
    <s v="02-02-02-008-007"/>
    <s v="Detalle"/>
    <s v=""/>
    <s v=""/>
    <x v="39"/>
    <s v="SERVICIOS DE MANTENIMIENTO"/>
    <x v="76"/>
  </r>
  <r>
    <m/>
    <m/>
    <m/>
    <m/>
    <m/>
    <x v="142"/>
    <x v="185"/>
    <n v="30000000"/>
    <m/>
    <n v="30000000"/>
    <x v="83"/>
    <s v="02-02-02-008-007"/>
    <s v="Detalle"/>
    <s v=""/>
    <s v=""/>
    <x v="39"/>
    <s v="SERVICIOS DE MANTENIMIENTO"/>
    <x v="76"/>
  </r>
  <r>
    <m/>
    <m/>
    <m/>
    <m/>
    <m/>
    <x v="15"/>
    <x v="20"/>
    <n v="890000000"/>
    <m/>
    <n v="890000000"/>
    <x v="83"/>
    <s v="02-02-02-008-007"/>
    <s v="Detalle"/>
    <s v=""/>
    <s v=""/>
    <x v="6"/>
    <s v="SERVICIOS DE MANTENIMIENTO"/>
    <x v="76"/>
  </r>
  <r>
    <m/>
    <m/>
    <m/>
    <m/>
    <m/>
    <x v="195"/>
    <x v="270"/>
    <n v="35000000"/>
    <m/>
    <n v="35000000"/>
    <x v="83"/>
    <s v="02-02-02-008-007"/>
    <s v="Detalle"/>
    <s v=""/>
    <s v=""/>
    <x v="6"/>
    <s v="SERVICIOS DE MANTENIMIENTO"/>
    <x v="76"/>
  </r>
  <r>
    <m/>
    <m/>
    <m/>
    <m/>
    <m/>
    <x v="114"/>
    <x v="125"/>
    <n v="864000000"/>
    <m/>
    <n v="864000000"/>
    <x v="83"/>
    <s v="02-02-02-008-007"/>
    <s v="Detalle"/>
    <s v=""/>
    <s v=""/>
    <x v="42"/>
    <s v="SERVICIOS DE MANTENIMIENTO"/>
    <x v="76"/>
  </r>
  <r>
    <m/>
    <m/>
    <m/>
    <m/>
    <m/>
    <x v="133"/>
    <x v="173"/>
    <m/>
    <n v="87230000"/>
    <n v="87230000"/>
    <x v="83"/>
    <s v="02-02-02-008-007"/>
    <s v="Detalle"/>
    <s v=""/>
    <s v=""/>
    <x v="42"/>
    <s v="SERVICIOS DE MANTENIMIENTO"/>
    <x v="76"/>
  </r>
  <r>
    <m/>
    <m/>
    <m/>
    <m/>
    <m/>
    <x v="16"/>
    <x v="21"/>
    <n v="1786310000"/>
    <n v="40000000"/>
    <n v="1826310000"/>
    <x v="83"/>
    <s v="02-02-02-008-007"/>
    <s v="Detalle"/>
    <s v=""/>
    <s v=""/>
    <x v="7"/>
    <s v="SERVICIOS DE MANTENIMIENTO"/>
    <x v="76"/>
  </r>
  <r>
    <m/>
    <m/>
    <m/>
    <m/>
    <m/>
    <x v="167"/>
    <x v="231"/>
    <m/>
    <n v="50300000"/>
    <n v="50300000"/>
    <x v="83"/>
    <s v="02-02-02-008-007"/>
    <s v="Detalle"/>
    <s v=""/>
    <s v=""/>
    <x v="7"/>
    <s v="SERVICIOS DE MANTENIMIENTO"/>
    <x v="76"/>
  </r>
  <r>
    <m/>
    <m/>
    <m/>
    <m/>
    <m/>
    <x v="17"/>
    <x v="22"/>
    <n v="1711000000"/>
    <m/>
    <n v="1711000000"/>
    <x v="83"/>
    <s v="02-02-02-008-007"/>
    <s v="Detalle"/>
    <s v=""/>
    <s v=""/>
    <x v="8"/>
    <s v="SERVICIOS DE MANTENIMIENTO"/>
    <x v="76"/>
  </r>
  <r>
    <m/>
    <m/>
    <m/>
    <m/>
    <m/>
    <x v="196"/>
    <x v="271"/>
    <m/>
    <n v="22560000"/>
    <n v="22560000"/>
    <x v="83"/>
    <s v="02-02-02-008-007"/>
    <s v="Detalle"/>
    <s v=""/>
    <s v=""/>
    <x v="8"/>
    <s v="SERVICIOS DE MANTENIMIENTO"/>
    <x v="76"/>
  </r>
  <r>
    <m/>
    <m/>
    <m/>
    <m/>
    <m/>
    <x v="186"/>
    <x v="253"/>
    <n v="35000000"/>
    <m/>
    <n v="35000000"/>
    <x v="83"/>
    <s v="02-02-02-008-007"/>
    <s v="Detalle"/>
    <s v=""/>
    <s v=""/>
    <x v="8"/>
    <s v="SERVICIOS DE MANTENIMIENTO"/>
    <x v="76"/>
  </r>
  <r>
    <m/>
    <m/>
    <m/>
    <m/>
    <m/>
    <x v="18"/>
    <x v="23"/>
    <n v="1507515000"/>
    <m/>
    <n v="1507515000"/>
    <x v="83"/>
    <s v="02-02-02-008-007"/>
    <s v="Detalle"/>
    <s v=""/>
    <s v=""/>
    <x v="9"/>
    <s v="SERVICIOS DE MANTENIMIENTO"/>
    <x v="76"/>
  </r>
  <r>
    <m/>
    <m/>
    <m/>
    <m/>
    <m/>
    <x v="168"/>
    <x v="232"/>
    <m/>
    <n v="70000000"/>
    <n v="70000000"/>
    <x v="83"/>
    <s v="02-02-02-008-007"/>
    <s v="Detalle"/>
    <s v=""/>
    <s v=""/>
    <x v="9"/>
    <s v="SERVICIOS DE MANTENIMIENTO"/>
    <x v="76"/>
  </r>
  <r>
    <m/>
    <m/>
    <m/>
    <m/>
    <m/>
    <x v="19"/>
    <x v="24"/>
    <n v="1150000000"/>
    <m/>
    <n v="1150000000"/>
    <x v="83"/>
    <s v="02-02-02-008-007"/>
    <s v="Detalle"/>
    <s v=""/>
    <s v=""/>
    <x v="10"/>
    <s v="SERVICIOS DE MANTENIMIENTO"/>
    <x v="76"/>
  </r>
  <r>
    <m/>
    <m/>
    <m/>
    <m/>
    <m/>
    <x v="197"/>
    <x v="272"/>
    <m/>
    <n v="50000000"/>
    <n v="50000000"/>
    <x v="83"/>
    <s v="02-02-02-008-007"/>
    <s v="Detalle"/>
    <s v=""/>
    <s v=""/>
    <x v="10"/>
    <s v="SERVICIOS DE MANTENIMIENTO"/>
    <x v="76"/>
  </r>
  <r>
    <m/>
    <m/>
    <m/>
    <m/>
    <m/>
    <x v="20"/>
    <x v="25"/>
    <n v="4237000"/>
    <m/>
    <n v="4237000"/>
    <x v="83"/>
    <s v="02-02-02-008-007"/>
    <s v="Detalle"/>
    <s v=""/>
    <s v=""/>
    <x v="10"/>
    <s v="SERVICIOS DE MANTENIMIENTO"/>
    <x v="76"/>
  </r>
  <r>
    <m/>
    <m/>
    <m/>
    <m/>
    <m/>
    <x v="198"/>
    <x v="273"/>
    <n v="100000000"/>
    <m/>
    <n v="100000000"/>
    <x v="83"/>
    <s v="02-02-02-008-007"/>
    <s v="Detalle"/>
    <s v=""/>
    <s v=""/>
    <x v="10"/>
    <s v="SERVICIOS DE MANTENIMIENTO"/>
    <x v="76"/>
  </r>
  <r>
    <m/>
    <m/>
    <m/>
    <m/>
    <m/>
    <x v="21"/>
    <x v="26"/>
    <n v="750600000"/>
    <m/>
    <n v="750600000"/>
    <x v="83"/>
    <s v="02-02-02-008-007"/>
    <s v="Detalle"/>
    <s v=""/>
    <s v=""/>
    <x v="11"/>
    <s v="SERVICIOS DE MANTENIMIENTO"/>
    <x v="76"/>
  </r>
  <r>
    <m/>
    <m/>
    <m/>
    <m/>
    <m/>
    <x v="22"/>
    <x v="27"/>
    <n v="590100000"/>
    <m/>
    <n v="590100000"/>
    <x v="83"/>
    <s v="02-02-02-008-007"/>
    <s v="Detalle"/>
    <s v=""/>
    <s v=""/>
    <x v="12"/>
    <s v="SERVICIOS DE MANTENIMIENTO"/>
    <x v="76"/>
  </r>
  <r>
    <m/>
    <m/>
    <m/>
    <m/>
    <m/>
    <x v="118"/>
    <x v="148"/>
    <n v="1170000000"/>
    <m/>
    <n v="1170000000"/>
    <x v="83"/>
    <s v="02-02-02-008-007"/>
    <s v="Detalle"/>
    <s v=""/>
    <s v=""/>
    <x v="13"/>
    <s v="SERVICIOS DE MANTENIMIENTO"/>
    <x v="76"/>
  </r>
  <r>
    <m/>
    <m/>
    <m/>
    <m/>
    <m/>
    <x v="169"/>
    <x v="233"/>
    <m/>
    <n v="55000000"/>
    <n v="55000000"/>
    <x v="83"/>
    <s v="02-02-02-008-007"/>
    <s v="Detalle"/>
    <s v=""/>
    <s v=""/>
    <x v="13"/>
    <s v="SERVICIOS DE MANTENIMIENTO"/>
    <x v="76"/>
  </r>
  <r>
    <m/>
    <m/>
    <m/>
    <m/>
    <m/>
    <x v="24"/>
    <x v="29"/>
    <m/>
    <n v="2697445105"/>
    <n v="2697445105"/>
    <x v="83"/>
    <s v="02-02-02-008-007"/>
    <s v="Detalle"/>
    <s v=""/>
    <s v=""/>
    <x v="14"/>
    <s v="SERVICIOS DE MANTENIMIENTO"/>
    <x v="76"/>
  </r>
  <r>
    <m/>
    <m/>
    <m/>
    <m/>
    <m/>
    <x v="106"/>
    <x v="116"/>
    <n v="10785000000"/>
    <n v="6586063289"/>
    <n v="17371063289"/>
    <x v="83"/>
    <s v="02-02-02-008-007"/>
    <s v="Detalle"/>
    <s v=""/>
    <s v=""/>
    <x v="40"/>
    <s v="SERVICIOS DE MANTENIMIENTO"/>
    <x v="76"/>
  </r>
  <r>
    <m/>
    <m/>
    <m/>
    <m/>
    <m/>
    <x v="25"/>
    <x v="30"/>
    <n v="10699501999"/>
    <m/>
    <n v="10699501999"/>
    <x v="83"/>
    <s v="02-02-02-008-007"/>
    <s v="Detalle"/>
    <s v=""/>
    <s v=""/>
    <x v="15"/>
    <s v="SERVICIOS DE MANTENIMIENTO"/>
    <x v="76"/>
  </r>
  <r>
    <m/>
    <m/>
    <m/>
    <m/>
    <m/>
    <x v="26"/>
    <x v="31"/>
    <n v="13212000000"/>
    <m/>
    <n v="13212000000"/>
    <x v="83"/>
    <s v="02-02-02-008-007"/>
    <s v="Detalle"/>
    <s v=""/>
    <s v=""/>
    <x v="16"/>
    <s v="SERVICIOS DE MANTENIMIENTO"/>
    <x v="76"/>
  </r>
  <r>
    <m/>
    <m/>
    <m/>
    <m/>
    <m/>
    <x v="27"/>
    <x v="32"/>
    <n v="1014000000"/>
    <m/>
    <n v="1014000000"/>
    <x v="83"/>
    <s v="02-02-02-008-007"/>
    <s v="Detalle"/>
    <s v=""/>
    <s v=""/>
    <x v="17"/>
    <s v="SERVICIOS DE MANTENIMIENTO"/>
    <x v="76"/>
  </r>
  <r>
    <m/>
    <m/>
    <m/>
    <m/>
    <m/>
    <x v="28"/>
    <x v="33"/>
    <n v="92000000"/>
    <n v="1516000000"/>
    <n v="1608000000"/>
    <x v="83"/>
    <s v="02-02-02-008-007"/>
    <s v="Detalle"/>
    <s v=""/>
    <s v=""/>
    <x v="18"/>
    <s v="SERVICIOS DE MANTENIMIENTO"/>
    <x v="76"/>
  </r>
  <r>
    <m/>
    <m/>
    <m/>
    <m/>
    <m/>
    <x v="107"/>
    <x v="117"/>
    <n v="897200000"/>
    <n v="2481500000"/>
    <n v="3378700000"/>
    <x v="83"/>
    <s v="02-02-02-008-007"/>
    <s v="Detalle"/>
    <s v=""/>
    <s v=""/>
    <x v="41"/>
    <s v="SERVICIOS DE MANTENIMIENTO"/>
    <x v="76"/>
  </r>
  <r>
    <m/>
    <m/>
    <m/>
    <m/>
    <m/>
    <x v="108"/>
    <x v="17"/>
    <n v="958200000"/>
    <m/>
    <n v="958200000"/>
    <x v="83"/>
    <s v="02-02-02-008-007"/>
    <s v="Detalle"/>
    <s v=""/>
    <s v=""/>
    <x v="41"/>
    <s v="SERVICIOS DE MANTENIMIENTO"/>
    <x v="76"/>
  </r>
  <r>
    <m/>
    <m/>
    <m/>
    <m/>
    <m/>
    <x v="29"/>
    <x v="34"/>
    <n v="4470499999.3999996"/>
    <m/>
    <n v="4470499999.3999996"/>
    <x v="83"/>
    <s v="02-02-02-008-007"/>
    <s v="Detalle"/>
    <s v=""/>
    <s v=""/>
    <x v="19"/>
    <s v="SERVICIOS DE MANTENIMIENTO"/>
    <x v="76"/>
  </r>
  <r>
    <m/>
    <m/>
    <m/>
    <m/>
    <m/>
    <x v="112"/>
    <x v="122"/>
    <n v="2980000000"/>
    <n v="697025000"/>
    <n v="3677025000"/>
    <x v="83"/>
    <s v="02-02-02-008-007"/>
    <s v="Detalle"/>
    <s v=""/>
    <s v=""/>
    <x v="28"/>
    <s v="SERVICIOS DE MANTENIMIENTO"/>
    <x v="76"/>
  </r>
  <r>
    <m/>
    <m/>
    <m/>
    <m/>
    <m/>
    <x v="30"/>
    <x v="35"/>
    <n v="1822456000"/>
    <m/>
    <n v="1822456000"/>
    <x v="83"/>
    <s v="02-02-02-008-007"/>
    <s v="Detalle"/>
    <s v=""/>
    <s v=""/>
    <x v="20"/>
    <s v="SERVICIOS DE MANTENIMIENTO"/>
    <x v="76"/>
  </r>
  <r>
    <m/>
    <m/>
    <m/>
    <m/>
    <m/>
    <x v="31"/>
    <x v="36"/>
    <n v="1508150000"/>
    <m/>
    <n v="1508150000"/>
    <x v="83"/>
    <s v="02-02-02-008-007"/>
    <s v="Detalle"/>
    <s v=""/>
    <s v=""/>
    <x v="20"/>
    <s v="SERVICIOS DE MANTENIMIENTO"/>
    <x v="76"/>
  </r>
  <r>
    <m/>
    <m/>
    <m/>
    <m/>
    <m/>
    <x v="156"/>
    <x v="212"/>
    <n v="1100000"/>
    <m/>
    <n v="1100000"/>
    <x v="83"/>
    <s v="02-02-02-008-007"/>
    <s v="Detalle"/>
    <s v=""/>
    <s v=""/>
    <x v="20"/>
    <s v="SERVICIOS DE MANTENIMIENTO"/>
    <x v="76"/>
  </r>
  <r>
    <m/>
    <m/>
    <m/>
    <m/>
    <m/>
    <x v="199"/>
    <x v="274"/>
    <n v="240000000"/>
    <m/>
    <n v="240000000"/>
    <x v="83"/>
    <s v="02-02-02-008-007"/>
    <s v="Detalle"/>
    <s v=""/>
    <s v=""/>
    <x v="20"/>
    <s v="SERVICIOS DE MANTENIMIENTO"/>
    <x v="76"/>
  </r>
  <r>
    <m/>
    <m/>
    <m/>
    <m/>
    <m/>
    <x v="200"/>
    <x v="275"/>
    <n v="57000000"/>
    <m/>
    <n v="57000000"/>
    <x v="83"/>
    <s v="02-02-02-008-007"/>
    <s v="Detalle"/>
    <s v=""/>
    <s v=""/>
    <x v="20"/>
    <s v="SERVICIOS DE MANTENIMIENTO"/>
    <x v="76"/>
  </r>
  <r>
    <m/>
    <m/>
    <m/>
    <m/>
    <m/>
    <x v="32"/>
    <x v="37"/>
    <n v="1600000000"/>
    <m/>
    <n v="1600000000"/>
    <x v="83"/>
    <s v="02-02-02-008-007"/>
    <s v="Detalle"/>
    <s v=""/>
    <s v=""/>
    <x v="21"/>
    <s v="SERVICIOS DE MANTENIMIENTO"/>
    <x v="76"/>
  </r>
  <r>
    <m/>
    <m/>
    <m/>
    <m/>
    <m/>
    <x v="201"/>
    <x v="276"/>
    <m/>
    <n v="45000000"/>
    <n v="45000000"/>
    <x v="83"/>
    <s v="02-02-02-008-007"/>
    <s v="Detalle"/>
    <s v=""/>
    <s v=""/>
    <x v="21"/>
    <s v="SERVICIOS DE MANTENIMIENTO"/>
    <x v="76"/>
  </r>
  <r>
    <m/>
    <m/>
    <m/>
    <m/>
    <m/>
    <x v="33"/>
    <x v="38"/>
    <n v="1405000000"/>
    <m/>
    <n v="1405000000"/>
    <x v="83"/>
    <s v="02-02-02-008-007"/>
    <s v="Detalle"/>
    <s v=""/>
    <s v=""/>
    <x v="21"/>
    <s v="SERVICIOS DE MANTENIMIENTO"/>
    <x v="76"/>
  </r>
  <r>
    <m/>
    <m/>
    <m/>
    <m/>
    <m/>
    <x v="202"/>
    <x v="277"/>
    <n v="260000000"/>
    <m/>
    <n v="260000000"/>
    <x v="83"/>
    <s v="02-02-02-008-007"/>
    <s v="Detalle"/>
    <s v=""/>
    <s v=""/>
    <x v="21"/>
    <s v="SERVICIOS DE MANTENIMIENTO"/>
    <x v="76"/>
  </r>
  <r>
    <m/>
    <m/>
    <m/>
    <m/>
    <m/>
    <x v="203"/>
    <x v="278"/>
    <m/>
    <n v="30000000"/>
    <n v="30000000"/>
    <x v="83"/>
    <s v="02-02-02-008-007"/>
    <s v="Detalle"/>
    <s v=""/>
    <s v=""/>
    <x v="21"/>
    <s v="SERVICIOS DE MANTENIMIENTO"/>
    <x v="76"/>
  </r>
  <r>
    <m/>
    <m/>
    <m/>
    <m/>
    <m/>
    <x v="35"/>
    <x v="40"/>
    <n v="1331151988"/>
    <m/>
    <n v="1331151988"/>
    <x v="83"/>
    <s v="02-02-02-008-007"/>
    <s v="Detalle"/>
    <s v=""/>
    <s v=""/>
    <x v="22"/>
    <s v="SERVICIOS DE MANTENIMIENTO"/>
    <x v="76"/>
  </r>
  <r>
    <m/>
    <m/>
    <m/>
    <m/>
    <m/>
    <x v="36"/>
    <x v="41"/>
    <n v="1460395365"/>
    <m/>
    <n v="1460395365"/>
    <x v="83"/>
    <s v="02-02-02-008-007"/>
    <s v="Detalle"/>
    <s v=""/>
    <s v=""/>
    <x v="22"/>
    <s v="SERVICIOS DE MANTENIMIENTO"/>
    <x v="76"/>
  </r>
  <r>
    <m/>
    <m/>
    <m/>
    <m/>
    <m/>
    <x v="170"/>
    <x v="234"/>
    <m/>
    <n v="70000000"/>
    <n v="70000000"/>
    <x v="83"/>
    <s v="02-02-02-008-007"/>
    <s v="Detalle"/>
    <s v=""/>
    <s v=""/>
    <x v="22"/>
    <s v="SERVICIOS DE MANTENIMIENTO"/>
    <x v="76"/>
  </r>
  <r>
    <m/>
    <m/>
    <m/>
    <m/>
    <m/>
    <x v="204"/>
    <x v="279"/>
    <n v="60000000"/>
    <m/>
    <n v="60000000"/>
    <x v="83"/>
    <s v="02-02-02-008-007"/>
    <s v="Detalle"/>
    <s v=""/>
    <s v=""/>
    <x v="22"/>
    <s v="SERVICIOS DE MANTENIMIENTO"/>
    <x v="76"/>
  </r>
  <r>
    <m/>
    <m/>
    <m/>
    <m/>
    <m/>
    <x v="37"/>
    <x v="42"/>
    <n v="157900000"/>
    <m/>
    <n v="157900000"/>
    <x v="83"/>
    <s v="02-02-02-008-007"/>
    <s v="Detalle"/>
    <s v=""/>
    <s v=""/>
    <x v="22"/>
    <s v="SERVICIOS DE MANTENIMIENTO"/>
    <x v="76"/>
  </r>
  <r>
    <m/>
    <m/>
    <m/>
    <m/>
    <m/>
    <x v="38"/>
    <x v="43"/>
    <n v="1137000000"/>
    <m/>
    <n v="1137000000"/>
    <x v="83"/>
    <s v="02-02-02-008-007"/>
    <s v="Detalle"/>
    <s v=""/>
    <s v=""/>
    <x v="23"/>
    <s v="SERVICIOS DE MANTENIMIENTO"/>
    <x v="76"/>
  </r>
  <r>
    <m/>
    <m/>
    <m/>
    <m/>
    <m/>
    <x v="205"/>
    <x v="280"/>
    <n v="260000000"/>
    <m/>
    <n v="260000000"/>
    <x v="83"/>
    <s v="02-02-02-008-007"/>
    <s v="Detalle"/>
    <s v=""/>
    <s v=""/>
    <x v="23"/>
    <s v="SERVICIOS DE MANTENIMIENTO"/>
    <x v="76"/>
  </r>
  <r>
    <m/>
    <m/>
    <m/>
    <m/>
    <m/>
    <x v="39"/>
    <x v="44"/>
    <n v="1148600000"/>
    <m/>
    <n v="1148600000"/>
    <x v="83"/>
    <s v="02-02-02-008-007"/>
    <s v="Detalle"/>
    <s v=""/>
    <s v=""/>
    <x v="23"/>
    <s v="SERVICIOS DE MANTENIMIENTO"/>
    <x v="76"/>
  </r>
  <r>
    <m/>
    <m/>
    <m/>
    <m/>
    <m/>
    <x v="171"/>
    <x v="235"/>
    <m/>
    <n v="70000000"/>
    <n v="70000000"/>
    <x v="83"/>
    <s v="02-02-02-008-007"/>
    <s v="Detalle"/>
    <s v=""/>
    <s v=""/>
    <x v="23"/>
    <s v="SERVICIOS DE MANTENIMIENTO"/>
    <x v="76"/>
  </r>
  <r>
    <m/>
    <m/>
    <m/>
    <m/>
    <m/>
    <x v="40"/>
    <x v="45"/>
    <n v="144500000"/>
    <m/>
    <n v="144500000"/>
    <x v="83"/>
    <s v="02-02-02-008-007"/>
    <s v="Detalle"/>
    <s v=""/>
    <s v=""/>
    <x v="23"/>
    <s v="SERVICIOS DE MANTENIMIENTO"/>
    <x v="76"/>
  </r>
  <r>
    <m/>
    <m/>
    <m/>
    <m/>
    <m/>
    <x v="206"/>
    <x v="281"/>
    <n v="73000000"/>
    <m/>
    <n v="73000000"/>
    <x v="83"/>
    <s v="02-02-02-008-007"/>
    <s v="Detalle"/>
    <s v=""/>
    <s v=""/>
    <x v="23"/>
    <s v="SERVICIOS DE MANTENIMIENTO"/>
    <x v="76"/>
  </r>
  <r>
    <m/>
    <m/>
    <m/>
    <m/>
    <m/>
    <x v="119"/>
    <x v="150"/>
    <n v="1773000000"/>
    <m/>
    <n v="1773000000"/>
    <x v="83"/>
    <s v="02-02-02-008-007"/>
    <s v="Detalle"/>
    <s v=""/>
    <s v=""/>
    <x v="24"/>
    <s v="SERVICIOS DE MANTENIMIENTO"/>
    <x v="76"/>
  </r>
  <r>
    <m/>
    <m/>
    <m/>
    <m/>
    <m/>
    <x v="41"/>
    <x v="46"/>
    <n v="1704560000"/>
    <m/>
    <n v="1704560000"/>
    <x v="83"/>
    <s v="02-02-02-008-007"/>
    <s v="Detalle"/>
    <s v=""/>
    <s v=""/>
    <x v="24"/>
    <s v="SERVICIOS DE MANTENIMIENTO"/>
    <x v="76"/>
  </r>
  <r>
    <m/>
    <m/>
    <m/>
    <m/>
    <m/>
    <x v="134"/>
    <x v="174"/>
    <n v="180000000"/>
    <m/>
    <n v="180000000"/>
    <x v="83"/>
    <s v="02-02-02-008-007"/>
    <s v="Detalle"/>
    <s v=""/>
    <s v=""/>
    <x v="24"/>
    <s v="SERVICIOS DE MANTENIMIENTO"/>
    <x v="76"/>
  </r>
  <r>
    <m/>
    <m/>
    <m/>
    <m/>
    <m/>
    <x v="172"/>
    <x v="236"/>
    <m/>
    <n v="30000000"/>
    <n v="30000000"/>
    <x v="83"/>
    <s v="02-02-02-008-007"/>
    <s v="Detalle"/>
    <s v=""/>
    <s v=""/>
    <x v="24"/>
    <s v="SERVICIOS DE MANTENIMIENTO"/>
    <x v="76"/>
  </r>
  <r>
    <m/>
    <m/>
    <m/>
    <m/>
    <m/>
    <x v="143"/>
    <x v="186"/>
    <n v="62000000"/>
    <m/>
    <n v="62000000"/>
    <x v="83"/>
    <s v="02-02-02-008-007"/>
    <s v="Detalle"/>
    <s v=""/>
    <s v=""/>
    <x v="24"/>
    <s v="SERVICIOS DE MANTENIMIENTO"/>
    <x v="76"/>
  </r>
  <r>
    <m/>
    <m/>
    <m/>
    <m/>
    <m/>
    <x v="42"/>
    <x v="47"/>
    <n v="1635000000"/>
    <n v="15000000"/>
    <n v="1650000000"/>
    <x v="83"/>
    <s v="02-02-02-008-007"/>
    <s v="Detalle"/>
    <s v=""/>
    <s v=""/>
    <x v="25"/>
    <s v="SERVICIOS DE MANTENIMIENTO"/>
    <x v="76"/>
  </r>
  <r>
    <m/>
    <m/>
    <m/>
    <m/>
    <m/>
    <x v="207"/>
    <x v="282"/>
    <m/>
    <n v="15000000"/>
    <n v="15000000"/>
    <x v="83"/>
    <s v="02-02-02-008-007"/>
    <s v="Detalle"/>
    <s v=""/>
    <s v=""/>
    <x v="25"/>
    <s v="SERVICIOS DE MANTENIMIENTO"/>
    <x v="76"/>
  </r>
  <r>
    <m/>
    <m/>
    <m/>
    <m/>
    <m/>
    <x v="43"/>
    <x v="48"/>
    <n v="1836388000"/>
    <m/>
    <n v="1836388000"/>
    <x v="83"/>
    <s v="02-02-02-008-007"/>
    <s v="Detalle"/>
    <s v=""/>
    <s v=""/>
    <x v="25"/>
    <s v="SERVICIOS DE MANTENIMIENTO"/>
    <x v="76"/>
  </r>
  <r>
    <m/>
    <m/>
    <m/>
    <m/>
    <m/>
    <x v="144"/>
    <x v="187"/>
    <n v="41000000"/>
    <m/>
    <n v="41000000"/>
    <x v="83"/>
    <s v="02-02-02-008-007"/>
    <s v="Detalle"/>
    <s v=""/>
    <s v=""/>
    <x v="25"/>
    <s v="SERVICIOS DE MANTENIMIENTO"/>
    <x v="76"/>
  </r>
  <r>
    <m/>
    <m/>
    <m/>
    <m/>
    <m/>
    <x v="173"/>
    <x v="237"/>
    <m/>
    <n v="10000000"/>
    <n v="10000000"/>
    <x v="83"/>
    <s v="02-02-02-008-007"/>
    <s v="Detalle"/>
    <s v=""/>
    <s v=""/>
    <x v="25"/>
    <s v="SERVICIOS DE MANTENIMIENTO"/>
    <x v="76"/>
  </r>
  <r>
    <m/>
    <m/>
    <m/>
    <m/>
    <m/>
    <x v="93"/>
    <x v="102"/>
    <n v="2050000000"/>
    <n v="23000000"/>
    <n v="2073000000"/>
    <x v="83"/>
    <s v="02-02-02-008-007"/>
    <s v="Detalle"/>
    <s v=""/>
    <s v=""/>
    <x v="26"/>
    <s v="SERVICIOS DE MANTENIMIENTO"/>
    <x v="76"/>
  </r>
  <r>
    <m/>
    <m/>
    <m/>
    <m/>
    <m/>
    <x v="174"/>
    <x v="238"/>
    <m/>
    <n v="70000000"/>
    <n v="70000000"/>
    <x v="83"/>
    <s v="02-02-02-008-007"/>
    <s v="Detalle"/>
    <s v=""/>
    <s v=""/>
    <x v="26"/>
    <s v="SERVICIOS DE MANTENIMIENTO"/>
    <x v="76"/>
  </r>
  <r>
    <m/>
    <m/>
    <m/>
    <m/>
    <m/>
    <x v="44"/>
    <x v="49"/>
    <n v="791900000"/>
    <m/>
    <n v="791900000"/>
    <x v="83"/>
    <s v="02-02-02-008-007"/>
    <s v="Detalle"/>
    <s v=""/>
    <s v=""/>
    <x v="26"/>
    <s v="SERVICIOS DE MANTENIMIENTO"/>
    <x v="76"/>
  </r>
  <r>
    <m/>
    <m/>
    <m/>
    <m/>
    <m/>
    <x v="208"/>
    <x v="283"/>
    <n v="55000000"/>
    <m/>
    <n v="55000000"/>
    <x v="83"/>
    <s v="02-02-02-008-007"/>
    <s v="Detalle"/>
    <s v=""/>
    <s v=""/>
    <x v="26"/>
    <s v="SERVICIOS DE MANTENIMIENTO"/>
    <x v="76"/>
  </r>
  <r>
    <m/>
    <m/>
    <m/>
    <m/>
    <m/>
    <x v="45"/>
    <x v="50"/>
    <n v="1934180000"/>
    <m/>
    <n v="1934180000"/>
    <x v="83"/>
    <s v="02-02-02-008-007"/>
    <s v="Detalle"/>
    <s v=""/>
    <s v=""/>
    <x v="27"/>
    <s v="SERVICIOS DE MANTENIMIENTO"/>
    <x v="76"/>
  </r>
  <r>
    <m/>
    <m/>
    <m/>
    <m/>
    <m/>
    <x v="46"/>
    <x v="51"/>
    <n v="1771650000"/>
    <m/>
    <n v="1771650000"/>
    <x v="83"/>
    <s v="02-02-02-008-007"/>
    <s v="Detalle"/>
    <s v=""/>
    <s v=""/>
    <x v="27"/>
    <s v="SERVICIOS DE MANTENIMIENTO"/>
    <x v="76"/>
  </r>
  <r>
    <m/>
    <m/>
    <m/>
    <m/>
    <m/>
    <x v="209"/>
    <x v="284"/>
    <n v="70000000"/>
    <m/>
    <n v="70000000"/>
    <x v="83"/>
    <s v="02-02-02-008-007"/>
    <s v="Detalle"/>
    <s v=""/>
    <s v=""/>
    <x v="27"/>
    <s v="SERVICIOS DE MANTENIMIENTO"/>
    <x v="76"/>
  </r>
  <r>
    <m/>
    <m/>
    <m/>
    <m/>
    <m/>
    <x v="135"/>
    <x v="175"/>
    <n v="487059226"/>
    <m/>
    <n v="487059226"/>
    <x v="83"/>
    <s v="02-02-02-008-007"/>
    <s v="Detalle"/>
    <s v=""/>
    <s v=""/>
    <x v="27"/>
    <s v="SERVICIOS DE MANTENIMIENTO"/>
    <x v="76"/>
  </r>
  <r>
    <m/>
    <m/>
    <m/>
    <m/>
    <m/>
    <x v="136"/>
    <x v="176"/>
    <n v="355950000"/>
    <m/>
    <n v="355950000"/>
    <x v="83"/>
    <s v="02-02-02-008-007"/>
    <s v="Detalle"/>
    <s v=""/>
    <s v=""/>
    <x v="27"/>
    <s v="SERVICIOS DE MANTENIMIENTO"/>
    <x v="76"/>
  </r>
  <r>
    <m/>
    <m/>
    <m/>
    <m/>
    <m/>
    <x v="176"/>
    <x v="240"/>
    <m/>
    <n v="100000000"/>
    <n v="100000000"/>
    <x v="83"/>
    <s v="02-02-02-008-007"/>
    <s v="Detalle"/>
    <s v=""/>
    <s v=""/>
    <x v="27"/>
    <s v="SERVICIOS DE MANTENIMIENTO"/>
    <x v="76"/>
  </r>
  <r>
    <m/>
    <m/>
    <m/>
    <m/>
    <m/>
    <x v="210"/>
    <x v="285"/>
    <n v="60000000"/>
    <m/>
    <n v="60000000"/>
    <x v="83"/>
    <s v="02-02-02-008-007"/>
    <s v="Detalle"/>
    <s v=""/>
    <s v=""/>
    <x v="27"/>
    <s v="SERVICIOS DE MANTENIMIENTO"/>
    <x v="76"/>
  </r>
  <r>
    <m/>
    <m/>
    <m/>
    <m/>
    <m/>
    <x v="48"/>
    <x v="53"/>
    <n v="710000000"/>
    <m/>
    <n v="710000000"/>
    <x v="83"/>
    <s v="02-02-02-008-007"/>
    <s v="Detalle"/>
    <s v=""/>
    <s v=""/>
    <x v="28"/>
    <s v="SERVICIOS DE MANTENIMIENTO"/>
    <x v="76"/>
  </r>
  <r>
    <m/>
    <m/>
    <m/>
    <m/>
    <m/>
    <x v="211"/>
    <x v="286"/>
    <n v="510000000"/>
    <m/>
    <n v="510000000"/>
    <x v="83"/>
    <s v="02-02-02-008-007"/>
    <s v="Detalle"/>
    <s v=""/>
    <s v=""/>
    <x v="28"/>
    <s v="SERVICIOS DE MANTENIMIENTO"/>
    <x v="76"/>
  </r>
  <r>
    <m/>
    <m/>
    <m/>
    <m/>
    <m/>
    <x v="49"/>
    <x v="54"/>
    <n v="1117420000"/>
    <m/>
    <n v="1117420000"/>
    <x v="83"/>
    <s v="02-02-02-008-007"/>
    <s v="Detalle"/>
    <s v=""/>
    <s v=""/>
    <x v="28"/>
    <s v="SERVICIOS DE MANTENIMIENTO"/>
    <x v="76"/>
  </r>
  <r>
    <m/>
    <m/>
    <m/>
    <m/>
    <m/>
    <x v="50"/>
    <x v="55"/>
    <n v="3563000000"/>
    <m/>
    <n v="3563000000"/>
    <x v="83"/>
    <s v="02-02-02-008-007"/>
    <s v="Detalle"/>
    <s v=""/>
    <s v=""/>
    <x v="29"/>
    <s v="SERVICIOS DE MANTENIMIENTO"/>
    <x v="76"/>
  </r>
  <r>
    <m/>
    <m/>
    <m/>
    <m/>
    <m/>
    <x v="81"/>
    <x v="89"/>
    <m/>
    <n v="1500000"/>
    <n v="1500000"/>
    <x v="83"/>
    <s v="02-02-02-008-007"/>
    <s v="Detalle"/>
    <s v=""/>
    <s v=""/>
    <x v="29"/>
    <s v="SERVICIOS DE MANTENIMIENTO"/>
    <x v="76"/>
  </r>
  <r>
    <m/>
    <m/>
    <m/>
    <m/>
    <m/>
    <x v="82"/>
    <x v="90"/>
    <n v="3099559397"/>
    <m/>
    <n v="3099559397"/>
    <x v="83"/>
    <s v="02-02-02-008-007"/>
    <s v="Detalle"/>
    <s v=""/>
    <s v=""/>
    <x v="29"/>
    <s v="SERVICIOS DE MANTENIMIENTO"/>
    <x v="76"/>
  </r>
  <r>
    <m/>
    <m/>
    <m/>
    <m/>
    <m/>
    <x v="212"/>
    <x v="287"/>
    <n v="410000000"/>
    <m/>
    <n v="410000000"/>
    <x v="83"/>
    <s v="02-02-02-008-007"/>
    <s v="Detalle"/>
    <s v=""/>
    <s v=""/>
    <x v="29"/>
    <s v="SERVICIOS DE MANTENIMIENTO"/>
    <x v="76"/>
  </r>
  <r>
    <m/>
    <m/>
    <m/>
    <m/>
    <m/>
    <x v="145"/>
    <x v="188"/>
    <n v="95000000"/>
    <m/>
    <n v="95000000"/>
    <x v="83"/>
    <s v="02-02-02-008-007"/>
    <s v="Detalle"/>
    <s v=""/>
    <s v=""/>
    <x v="29"/>
    <s v="SERVICIOS DE MANTENIMIENTO"/>
    <x v="76"/>
  </r>
  <r>
    <m/>
    <m/>
    <m/>
    <m/>
    <m/>
    <x v="51"/>
    <x v="56"/>
    <n v="457381428"/>
    <m/>
    <n v="457381428"/>
    <x v="83"/>
    <s v="02-02-02-008-007"/>
    <s v="Detalle"/>
    <s v=""/>
    <s v=""/>
    <x v="29"/>
    <s v="SERVICIOS DE MANTENIMIENTO"/>
    <x v="76"/>
  </r>
  <r>
    <m/>
    <m/>
    <m/>
    <m/>
    <m/>
    <x v="177"/>
    <x v="241"/>
    <m/>
    <n v="145720000"/>
    <n v="145720000"/>
    <x v="83"/>
    <s v="02-02-02-008-007"/>
    <s v="Detalle"/>
    <s v=""/>
    <s v=""/>
    <x v="29"/>
    <s v="SERVICIOS DE MANTENIMIENTO"/>
    <x v="76"/>
  </r>
  <r>
    <m/>
    <m/>
    <m/>
    <m/>
    <m/>
    <x v="146"/>
    <x v="189"/>
    <n v="130000000"/>
    <m/>
    <n v="130000000"/>
    <x v="83"/>
    <s v="02-02-02-008-007"/>
    <s v="Detalle"/>
    <s v=""/>
    <s v=""/>
    <x v="29"/>
    <s v="SERVICIOS DE MANTENIMIENTO"/>
    <x v="76"/>
  </r>
  <r>
    <m/>
    <m/>
    <m/>
    <m/>
    <m/>
    <x v="137"/>
    <x v="177"/>
    <n v="2094400000"/>
    <n v="1200000000"/>
    <n v="3294400000"/>
    <x v="83"/>
    <s v="02-02-02-008-007"/>
    <s v="Detalle"/>
    <s v=""/>
    <s v=""/>
    <x v="30"/>
    <s v="SERVICIOS DE MANTENIMIENTO"/>
    <x v="76"/>
  </r>
  <r>
    <m/>
    <m/>
    <m/>
    <m/>
    <m/>
    <x v="83"/>
    <x v="91"/>
    <n v="2242000000"/>
    <n v="1510000000"/>
    <n v="3752000000"/>
    <x v="83"/>
    <s v="02-02-02-008-007"/>
    <s v="Detalle"/>
    <s v=""/>
    <s v=""/>
    <x v="30"/>
    <s v="SERVICIOS DE MANTENIMIENTO"/>
    <x v="76"/>
  </r>
  <r>
    <m/>
    <m/>
    <m/>
    <m/>
    <m/>
    <x v="213"/>
    <x v="288"/>
    <n v="100000000"/>
    <m/>
    <n v="100000000"/>
    <x v="83"/>
    <s v="02-02-02-008-007"/>
    <s v="Detalle"/>
    <s v=""/>
    <s v=""/>
    <x v="30"/>
    <s v="SERVICIOS DE MANTENIMIENTO"/>
    <x v="76"/>
  </r>
  <r>
    <m/>
    <m/>
    <m/>
    <m/>
    <m/>
    <x v="138"/>
    <x v="178"/>
    <n v="355000000"/>
    <m/>
    <n v="355000000"/>
    <x v="83"/>
    <s v="02-02-02-008-007"/>
    <s v="Detalle"/>
    <s v=""/>
    <s v=""/>
    <x v="30"/>
    <s v="SERVICIOS DE MANTENIMIENTO"/>
    <x v="76"/>
  </r>
  <r>
    <m/>
    <m/>
    <m/>
    <m/>
    <m/>
    <x v="178"/>
    <x v="242"/>
    <m/>
    <n v="100000000"/>
    <n v="100000000"/>
    <x v="83"/>
    <s v="02-02-02-008-007"/>
    <s v="Detalle"/>
    <s v=""/>
    <s v=""/>
    <x v="30"/>
    <s v="SERVICIOS DE MANTENIMIENTO"/>
    <x v="76"/>
  </r>
  <r>
    <m/>
    <m/>
    <m/>
    <m/>
    <m/>
    <x v="139"/>
    <x v="181"/>
    <m/>
    <n v="1500000"/>
    <n v="1500000"/>
    <x v="83"/>
    <s v="02-02-02-008-007"/>
    <s v="Detalle"/>
    <s v=""/>
    <s v=""/>
    <x v="30"/>
    <s v="SERVICIOS DE MANTENIMIENTO"/>
    <x v="76"/>
  </r>
  <r>
    <m/>
    <m/>
    <m/>
    <m/>
    <m/>
    <x v="147"/>
    <x v="190"/>
    <n v="127000000"/>
    <m/>
    <n v="127000000"/>
    <x v="83"/>
    <s v="02-02-02-008-007"/>
    <s v="Detalle"/>
    <s v=""/>
    <s v=""/>
    <x v="30"/>
    <s v="SERVICIOS DE MANTENIMIENTO"/>
    <x v="76"/>
  </r>
  <r>
    <m/>
    <m/>
    <m/>
    <m/>
    <m/>
    <x v="54"/>
    <x v="59"/>
    <n v="347900000"/>
    <m/>
    <n v="347900000"/>
    <x v="83"/>
    <s v="02-02-02-008-007"/>
    <s v="Detalle"/>
    <s v=""/>
    <s v=""/>
    <x v="30"/>
    <s v="SERVICIOS DE MANTENIMIENTO"/>
    <x v="76"/>
  </r>
  <r>
    <m/>
    <m/>
    <m/>
    <m/>
    <m/>
    <x v="55"/>
    <x v="60"/>
    <n v="3562000000"/>
    <m/>
    <n v="3562000000"/>
    <x v="83"/>
    <s v="02-02-02-008-007"/>
    <s v="Detalle"/>
    <s v=""/>
    <s v=""/>
    <x v="31"/>
    <s v="SERVICIOS DE MANTENIMIENTO"/>
    <x v="76"/>
  </r>
  <r>
    <m/>
    <m/>
    <m/>
    <m/>
    <m/>
    <x v="214"/>
    <x v="289"/>
    <n v="24000000"/>
    <m/>
    <n v="24000000"/>
    <x v="83"/>
    <s v="02-02-02-008-007"/>
    <s v="Detalle"/>
    <s v=""/>
    <s v=""/>
    <x v="31"/>
    <s v="SERVICIOS DE MANTENIMIENTO"/>
    <x v="76"/>
  </r>
  <r>
    <m/>
    <m/>
    <m/>
    <m/>
    <m/>
    <x v="148"/>
    <x v="191"/>
    <n v="52000000"/>
    <m/>
    <n v="52000000"/>
    <x v="83"/>
    <s v="02-02-02-008-007"/>
    <s v="Detalle"/>
    <s v=""/>
    <s v=""/>
    <x v="31"/>
    <s v="SERVICIOS DE MANTENIMIENTO"/>
    <x v="76"/>
  </r>
  <r>
    <m/>
    <m/>
    <m/>
    <m/>
    <m/>
    <x v="56"/>
    <x v="61"/>
    <n v="2191000000"/>
    <m/>
    <n v="2191000000"/>
    <x v="83"/>
    <s v="02-02-02-008-007"/>
    <s v="Detalle"/>
    <s v=""/>
    <s v=""/>
    <x v="31"/>
    <s v="SERVICIOS DE MANTENIMIENTO"/>
    <x v="76"/>
  </r>
  <r>
    <m/>
    <m/>
    <m/>
    <m/>
    <m/>
    <x v="179"/>
    <x v="243"/>
    <m/>
    <n v="158090000"/>
    <n v="158090000"/>
    <x v="83"/>
    <s v="02-02-02-008-007"/>
    <s v="Detalle"/>
    <s v=""/>
    <s v=""/>
    <x v="31"/>
    <s v="SERVICIOS DE MANTENIMIENTO"/>
    <x v="76"/>
  </r>
  <r>
    <m/>
    <m/>
    <m/>
    <m/>
    <m/>
    <x v="57"/>
    <x v="62"/>
    <n v="2248200000"/>
    <m/>
    <n v="2248200000"/>
    <x v="83"/>
    <s v="02-02-02-008-007"/>
    <s v="Detalle"/>
    <s v=""/>
    <s v=""/>
    <x v="32"/>
    <s v="SERVICIOS DE MANTENIMIENTO"/>
    <x v="76"/>
  </r>
  <r>
    <m/>
    <m/>
    <m/>
    <m/>
    <m/>
    <x v="58"/>
    <x v="63"/>
    <n v="209393000"/>
    <m/>
    <n v="209393000"/>
    <x v="83"/>
    <s v="02-02-02-008-007"/>
    <s v="Detalle"/>
    <s v=""/>
    <s v=""/>
    <x v="32"/>
    <s v="SERVICIOS DE MANTENIMIENTO"/>
    <x v="76"/>
  </r>
  <r>
    <m/>
    <m/>
    <m/>
    <m/>
    <m/>
    <x v="85"/>
    <x v="93"/>
    <n v="1659100000"/>
    <m/>
    <n v="1659100000"/>
    <x v="83"/>
    <s v="02-02-02-008-007"/>
    <s v="Detalle"/>
    <s v=""/>
    <s v=""/>
    <x v="32"/>
    <s v="SERVICIOS DE MANTENIMIENTO"/>
    <x v="76"/>
  </r>
  <r>
    <m/>
    <m/>
    <m/>
    <m/>
    <m/>
    <x v="215"/>
    <x v="290"/>
    <m/>
    <n v="15000000"/>
    <n v="15000000"/>
    <x v="83"/>
    <s v="02-02-02-008-007"/>
    <s v="Detalle"/>
    <s v=""/>
    <s v=""/>
    <x v="32"/>
    <s v="SERVICIOS DE MANTENIMIENTO"/>
    <x v="76"/>
  </r>
  <r>
    <m/>
    <m/>
    <m/>
    <m/>
    <m/>
    <x v="86"/>
    <x v="94"/>
    <n v="600000"/>
    <m/>
    <n v="600000"/>
    <x v="83"/>
    <s v="02-02-02-008-007"/>
    <s v="Detalle"/>
    <s v=""/>
    <s v=""/>
    <x v="32"/>
    <s v="SERVICIOS DE MANTENIMIENTO"/>
    <x v="76"/>
  </r>
  <r>
    <m/>
    <m/>
    <m/>
    <m/>
    <m/>
    <x v="149"/>
    <x v="192"/>
    <n v="52000000"/>
    <m/>
    <n v="52000000"/>
    <x v="83"/>
    <s v="02-02-02-008-007"/>
    <s v="Detalle"/>
    <s v=""/>
    <s v=""/>
    <x v="32"/>
    <s v="SERVICIOS DE MANTENIMIENTO"/>
    <x v="76"/>
  </r>
  <r>
    <m/>
    <m/>
    <m/>
    <m/>
    <m/>
    <x v="216"/>
    <x v="291"/>
    <n v="50000000"/>
    <m/>
    <n v="50000000"/>
    <x v="83"/>
    <s v="02-02-02-008-007"/>
    <s v="Detalle"/>
    <s v=""/>
    <s v=""/>
    <x v="32"/>
    <s v="SERVICIOS DE MANTENIMIENTO"/>
    <x v="76"/>
  </r>
  <r>
    <m/>
    <m/>
    <m/>
    <m/>
    <m/>
    <x v="109"/>
    <x v="118"/>
    <n v="2460200000"/>
    <m/>
    <n v="2460200000"/>
    <x v="83"/>
    <s v="02-02-02-008-007"/>
    <s v="Detalle"/>
    <s v=""/>
    <s v=""/>
    <x v="33"/>
    <s v="SERVICIOS DE MANTENIMIENTO"/>
    <x v="76"/>
  </r>
  <r>
    <m/>
    <m/>
    <m/>
    <m/>
    <m/>
    <x v="180"/>
    <x v="244"/>
    <m/>
    <n v="70000000"/>
    <n v="70000000"/>
    <x v="83"/>
    <s v="02-02-02-008-007"/>
    <s v="Detalle"/>
    <s v=""/>
    <s v=""/>
    <x v="33"/>
    <s v="SERVICIOS DE MANTENIMIENTO"/>
    <x v="76"/>
  </r>
  <r>
    <m/>
    <m/>
    <m/>
    <m/>
    <m/>
    <x v="94"/>
    <x v="103"/>
    <n v="1799058906.25"/>
    <m/>
    <n v="1799058906.25"/>
    <x v="83"/>
    <s v="02-02-02-008-007"/>
    <s v="Detalle"/>
    <s v=""/>
    <s v=""/>
    <x v="33"/>
    <s v="SERVICIOS DE MANTENIMIENTO"/>
    <x v="76"/>
  </r>
  <r>
    <m/>
    <m/>
    <m/>
    <m/>
    <m/>
    <x v="217"/>
    <x v="292"/>
    <n v="63500000"/>
    <m/>
    <n v="63500000"/>
    <x v="83"/>
    <s v="02-02-02-008-007"/>
    <s v="Detalle"/>
    <s v=""/>
    <s v=""/>
    <x v="33"/>
    <s v="SERVICIOS DE MANTENIMIENTO"/>
    <x v="76"/>
  </r>
  <r>
    <m/>
    <m/>
    <m/>
    <m/>
    <m/>
    <x v="181"/>
    <x v="245"/>
    <m/>
    <n v="80000000"/>
    <n v="80000000"/>
    <x v="83"/>
    <s v="02-02-02-008-007"/>
    <s v="Detalle"/>
    <s v=""/>
    <s v=""/>
    <x v="33"/>
    <s v="SERVICIOS DE MANTENIMIENTO"/>
    <x v="76"/>
  </r>
  <r>
    <m/>
    <m/>
    <m/>
    <m/>
    <m/>
    <x v="87"/>
    <x v="95"/>
    <n v="25000000"/>
    <m/>
    <n v="25000000"/>
    <x v="83"/>
    <s v="02-02-02-008-007"/>
    <s v="Detalle"/>
    <s v=""/>
    <s v=""/>
    <x v="33"/>
    <s v="SERVICIOS DE MANTENIMIENTO"/>
    <x v="76"/>
  </r>
  <r>
    <m/>
    <m/>
    <m/>
    <m/>
    <m/>
    <x v="59"/>
    <x v="64"/>
    <n v="995000000"/>
    <m/>
    <n v="995000000"/>
    <x v="83"/>
    <s v="02-02-02-008-007"/>
    <s v="Detalle"/>
    <s v=""/>
    <s v=""/>
    <x v="33"/>
    <s v="SERVICIOS DE MANTENIMIENTO"/>
    <x v="76"/>
  </r>
  <r>
    <m/>
    <m/>
    <m/>
    <m/>
    <m/>
    <x v="150"/>
    <x v="193"/>
    <n v="48000000"/>
    <m/>
    <n v="48000000"/>
    <x v="83"/>
    <s v="02-02-02-008-007"/>
    <s v="Detalle"/>
    <s v=""/>
    <s v=""/>
    <x v="33"/>
    <s v="SERVICIOS DE MANTENIMIENTO"/>
    <x v="76"/>
  </r>
  <r>
    <m/>
    <m/>
    <m/>
    <m/>
    <m/>
    <x v="218"/>
    <x v="293"/>
    <m/>
    <n v="57490000"/>
    <n v="57490000"/>
    <x v="83"/>
    <s v="02-02-02-008-007"/>
    <s v="Detalle"/>
    <s v=""/>
    <s v=""/>
    <x v="33"/>
    <s v="SERVICIOS DE MANTENIMIENTO"/>
    <x v="76"/>
  </r>
  <r>
    <m/>
    <m/>
    <m/>
    <m/>
    <m/>
    <x v="151"/>
    <x v="194"/>
    <n v="60000000"/>
    <m/>
    <n v="60000000"/>
    <x v="83"/>
    <s v="02-02-02-008-007"/>
    <s v="Detalle"/>
    <s v=""/>
    <s v=""/>
    <x v="33"/>
    <s v="SERVICIOS DE MANTENIMIENTO"/>
    <x v="76"/>
  </r>
  <r>
    <m/>
    <m/>
    <m/>
    <m/>
    <m/>
    <x v="60"/>
    <x v="65"/>
    <n v="2278000000"/>
    <m/>
    <n v="2278000000"/>
    <x v="83"/>
    <s v="02-02-02-008-007"/>
    <s v="Detalle"/>
    <s v=""/>
    <s v=""/>
    <x v="34"/>
    <s v="SERVICIOS DE MANTENIMIENTO"/>
    <x v="76"/>
  </r>
  <r>
    <m/>
    <m/>
    <m/>
    <m/>
    <m/>
    <x v="182"/>
    <x v="246"/>
    <m/>
    <n v="60000000"/>
    <n v="60000000"/>
    <x v="83"/>
    <s v="02-02-02-008-007"/>
    <s v="Detalle"/>
    <s v=""/>
    <s v=""/>
    <x v="34"/>
    <s v="SERVICIOS DE MANTENIMIENTO"/>
    <x v="76"/>
  </r>
  <r>
    <m/>
    <m/>
    <m/>
    <m/>
    <m/>
    <x v="61"/>
    <x v="66"/>
    <n v="1283000000"/>
    <m/>
    <n v="1283000000"/>
    <x v="83"/>
    <s v="02-02-02-008-007"/>
    <s v="Detalle"/>
    <s v=""/>
    <s v=""/>
    <x v="34"/>
    <s v="SERVICIOS DE MANTENIMIENTO"/>
    <x v="76"/>
  </r>
  <r>
    <m/>
    <m/>
    <m/>
    <m/>
    <m/>
    <x v="219"/>
    <x v="294"/>
    <n v="135000000"/>
    <m/>
    <n v="135000000"/>
    <x v="83"/>
    <s v="02-02-02-008-007"/>
    <s v="Detalle"/>
    <s v=""/>
    <s v=""/>
    <x v="34"/>
    <s v="SERVICIOS DE MANTENIMIENTO"/>
    <x v="76"/>
  </r>
  <r>
    <m/>
    <m/>
    <m/>
    <m/>
    <m/>
    <x v="183"/>
    <x v="247"/>
    <m/>
    <n v="50000000"/>
    <n v="50000000"/>
    <x v="83"/>
    <s v="02-02-02-008-007"/>
    <s v="Detalle"/>
    <s v=""/>
    <s v=""/>
    <x v="34"/>
    <s v="SERVICIOS DE MANTENIMIENTO"/>
    <x v="76"/>
  </r>
  <r>
    <m/>
    <m/>
    <m/>
    <m/>
    <m/>
    <x v="88"/>
    <x v="96"/>
    <n v="25000000"/>
    <m/>
    <n v="25000000"/>
    <x v="83"/>
    <s v="02-02-02-008-007"/>
    <s v="Detalle"/>
    <s v=""/>
    <s v=""/>
    <x v="34"/>
    <s v="SERVICIOS DE MANTENIMIENTO"/>
    <x v="76"/>
  </r>
  <r>
    <m/>
    <m/>
    <m/>
    <m/>
    <m/>
    <x v="125"/>
    <x v="157"/>
    <n v="113000000"/>
    <m/>
    <n v="113000000"/>
    <x v="83"/>
    <s v="02-02-02-008-007"/>
    <s v="Detalle"/>
    <s v=""/>
    <s v=""/>
    <x v="34"/>
    <s v="SERVICIOS DE MANTENIMIENTO"/>
    <x v="76"/>
  </r>
  <r>
    <m/>
    <m/>
    <m/>
    <m/>
    <m/>
    <x v="152"/>
    <x v="195"/>
    <n v="105000000"/>
    <m/>
    <n v="105000000"/>
    <x v="83"/>
    <s v="02-02-02-008-007"/>
    <s v="Detalle"/>
    <s v=""/>
    <s v=""/>
    <x v="34"/>
    <s v="SERVICIOS DE MANTENIMIENTO"/>
    <x v="76"/>
  </r>
  <r>
    <m/>
    <m/>
    <m/>
    <m/>
    <m/>
    <x v="63"/>
    <x v="68"/>
    <n v="1980000000"/>
    <m/>
    <n v="1980000000"/>
    <x v="83"/>
    <s v="02-02-02-008-007"/>
    <s v="Detalle"/>
    <s v=""/>
    <s v=""/>
    <x v="35"/>
    <s v="SERVICIOS DE MANTENIMIENTO"/>
    <x v="76"/>
  </r>
  <r>
    <m/>
    <m/>
    <m/>
    <m/>
    <m/>
    <x v="161"/>
    <x v="217"/>
    <n v="17000000"/>
    <m/>
    <n v="17000000"/>
    <x v="83"/>
    <s v="02-02-02-008-007"/>
    <s v="Detalle"/>
    <s v=""/>
    <s v=""/>
    <x v="35"/>
    <s v="SERVICIOS DE MANTENIMIENTO"/>
    <x v="76"/>
  </r>
  <r>
    <m/>
    <m/>
    <m/>
    <m/>
    <m/>
    <x v="64"/>
    <x v="69"/>
    <n v="940000000"/>
    <m/>
    <n v="940000000"/>
    <x v="83"/>
    <s v="02-02-02-008-007"/>
    <s v="Detalle"/>
    <s v=""/>
    <s v=""/>
    <x v="35"/>
    <s v="SERVICIOS DE MANTENIMIENTO"/>
    <x v="76"/>
  </r>
  <r>
    <m/>
    <m/>
    <m/>
    <m/>
    <m/>
    <x v="220"/>
    <x v="295"/>
    <n v="215000000"/>
    <m/>
    <n v="215000000"/>
    <x v="83"/>
    <s v="02-02-02-008-007"/>
    <s v="Detalle"/>
    <s v=""/>
    <s v=""/>
    <x v="35"/>
    <s v="SERVICIOS DE MANTENIMIENTO"/>
    <x v="76"/>
  </r>
  <r>
    <m/>
    <m/>
    <m/>
    <m/>
    <m/>
    <x v="184"/>
    <x v="248"/>
    <m/>
    <n v="80000000"/>
    <n v="80000000"/>
    <x v="83"/>
    <s v="02-02-02-008-007"/>
    <s v="Detalle"/>
    <s v=""/>
    <s v=""/>
    <x v="35"/>
    <s v="SERVICIOS DE MANTENIMIENTO"/>
    <x v="76"/>
  </r>
  <r>
    <m/>
    <m/>
    <m/>
    <m/>
    <m/>
    <x v="153"/>
    <x v="196"/>
    <n v="55000000"/>
    <m/>
    <n v="55000000"/>
    <x v="83"/>
    <s v="02-02-02-008-007"/>
    <s v="Detalle"/>
    <s v=""/>
    <s v=""/>
    <x v="35"/>
    <s v="SERVICIOS DE MANTENIMIENTO"/>
    <x v="76"/>
  </r>
  <r>
    <m/>
    <m/>
    <m/>
    <m/>
    <m/>
    <x v="110"/>
    <x v="119"/>
    <n v="156305000"/>
    <m/>
    <n v="156305000"/>
    <x v="83"/>
    <s v="02-02-02-008-007"/>
    <s v="Detalle"/>
    <s v=""/>
    <s v=""/>
    <x v="35"/>
    <s v="SERVICIOS DE MANTENIMIENTO"/>
    <x v="76"/>
  </r>
  <r>
    <m/>
    <m/>
    <m/>
    <m/>
    <m/>
    <x v="66"/>
    <x v="71"/>
    <n v="3489000000"/>
    <m/>
    <n v="3489000000"/>
    <x v="83"/>
    <s v="02-02-02-008-007"/>
    <s v="Detalle"/>
    <s v=""/>
    <s v=""/>
    <x v="36"/>
    <s v="SERVICIOS DE MANTENIMIENTO"/>
    <x v="76"/>
  </r>
  <r>
    <m/>
    <m/>
    <m/>
    <m/>
    <m/>
    <x v="67"/>
    <x v="72"/>
    <n v="1381967000"/>
    <n v="16910000"/>
    <n v="1398877000"/>
    <x v="83"/>
    <s v="02-02-02-008-007"/>
    <s v="Detalle"/>
    <s v=""/>
    <s v=""/>
    <x v="36"/>
    <s v="SERVICIOS DE MANTENIMIENTO"/>
    <x v="76"/>
  </r>
  <r>
    <m/>
    <m/>
    <m/>
    <m/>
    <m/>
    <x v="221"/>
    <x v="296"/>
    <n v="120000000"/>
    <m/>
    <n v="120000000"/>
    <x v="83"/>
    <s v="02-02-02-008-007"/>
    <s v="Detalle"/>
    <s v=""/>
    <s v=""/>
    <x v="36"/>
    <s v="SERVICIOS DE MANTENIMIENTO"/>
    <x v="76"/>
  </r>
  <r>
    <m/>
    <m/>
    <m/>
    <m/>
    <m/>
    <x v="185"/>
    <x v="249"/>
    <m/>
    <n v="70000000"/>
    <n v="70000000"/>
    <x v="83"/>
    <s v="02-02-02-008-007"/>
    <s v="Detalle"/>
    <s v=""/>
    <s v=""/>
    <x v="36"/>
    <s v="SERVICIOS DE MANTENIMIENTO"/>
    <x v="76"/>
  </r>
  <r>
    <m/>
    <m/>
    <m/>
    <m/>
    <m/>
    <x v="89"/>
    <x v="97"/>
    <n v="500000"/>
    <m/>
    <n v="500000"/>
    <x v="83"/>
    <s v="02-02-02-008-007"/>
    <s v="Detalle"/>
    <s v=""/>
    <s v=""/>
    <x v="36"/>
    <s v="SERVICIOS DE MANTENIMIENTO"/>
    <x v="76"/>
  </r>
  <r>
    <m/>
    <m/>
    <m/>
    <m/>
    <m/>
    <x v="68"/>
    <x v="73"/>
    <n v="951247650"/>
    <m/>
    <n v="951247650"/>
    <x v="83"/>
    <s v="02-02-02-008-007"/>
    <s v="Detalle"/>
    <s v=""/>
    <s v=""/>
    <x v="36"/>
    <s v="SERVICIOS DE MANTENIMIENTO"/>
    <x v="76"/>
  </r>
  <r>
    <m/>
    <m/>
    <m/>
    <m/>
    <m/>
    <x v="154"/>
    <x v="197"/>
    <n v="55000000"/>
    <m/>
    <n v="55000000"/>
    <x v="83"/>
    <s v="02-02-02-008-007"/>
    <s v="Detalle"/>
    <s v=""/>
    <s v=""/>
    <x v="36"/>
    <s v="SERVICIOS DE MANTENIMIENTO"/>
    <x v="76"/>
  </r>
  <r>
    <m/>
    <m/>
    <m/>
    <m/>
    <m/>
    <x v="69"/>
    <x v="74"/>
    <n v="355040000"/>
    <m/>
    <n v="355040000"/>
    <x v="83"/>
    <s v="02-02-02-008-007"/>
    <s v="Detalle"/>
    <s v=""/>
    <s v=""/>
    <x v="36"/>
    <s v="SERVICIOS DE MANTENIMIENTO"/>
    <x v="76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8"/>
    <s v="008"/>
    <x v="0"/>
    <x v="297"/>
    <n v="1056000000"/>
    <n v="0"/>
    <n v="1056000000"/>
    <x v="84"/>
    <s v="02-02-02-008"/>
    <s v="Subordinal"/>
    <s v="020202008008Subordinal"/>
    <n v="1"/>
    <x v="0"/>
    <s v="MATERIALES Y SUMINISTROS"/>
    <x v="77"/>
  </r>
  <r>
    <m/>
    <m/>
    <m/>
    <m/>
    <m/>
    <x v="6"/>
    <x v="11"/>
    <n v="900000000"/>
    <m/>
    <n v="900000000"/>
    <x v="84"/>
    <s v="02-02-02-008-008"/>
    <s v="Detalle"/>
    <s v=""/>
    <s v=""/>
    <x v="1"/>
    <s v="MATERIALES Y SUMINISTROS"/>
    <x v="77"/>
  </r>
  <r>
    <m/>
    <m/>
    <m/>
    <m/>
    <m/>
    <x v="8"/>
    <x v="13"/>
    <n v="100000"/>
    <m/>
    <n v="100000"/>
    <x v="84"/>
    <s v="02-02-02-008-008"/>
    <s v="Detalle"/>
    <s v=""/>
    <s v=""/>
    <x v="1"/>
    <s v="MATERIALES Y SUMINISTROS"/>
    <x v="77"/>
  </r>
  <r>
    <m/>
    <m/>
    <m/>
    <m/>
    <m/>
    <x v="39"/>
    <x v="44"/>
    <n v="155900000"/>
    <m/>
    <n v="155900000"/>
    <x v="84"/>
    <s v="02-02-02-008-008"/>
    <s v="Detalle"/>
    <s v=""/>
    <s v=""/>
    <x v="23"/>
    <s v="MATERIALES Y SUMINISTROS"/>
    <x v="77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8"/>
    <s v="009"/>
    <x v="0"/>
    <x v="298"/>
    <n v="9804170000"/>
    <n v="1899073225"/>
    <n v="11703243225"/>
    <x v="85"/>
    <s v="02-02-02-008"/>
    <s v="Subordinal"/>
    <s v="020202008009Subordinal"/>
    <n v="1"/>
    <x v="0"/>
    <s v="SERVICIOS DE IMPRESIÓN Y PUBLICACIONES"/>
    <x v="78"/>
  </r>
  <r>
    <m/>
    <m/>
    <m/>
    <m/>
    <m/>
    <x v="1"/>
    <x v="6"/>
    <m/>
    <n v="951573225"/>
    <n v="951573225"/>
    <x v="85"/>
    <s v="02-02-02-008-009"/>
    <s v="Detalle"/>
    <s v=""/>
    <s v=""/>
    <x v="1"/>
    <s v="SERVICIOS DE IMPRESIÓN Y PUBLICACIONES"/>
    <x v="78"/>
  </r>
  <r>
    <m/>
    <m/>
    <m/>
    <m/>
    <m/>
    <x v="111"/>
    <x v="121"/>
    <n v="5000000"/>
    <m/>
    <n v="5000000"/>
    <x v="85"/>
    <s v="02-02-02-008-009"/>
    <s v="Detalle"/>
    <s v=""/>
    <s v=""/>
    <x v="1"/>
    <s v="SERVICIOS DE IMPRESIÓN Y PUBLICACIONES"/>
    <x v="78"/>
  </r>
  <r>
    <m/>
    <m/>
    <m/>
    <m/>
    <m/>
    <x v="98"/>
    <x v="108"/>
    <n v="1000000"/>
    <m/>
    <n v="1000000"/>
    <x v="85"/>
    <s v="02-02-02-008-009"/>
    <s v="Detalle"/>
    <s v=""/>
    <s v=""/>
    <x v="1"/>
    <s v="SERVICIOS DE IMPRESIÓN Y PUBLICACIONES"/>
    <x v="78"/>
  </r>
  <r>
    <m/>
    <m/>
    <m/>
    <m/>
    <m/>
    <x v="121"/>
    <x v="153"/>
    <n v="5000000"/>
    <m/>
    <n v="5000000"/>
    <x v="85"/>
    <s v="02-02-02-008-009"/>
    <s v="Detalle"/>
    <s v=""/>
    <s v=""/>
    <x v="1"/>
    <s v="SERVICIOS DE IMPRESIÓN Y PUBLICACIONES"/>
    <x v="78"/>
  </r>
  <r>
    <m/>
    <m/>
    <m/>
    <m/>
    <m/>
    <x v="128"/>
    <x v="167"/>
    <n v="2000000"/>
    <m/>
    <n v="2000000"/>
    <x v="85"/>
    <s v="02-02-02-008-009"/>
    <s v="Detalle"/>
    <s v=""/>
    <s v=""/>
    <x v="1"/>
    <s v="SERVICIOS DE IMPRESIÓN Y PUBLICACIONES"/>
    <x v="78"/>
  </r>
  <r>
    <m/>
    <m/>
    <m/>
    <m/>
    <m/>
    <x v="129"/>
    <x v="168"/>
    <n v="2000000"/>
    <m/>
    <n v="2000000"/>
    <x v="85"/>
    <s v="02-02-02-008-009"/>
    <s v="Detalle"/>
    <s v=""/>
    <s v=""/>
    <x v="1"/>
    <s v="SERVICIOS DE IMPRESIÓN Y PUBLICACIONES"/>
    <x v="78"/>
  </r>
  <r>
    <m/>
    <m/>
    <m/>
    <m/>
    <m/>
    <x v="123"/>
    <x v="155"/>
    <n v="1000000"/>
    <m/>
    <n v="1000000"/>
    <x v="85"/>
    <s v="02-02-02-008-009"/>
    <s v="Detalle"/>
    <s v=""/>
    <s v=""/>
    <x v="1"/>
    <s v="SERVICIOS DE IMPRESIÓN Y PUBLICACIONES"/>
    <x v="78"/>
  </r>
  <r>
    <m/>
    <m/>
    <m/>
    <m/>
    <m/>
    <x v="3"/>
    <x v="8"/>
    <n v="50000000"/>
    <m/>
    <n v="50000000"/>
    <x v="85"/>
    <s v="02-02-02-008-009"/>
    <s v="Detalle"/>
    <s v=""/>
    <s v=""/>
    <x v="1"/>
    <s v="SERVICIOS DE IMPRESIÓN Y PUBLICACIONES"/>
    <x v="78"/>
  </r>
  <r>
    <m/>
    <m/>
    <m/>
    <m/>
    <m/>
    <x v="5"/>
    <x v="10"/>
    <n v="50000000"/>
    <m/>
    <n v="50000000"/>
    <x v="85"/>
    <s v="02-02-02-008-009"/>
    <s v="Detalle"/>
    <s v=""/>
    <s v=""/>
    <x v="1"/>
    <s v="SERVICIOS DE IMPRESIÓN Y PUBLICACIONES"/>
    <x v="78"/>
  </r>
  <r>
    <m/>
    <m/>
    <m/>
    <m/>
    <m/>
    <x v="103"/>
    <x v="113"/>
    <n v="2885000000"/>
    <m/>
    <n v="2885000000"/>
    <x v="85"/>
    <s v="02-02-02-008-009"/>
    <s v="Detalle"/>
    <s v=""/>
    <s v=""/>
    <x v="1"/>
    <s v="SERVICIOS DE IMPRESIÓN Y PUBLICACIONES"/>
    <x v="78"/>
  </r>
  <r>
    <m/>
    <m/>
    <m/>
    <m/>
    <m/>
    <x v="90"/>
    <x v="99"/>
    <n v="350000000"/>
    <m/>
    <n v="350000000"/>
    <x v="85"/>
    <s v="02-02-02-008-009"/>
    <s v="Detalle"/>
    <s v=""/>
    <s v=""/>
    <x v="1"/>
    <s v="SERVICIOS DE IMPRESIÓN Y PUBLICACIONES"/>
    <x v="78"/>
  </r>
  <r>
    <m/>
    <m/>
    <m/>
    <m/>
    <m/>
    <x v="92"/>
    <x v="101"/>
    <n v="240000000"/>
    <m/>
    <n v="240000000"/>
    <x v="85"/>
    <s v="02-02-02-008-009"/>
    <s v="Detalle"/>
    <s v=""/>
    <s v=""/>
    <x v="1"/>
    <s v="SERVICIOS DE IMPRESIÓN Y PUBLICACIONES"/>
    <x v="78"/>
  </r>
  <r>
    <m/>
    <m/>
    <m/>
    <m/>
    <m/>
    <x v="72"/>
    <x v="80"/>
    <n v="100000000"/>
    <m/>
    <n v="100000000"/>
    <x v="85"/>
    <s v="02-02-02-008-009"/>
    <s v="Detalle"/>
    <s v=""/>
    <s v=""/>
    <x v="5"/>
    <s v="SERVICIOS DE IMPRESIÓN Y PUBLICACIONES"/>
    <x v="78"/>
  </r>
  <r>
    <m/>
    <m/>
    <m/>
    <m/>
    <m/>
    <x v="10"/>
    <x v="15"/>
    <n v="8000000"/>
    <m/>
    <n v="8000000"/>
    <x v="85"/>
    <s v="02-02-02-008-009"/>
    <s v="Detalle"/>
    <s v=""/>
    <s v=""/>
    <x v="2"/>
    <s v="SERVICIOS DE IMPRESIÓN Y PUBLICACIONES"/>
    <x v="78"/>
  </r>
  <r>
    <m/>
    <m/>
    <m/>
    <m/>
    <m/>
    <x v="113"/>
    <x v="124"/>
    <n v="125000000"/>
    <m/>
    <n v="125000000"/>
    <x v="85"/>
    <s v="02-02-02-008-009"/>
    <s v="Detalle"/>
    <s v=""/>
    <s v=""/>
    <x v="3"/>
    <s v="SERVICIOS DE IMPRESIÓN Y PUBLICACIONES"/>
    <x v="78"/>
  </r>
  <r>
    <m/>
    <m/>
    <m/>
    <m/>
    <m/>
    <x v="15"/>
    <x v="20"/>
    <n v="18000000"/>
    <m/>
    <n v="18000000"/>
    <x v="85"/>
    <s v="02-02-02-008-009"/>
    <s v="Detalle"/>
    <s v=""/>
    <s v=""/>
    <x v="6"/>
    <s v="SERVICIOS DE IMPRESIÓN Y PUBLICACIONES"/>
    <x v="78"/>
  </r>
  <r>
    <m/>
    <m/>
    <m/>
    <m/>
    <m/>
    <x v="17"/>
    <x v="22"/>
    <n v="30000000"/>
    <m/>
    <n v="30000000"/>
    <x v="85"/>
    <s v="02-02-02-008-009"/>
    <s v="Detalle"/>
    <s v=""/>
    <s v=""/>
    <x v="8"/>
    <s v="SERVICIOS DE IMPRESIÓN Y PUBLICACIONES"/>
    <x v="78"/>
  </r>
  <r>
    <m/>
    <m/>
    <m/>
    <m/>
    <m/>
    <x v="18"/>
    <x v="23"/>
    <n v="30000000"/>
    <m/>
    <n v="30000000"/>
    <x v="85"/>
    <s v="02-02-02-008-009"/>
    <s v="Detalle"/>
    <s v=""/>
    <s v=""/>
    <x v="9"/>
    <s v="SERVICIOS DE IMPRESIÓN Y PUBLICACIONES"/>
    <x v="78"/>
  </r>
  <r>
    <m/>
    <m/>
    <m/>
    <m/>
    <m/>
    <x v="19"/>
    <x v="24"/>
    <n v="7000000"/>
    <m/>
    <n v="7000000"/>
    <x v="85"/>
    <s v="02-02-02-008-009"/>
    <s v="Detalle"/>
    <s v=""/>
    <s v=""/>
    <x v="10"/>
    <s v="SERVICIOS DE IMPRESIÓN Y PUBLICACIONES"/>
    <x v="78"/>
  </r>
  <r>
    <m/>
    <m/>
    <m/>
    <m/>
    <m/>
    <x v="198"/>
    <x v="273"/>
    <n v="21500000"/>
    <m/>
    <n v="21500000"/>
    <x v="85"/>
    <s v="02-02-02-008-009"/>
    <s v="Detalle"/>
    <s v=""/>
    <s v=""/>
    <x v="10"/>
    <s v="SERVICIOS DE IMPRESIÓN Y PUBLICACIONES"/>
    <x v="78"/>
  </r>
  <r>
    <m/>
    <m/>
    <m/>
    <m/>
    <m/>
    <x v="22"/>
    <x v="27"/>
    <n v="21000000"/>
    <m/>
    <n v="21000000"/>
    <x v="85"/>
    <s v="02-02-02-008-009"/>
    <s v="Detalle"/>
    <s v=""/>
    <s v=""/>
    <x v="12"/>
    <s v="SERVICIOS DE IMPRESIÓN Y PUBLICACIONES"/>
    <x v="78"/>
  </r>
  <r>
    <m/>
    <m/>
    <m/>
    <m/>
    <m/>
    <x v="24"/>
    <x v="29"/>
    <m/>
    <n v="644000000"/>
    <n v="644000000"/>
    <x v="85"/>
    <s v="02-02-02-008-009"/>
    <s v="Detalle"/>
    <s v=""/>
    <s v=""/>
    <x v="14"/>
    <s v="SERVICIOS DE IMPRESIÓN Y PUBLICACIONES"/>
    <x v="78"/>
  </r>
  <r>
    <m/>
    <m/>
    <m/>
    <m/>
    <m/>
    <x v="106"/>
    <x v="116"/>
    <n v="1290000000"/>
    <m/>
    <n v="1290000000"/>
    <x v="85"/>
    <s v="02-02-02-008-009"/>
    <s v="Detalle"/>
    <s v=""/>
    <s v=""/>
    <x v="40"/>
    <s v="SERVICIOS DE IMPRESIÓN Y PUBLICACIONES"/>
    <x v="78"/>
  </r>
  <r>
    <m/>
    <m/>
    <m/>
    <m/>
    <m/>
    <x v="26"/>
    <x v="31"/>
    <n v="340000000"/>
    <m/>
    <n v="340000000"/>
    <x v="85"/>
    <s v="02-02-02-008-009"/>
    <s v="Detalle"/>
    <s v=""/>
    <s v=""/>
    <x v="16"/>
    <s v="SERVICIOS DE IMPRESIÓN Y PUBLICACIONES"/>
    <x v="78"/>
  </r>
  <r>
    <m/>
    <m/>
    <m/>
    <m/>
    <m/>
    <x v="27"/>
    <x v="32"/>
    <n v="145000000"/>
    <m/>
    <n v="145000000"/>
    <x v="85"/>
    <s v="02-02-02-008-009"/>
    <s v="Detalle"/>
    <s v=""/>
    <s v=""/>
    <x v="17"/>
    <s v="SERVICIOS DE IMPRESIÓN Y PUBLICACIONES"/>
    <x v="78"/>
  </r>
  <r>
    <m/>
    <m/>
    <m/>
    <m/>
    <m/>
    <x v="28"/>
    <x v="33"/>
    <n v="120000000"/>
    <m/>
    <n v="120000000"/>
    <x v="85"/>
    <s v="02-02-02-008-009"/>
    <s v="Detalle"/>
    <s v=""/>
    <s v=""/>
    <x v="18"/>
    <s v="SERVICIOS DE IMPRESIÓN Y PUBLICACIONES"/>
    <x v="78"/>
  </r>
  <r>
    <m/>
    <m/>
    <m/>
    <m/>
    <m/>
    <x v="112"/>
    <x v="122"/>
    <n v="350000000"/>
    <n v="283500000"/>
    <n v="633500000"/>
    <x v="85"/>
    <s v="02-02-02-008-009"/>
    <s v="Detalle"/>
    <s v=""/>
    <s v=""/>
    <x v="28"/>
    <s v="SERVICIOS DE IMPRESIÓN Y PUBLICACIONES"/>
    <x v="78"/>
  </r>
  <r>
    <m/>
    <m/>
    <m/>
    <m/>
    <m/>
    <x v="30"/>
    <x v="35"/>
    <n v="53200000"/>
    <m/>
    <n v="53200000"/>
    <x v="85"/>
    <s v="02-02-02-008-009"/>
    <s v="Detalle"/>
    <s v=""/>
    <s v=""/>
    <x v="20"/>
    <s v="SERVICIOS DE IMPRESIÓN Y PUBLICACIONES"/>
    <x v="78"/>
  </r>
  <r>
    <m/>
    <m/>
    <m/>
    <m/>
    <m/>
    <x v="31"/>
    <x v="36"/>
    <n v="60000000"/>
    <m/>
    <n v="60000000"/>
    <x v="85"/>
    <s v="02-02-02-008-009"/>
    <s v="Detalle"/>
    <s v=""/>
    <s v=""/>
    <x v="20"/>
    <s v="SERVICIOS DE IMPRESIÓN Y PUBLICACIONES"/>
    <x v="78"/>
  </r>
  <r>
    <m/>
    <m/>
    <m/>
    <m/>
    <m/>
    <x v="32"/>
    <x v="37"/>
    <n v="54800000"/>
    <m/>
    <n v="54800000"/>
    <x v="85"/>
    <s v="02-02-02-008-009"/>
    <s v="Detalle"/>
    <s v=""/>
    <s v=""/>
    <x v="21"/>
    <s v="SERVICIOS DE IMPRESIÓN Y PUBLICACIONES"/>
    <x v="78"/>
  </r>
  <r>
    <m/>
    <m/>
    <m/>
    <m/>
    <m/>
    <x v="33"/>
    <x v="38"/>
    <n v="60600000"/>
    <m/>
    <n v="60600000"/>
    <x v="85"/>
    <s v="02-02-02-008-009"/>
    <s v="Detalle"/>
    <s v=""/>
    <s v=""/>
    <x v="21"/>
    <s v="SERVICIOS DE IMPRESIÓN Y PUBLICACIONES"/>
    <x v="78"/>
  </r>
  <r>
    <m/>
    <m/>
    <m/>
    <m/>
    <m/>
    <x v="202"/>
    <x v="277"/>
    <n v="19000000"/>
    <m/>
    <n v="19000000"/>
    <x v="85"/>
    <s v="02-02-02-008-009"/>
    <s v="Detalle"/>
    <s v=""/>
    <s v=""/>
    <x v="21"/>
    <s v="SERVICIOS DE IMPRESIÓN Y PUBLICACIONES"/>
    <x v="78"/>
  </r>
  <r>
    <m/>
    <m/>
    <m/>
    <m/>
    <m/>
    <x v="35"/>
    <x v="40"/>
    <n v="104820000"/>
    <m/>
    <n v="104820000"/>
    <x v="85"/>
    <s v="02-02-02-008-009"/>
    <s v="Detalle"/>
    <s v=""/>
    <s v=""/>
    <x v="22"/>
    <s v="SERVICIOS DE IMPRESIÓN Y PUBLICACIONES"/>
    <x v="78"/>
  </r>
  <r>
    <m/>
    <m/>
    <m/>
    <m/>
    <m/>
    <x v="36"/>
    <x v="41"/>
    <n v="65000000"/>
    <m/>
    <n v="65000000"/>
    <x v="85"/>
    <s v="02-02-02-008-009"/>
    <s v="Detalle"/>
    <s v=""/>
    <s v=""/>
    <x v="22"/>
    <s v="SERVICIOS DE IMPRESIÓN Y PUBLICACIONES"/>
    <x v="78"/>
  </r>
  <r>
    <m/>
    <m/>
    <m/>
    <m/>
    <m/>
    <x v="37"/>
    <x v="42"/>
    <n v="31000000"/>
    <m/>
    <n v="31000000"/>
    <x v="85"/>
    <s v="02-02-02-008-009"/>
    <s v="Detalle"/>
    <s v=""/>
    <s v=""/>
    <x v="22"/>
    <s v="SERVICIOS DE IMPRESIÓN Y PUBLICACIONES"/>
    <x v="78"/>
  </r>
  <r>
    <m/>
    <m/>
    <m/>
    <m/>
    <m/>
    <x v="38"/>
    <x v="43"/>
    <n v="80200000"/>
    <m/>
    <n v="80200000"/>
    <x v="85"/>
    <s v="02-02-02-008-009"/>
    <s v="Detalle"/>
    <s v=""/>
    <s v=""/>
    <x v="23"/>
    <s v="SERVICIOS DE IMPRESIÓN Y PUBLICACIONES"/>
    <x v="78"/>
  </r>
  <r>
    <m/>
    <m/>
    <m/>
    <m/>
    <m/>
    <x v="205"/>
    <x v="280"/>
    <n v="30000000"/>
    <m/>
    <n v="30000000"/>
    <x v="85"/>
    <s v="02-02-02-008-009"/>
    <s v="Detalle"/>
    <s v=""/>
    <s v=""/>
    <x v="23"/>
    <s v="SERVICIOS DE IMPRESIÓN Y PUBLICACIONES"/>
    <x v="78"/>
  </r>
  <r>
    <m/>
    <m/>
    <m/>
    <m/>
    <m/>
    <x v="39"/>
    <x v="44"/>
    <n v="60000000"/>
    <m/>
    <n v="60000000"/>
    <x v="85"/>
    <s v="02-02-02-008-009"/>
    <s v="Detalle"/>
    <s v=""/>
    <s v=""/>
    <x v="23"/>
    <s v="SERVICIOS DE IMPRESIÓN Y PUBLICACIONES"/>
    <x v="78"/>
  </r>
  <r>
    <m/>
    <m/>
    <m/>
    <m/>
    <m/>
    <x v="40"/>
    <x v="45"/>
    <n v="30050000"/>
    <m/>
    <n v="30050000"/>
    <x v="85"/>
    <s v="02-02-02-008-009"/>
    <s v="Detalle"/>
    <s v=""/>
    <s v=""/>
    <x v="23"/>
    <s v="SERVICIOS DE IMPRESIÓN Y PUBLICACIONES"/>
    <x v="78"/>
  </r>
  <r>
    <m/>
    <m/>
    <m/>
    <m/>
    <m/>
    <x v="119"/>
    <x v="150"/>
    <n v="40000000"/>
    <m/>
    <n v="40000000"/>
    <x v="85"/>
    <s v="02-02-02-008-009"/>
    <s v="Detalle"/>
    <s v=""/>
    <s v=""/>
    <x v="24"/>
    <s v="SERVICIOS DE IMPRESIÓN Y PUBLICACIONES"/>
    <x v="78"/>
  </r>
  <r>
    <m/>
    <m/>
    <m/>
    <m/>
    <m/>
    <x v="41"/>
    <x v="46"/>
    <n v="137000000"/>
    <m/>
    <n v="137000000"/>
    <x v="85"/>
    <s v="02-02-02-008-009"/>
    <s v="Detalle"/>
    <s v=""/>
    <s v=""/>
    <x v="24"/>
    <s v="SERVICIOS DE IMPRESIÓN Y PUBLICACIONES"/>
    <x v="78"/>
  </r>
  <r>
    <m/>
    <m/>
    <m/>
    <m/>
    <m/>
    <x v="42"/>
    <x v="47"/>
    <n v="15000000"/>
    <m/>
    <n v="15000000"/>
    <x v="85"/>
    <s v="02-02-02-008-009"/>
    <s v="Detalle"/>
    <s v=""/>
    <s v=""/>
    <x v="25"/>
    <s v="SERVICIOS DE IMPRESIÓN Y PUBLICACIONES"/>
    <x v="78"/>
  </r>
  <r>
    <m/>
    <m/>
    <m/>
    <m/>
    <m/>
    <x v="43"/>
    <x v="48"/>
    <n v="32000000"/>
    <m/>
    <n v="32000000"/>
    <x v="85"/>
    <s v="02-02-02-008-009"/>
    <s v="Detalle"/>
    <s v=""/>
    <s v=""/>
    <x v="25"/>
    <s v="SERVICIOS DE IMPRESIÓN Y PUBLICACIONES"/>
    <x v="78"/>
  </r>
  <r>
    <m/>
    <m/>
    <m/>
    <m/>
    <m/>
    <x v="93"/>
    <x v="102"/>
    <n v="33000000"/>
    <m/>
    <n v="33000000"/>
    <x v="85"/>
    <s v="02-02-02-008-009"/>
    <s v="Detalle"/>
    <s v=""/>
    <s v=""/>
    <x v="26"/>
    <s v="SERVICIOS DE IMPRESIÓN Y PUBLICACIONES"/>
    <x v="78"/>
  </r>
  <r>
    <m/>
    <m/>
    <m/>
    <m/>
    <m/>
    <x v="44"/>
    <x v="49"/>
    <n v="40000000"/>
    <m/>
    <n v="40000000"/>
    <x v="85"/>
    <s v="02-02-02-008-009"/>
    <s v="Detalle"/>
    <s v=""/>
    <s v=""/>
    <x v="26"/>
    <s v="SERVICIOS DE IMPRESIÓN Y PUBLICACIONES"/>
    <x v="78"/>
  </r>
  <r>
    <m/>
    <m/>
    <m/>
    <m/>
    <m/>
    <x v="45"/>
    <x v="50"/>
    <n v="8000000"/>
    <m/>
    <n v="8000000"/>
    <x v="85"/>
    <s v="02-02-02-008-009"/>
    <s v="Detalle"/>
    <s v=""/>
    <s v=""/>
    <x v="27"/>
    <s v="SERVICIOS DE IMPRESIÓN Y PUBLICACIONES"/>
    <x v="78"/>
  </r>
  <r>
    <m/>
    <m/>
    <m/>
    <m/>
    <m/>
    <x v="46"/>
    <x v="51"/>
    <n v="7000000"/>
    <m/>
    <n v="7000000"/>
    <x v="85"/>
    <s v="02-02-02-008-009"/>
    <s v="Detalle"/>
    <s v=""/>
    <s v=""/>
    <x v="27"/>
    <s v="SERVICIOS DE IMPRESIÓN Y PUBLICACIONES"/>
    <x v="78"/>
  </r>
  <r>
    <m/>
    <m/>
    <m/>
    <m/>
    <m/>
    <x v="48"/>
    <x v="53"/>
    <n v="70000000"/>
    <m/>
    <n v="70000000"/>
    <x v="85"/>
    <s v="02-02-02-008-009"/>
    <s v="Detalle"/>
    <s v=""/>
    <s v=""/>
    <x v="28"/>
    <s v="SERVICIOS DE IMPRESIÓN Y PUBLICACIONES"/>
    <x v="78"/>
  </r>
  <r>
    <m/>
    <m/>
    <m/>
    <m/>
    <m/>
    <x v="49"/>
    <x v="54"/>
    <n v="42000000"/>
    <m/>
    <n v="42000000"/>
    <x v="85"/>
    <s v="02-02-02-008-009"/>
    <s v="Detalle"/>
    <s v=""/>
    <s v=""/>
    <x v="28"/>
    <s v="SERVICIOS DE IMPRESIÓN Y PUBLICACIONES"/>
    <x v="78"/>
  </r>
  <r>
    <m/>
    <m/>
    <m/>
    <m/>
    <m/>
    <x v="50"/>
    <x v="55"/>
    <n v="361000000"/>
    <m/>
    <n v="361000000"/>
    <x v="85"/>
    <s v="02-02-02-008-009"/>
    <s v="Detalle"/>
    <s v=""/>
    <s v=""/>
    <x v="29"/>
    <s v="SERVICIOS DE IMPRESIÓN Y PUBLICACIONES"/>
    <x v="78"/>
  </r>
  <r>
    <m/>
    <m/>
    <m/>
    <m/>
    <m/>
    <x v="82"/>
    <x v="90"/>
    <n v="188000000"/>
    <m/>
    <n v="188000000"/>
    <x v="85"/>
    <s v="02-02-02-008-009"/>
    <s v="Detalle"/>
    <s v=""/>
    <s v=""/>
    <x v="29"/>
    <s v="SERVICIOS DE IMPRESIÓN Y PUBLICACIONES"/>
    <x v="78"/>
  </r>
  <r>
    <m/>
    <m/>
    <m/>
    <m/>
    <m/>
    <x v="212"/>
    <x v="287"/>
    <n v="30000000"/>
    <m/>
    <n v="30000000"/>
    <x v="85"/>
    <s v="02-02-02-008-009"/>
    <s v="Detalle"/>
    <s v=""/>
    <s v=""/>
    <x v="29"/>
    <s v="SERVICIOS DE IMPRESIÓN Y PUBLICACIONES"/>
    <x v="78"/>
  </r>
  <r>
    <m/>
    <m/>
    <m/>
    <m/>
    <m/>
    <x v="51"/>
    <x v="56"/>
    <n v="48000000"/>
    <m/>
    <n v="48000000"/>
    <x v="85"/>
    <s v="02-02-02-008-009"/>
    <s v="Detalle"/>
    <s v=""/>
    <s v=""/>
    <x v="29"/>
    <s v="SERVICIOS DE IMPRESIÓN Y PUBLICACIONES"/>
    <x v="78"/>
  </r>
  <r>
    <m/>
    <m/>
    <m/>
    <m/>
    <m/>
    <x v="137"/>
    <x v="177"/>
    <n v="481000000"/>
    <m/>
    <n v="481000000"/>
    <x v="85"/>
    <s v="02-02-02-008-009"/>
    <s v="Detalle"/>
    <s v=""/>
    <s v=""/>
    <x v="30"/>
    <s v="SERVICIOS DE IMPRESIÓN Y PUBLICACIONES"/>
    <x v="78"/>
  </r>
  <r>
    <m/>
    <m/>
    <m/>
    <m/>
    <m/>
    <x v="83"/>
    <x v="91"/>
    <n v="216000000"/>
    <n v="20000000"/>
    <n v="236000000"/>
    <x v="85"/>
    <s v="02-02-02-008-009"/>
    <s v="Detalle"/>
    <s v=""/>
    <s v=""/>
    <x v="30"/>
    <s v="SERVICIOS DE IMPRESIÓN Y PUBLICACIONES"/>
    <x v="78"/>
  </r>
  <r>
    <m/>
    <m/>
    <m/>
    <m/>
    <m/>
    <x v="54"/>
    <x v="59"/>
    <n v="52500000"/>
    <m/>
    <n v="52500000"/>
    <x v="85"/>
    <s v="02-02-02-008-009"/>
    <s v="Detalle"/>
    <s v=""/>
    <s v=""/>
    <x v="30"/>
    <s v="SERVICIOS DE IMPRESIÓN Y PUBLICACIONES"/>
    <x v="78"/>
  </r>
  <r>
    <m/>
    <m/>
    <m/>
    <m/>
    <m/>
    <x v="55"/>
    <x v="60"/>
    <n v="97500000"/>
    <m/>
    <n v="97500000"/>
    <x v="85"/>
    <s v="02-02-02-008-009"/>
    <s v="Detalle"/>
    <s v=""/>
    <s v=""/>
    <x v="31"/>
    <s v="SERVICIOS DE IMPRESIÓN Y PUBLICACIONES"/>
    <x v="78"/>
  </r>
  <r>
    <m/>
    <m/>
    <m/>
    <m/>
    <m/>
    <x v="56"/>
    <x v="61"/>
    <n v="24000000"/>
    <m/>
    <n v="24000000"/>
    <x v="85"/>
    <s v="02-02-02-008-009"/>
    <s v="Detalle"/>
    <s v=""/>
    <s v=""/>
    <x v="31"/>
    <s v="SERVICIOS DE IMPRESIÓN Y PUBLICACIONES"/>
    <x v="78"/>
  </r>
  <r>
    <m/>
    <m/>
    <m/>
    <m/>
    <m/>
    <x v="57"/>
    <x v="62"/>
    <n v="110000000"/>
    <m/>
    <n v="110000000"/>
    <x v="85"/>
    <s v="02-02-02-008-009"/>
    <s v="Detalle"/>
    <s v=""/>
    <s v=""/>
    <x v="32"/>
    <s v="SERVICIOS DE IMPRESIÓN Y PUBLICACIONES"/>
    <x v="78"/>
  </r>
  <r>
    <m/>
    <m/>
    <m/>
    <m/>
    <m/>
    <x v="58"/>
    <x v="63"/>
    <n v="14000000"/>
    <m/>
    <n v="14000000"/>
    <x v="85"/>
    <s v="02-02-02-008-009"/>
    <s v="Detalle"/>
    <s v=""/>
    <s v=""/>
    <x v="32"/>
    <s v="SERVICIOS DE IMPRESIÓN Y PUBLICACIONES"/>
    <x v="78"/>
  </r>
  <r>
    <m/>
    <m/>
    <m/>
    <m/>
    <m/>
    <x v="85"/>
    <x v="93"/>
    <n v="70000000"/>
    <m/>
    <n v="70000000"/>
    <x v="85"/>
    <s v="02-02-02-008-009"/>
    <s v="Detalle"/>
    <s v=""/>
    <s v=""/>
    <x v="32"/>
    <s v="SERVICIOS DE IMPRESIÓN Y PUBLICACIONES"/>
    <x v="78"/>
  </r>
  <r>
    <m/>
    <m/>
    <m/>
    <m/>
    <m/>
    <x v="109"/>
    <x v="118"/>
    <n v="160000000"/>
    <m/>
    <n v="160000000"/>
    <x v="85"/>
    <s v="02-02-02-008-009"/>
    <s v="Detalle"/>
    <s v=""/>
    <s v=""/>
    <x v="33"/>
    <s v="SERVICIOS DE IMPRESIÓN Y PUBLICACIONES"/>
    <x v="78"/>
  </r>
  <r>
    <m/>
    <m/>
    <m/>
    <m/>
    <m/>
    <x v="94"/>
    <x v="103"/>
    <n v="7000000"/>
    <m/>
    <n v="7000000"/>
    <x v="85"/>
    <s v="02-02-02-008-009"/>
    <s v="Detalle"/>
    <s v=""/>
    <s v=""/>
    <x v="33"/>
    <s v="SERVICIOS DE IMPRESIÓN Y PUBLICACIONES"/>
    <x v="78"/>
  </r>
  <r>
    <m/>
    <m/>
    <m/>
    <m/>
    <m/>
    <x v="59"/>
    <x v="64"/>
    <n v="36000000"/>
    <m/>
    <n v="36000000"/>
    <x v="85"/>
    <s v="02-02-02-008-009"/>
    <s v="Detalle"/>
    <s v=""/>
    <s v=""/>
    <x v="33"/>
    <s v="SERVICIOS DE IMPRESIÓN Y PUBLICACIONES"/>
    <x v="78"/>
  </r>
  <r>
    <m/>
    <m/>
    <m/>
    <m/>
    <m/>
    <x v="60"/>
    <x v="65"/>
    <n v="156000000"/>
    <m/>
    <n v="156000000"/>
    <x v="85"/>
    <s v="02-02-02-008-009"/>
    <s v="Detalle"/>
    <s v=""/>
    <s v=""/>
    <x v="34"/>
    <s v="SERVICIOS DE IMPRESIÓN Y PUBLICACIONES"/>
    <x v="78"/>
  </r>
  <r>
    <m/>
    <m/>
    <m/>
    <m/>
    <m/>
    <x v="61"/>
    <x v="66"/>
    <n v="68000000"/>
    <m/>
    <n v="68000000"/>
    <x v="85"/>
    <s v="02-02-02-008-009"/>
    <s v="Detalle"/>
    <s v=""/>
    <s v=""/>
    <x v="34"/>
    <s v="SERVICIOS DE IMPRESIÓN Y PUBLICACIONES"/>
    <x v="78"/>
  </r>
  <r>
    <m/>
    <m/>
    <m/>
    <m/>
    <m/>
    <x v="219"/>
    <x v="294"/>
    <n v="17500000"/>
    <m/>
    <n v="17500000"/>
    <x v="85"/>
    <s v="02-02-02-008-009"/>
    <s v="Detalle"/>
    <s v=""/>
    <s v=""/>
    <x v="34"/>
    <s v="SERVICIOS DE IMPRESIÓN Y PUBLICACIONES"/>
    <x v="78"/>
  </r>
  <r>
    <m/>
    <m/>
    <m/>
    <m/>
    <m/>
    <x v="125"/>
    <x v="157"/>
    <n v="8500000"/>
    <m/>
    <n v="8500000"/>
    <x v="85"/>
    <s v="02-02-02-008-009"/>
    <s v="Detalle"/>
    <s v=""/>
    <s v=""/>
    <x v="34"/>
    <s v="SERVICIOS DE IMPRESIÓN Y PUBLICACIONES"/>
    <x v="78"/>
  </r>
  <r>
    <m/>
    <m/>
    <m/>
    <m/>
    <m/>
    <x v="63"/>
    <x v="68"/>
    <n v="181000000"/>
    <m/>
    <n v="181000000"/>
    <x v="85"/>
    <s v="02-02-02-008-009"/>
    <s v="Detalle"/>
    <s v=""/>
    <s v=""/>
    <x v="35"/>
    <s v="SERVICIOS DE IMPRESIÓN Y PUBLICACIONES"/>
    <x v="78"/>
  </r>
  <r>
    <m/>
    <m/>
    <m/>
    <m/>
    <m/>
    <x v="64"/>
    <x v="69"/>
    <n v="110000000"/>
    <m/>
    <n v="110000000"/>
    <x v="85"/>
    <s v="02-02-02-008-009"/>
    <s v="Detalle"/>
    <s v=""/>
    <s v=""/>
    <x v="35"/>
    <s v="SERVICIOS DE IMPRESIÓN Y PUBLICACIONES"/>
    <x v="78"/>
  </r>
  <r>
    <m/>
    <m/>
    <m/>
    <m/>
    <m/>
    <x v="220"/>
    <x v="295"/>
    <n v="26000000"/>
    <m/>
    <n v="26000000"/>
    <x v="85"/>
    <s v="02-02-02-008-009"/>
    <s v="Detalle"/>
    <s v=""/>
    <s v=""/>
    <x v="35"/>
    <s v="SERVICIOS DE IMPRESIÓN Y PUBLICACIONES"/>
    <x v="78"/>
  </r>
  <r>
    <m/>
    <m/>
    <m/>
    <m/>
    <m/>
    <x v="110"/>
    <x v="119"/>
    <n v="48000000"/>
    <m/>
    <n v="48000000"/>
    <x v="85"/>
    <s v="02-02-02-008-009"/>
    <s v="Detalle"/>
    <s v=""/>
    <s v=""/>
    <x v="35"/>
    <s v="SERVICIOS DE IMPRESIÓN Y PUBLICACIONES"/>
    <x v="78"/>
  </r>
  <r>
    <m/>
    <m/>
    <m/>
    <m/>
    <m/>
    <x v="67"/>
    <x v="72"/>
    <n v="4000000"/>
    <m/>
    <n v="4000000"/>
    <x v="85"/>
    <s v="02-02-02-008-009"/>
    <s v="Detalle"/>
    <s v=""/>
    <s v=""/>
    <x v="36"/>
    <s v="SERVICIOS DE IMPRESIÓN Y PUBLICACIONES"/>
    <x v="78"/>
  </r>
  <r>
    <m/>
    <m/>
    <m/>
    <m/>
    <m/>
    <x v="221"/>
    <x v="296"/>
    <n v="21000000"/>
    <m/>
    <n v="21000000"/>
    <x v="85"/>
    <s v="02-02-02-008-009"/>
    <s v="Detalle"/>
    <s v=""/>
    <s v=""/>
    <x v="36"/>
    <s v="SERVICIOS DE IMPRESIÓN Y PUBLICACIONES"/>
    <x v="78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9"/>
    <m/>
    <x v="0"/>
    <x v="299"/>
    <n v="19792124545.580002"/>
    <n v="33274730683"/>
    <n v="53066855228.580002"/>
    <x v="86"/>
    <s v="02-02-02"/>
    <s v="Ordinal"/>
    <s v="020202009Ordinal"/>
    <n v="1"/>
    <x v="0"/>
    <s v="SERVICIOS DE BIENESTAR SOCIAL"/>
    <x v="79"/>
  </r>
  <r>
    <s v="02"/>
    <s v="02"/>
    <s v="02"/>
    <s v="009"/>
    <s v="002"/>
    <x v="0"/>
    <x v="300"/>
    <n v="3537205340"/>
    <n v="17282325400"/>
    <n v="20819530740"/>
    <x v="87"/>
    <s v="02-02-02-009"/>
    <s v="Subordinal"/>
    <s v="020202009002Subordinal"/>
    <n v="1"/>
    <x v="0"/>
    <s v="SERVICIOS DE EDUCACIÓN"/>
    <x v="80"/>
  </r>
  <r>
    <m/>
    <m/>
    <m/>
    <m/>
    <m/>
    <x v="70"/>
    <x v="78"/>
    <n v="1276571500"/>
    <m/>
    <n v="1276571500"/>
    <x v="87"/>
    <s v="02-02-02-009-002"/>
    <s v="Detalle"/>
    <s v=""/>
    <s v=""/>
    <x v="1"/>
    <s v="SERVICIOS DE EDUCACIÓN"/>
    <x v="80"/>
  </r>
  <r>
    <m/>
    <m/>
    <m/>
    <m/>
    <m/>
    <x v="127"/>
    <x v="163"/>
    <n v="250000000"/>
    <m/>
    <n v="250000000"/>
    <x v="87"/>
    <s v="02-02-02-009-002"/>
    <s v="Detalle"/>
    <s v=""/>
    <s v=""/>
    <x v="1"/>
    <s v="SERVICIOS DE EDUCACIÓN"/>
    <x v="80"/>
  </r>
  <r>
    <m/>
    <m/>
    <m/>
    <m/>
    <m/>
    <x v="96"/>
    <x v="106"/>
    <n v="138200000"/>
    <m/>
    <n v="138200000"/>
    <x v="87"/>
    <s v="02-02-02-009-002"/>
    <s v="Detalle"/>
    <s v=""/>
    <s v=""/>
    <x v="1"/>
    <s v="SERVICIOS DE EDUCACIÓN"/>
    <x v="80"/>
  </r>
  <r>
    <m/>
    <m/>
    <m/>
    <m/>
    <m/>
    <x v="3"/>
    <x v="8"/>
    <n v="200000000"/>
    <m/>
    <n v="200000000"/>
    <x v="87"/>
    <s v="02-02-02-009-002"/>
    <s v="Detalle"/>
    <s v=""/>
    <s v=""/>
    <x v="1"/>
    <s v="SERVICIOS DE EDUCACIÓN"/>
    <x v="80"/>
  </r>
  <r>
    <m/>
    <m/>
    <m/>
    <m/>
    <m/>
    <x v="104"/>
    <x v="114"/>
    <n v="187273840"/>
    <m/>
    <n v="187273840"/>
    <x v="87"/>
    <s v="02-02-02-009-002"/>
    <s v="Detalle"/>
    <s v=""/>
    <s v=""/>
    <x v="1"/>
    <s v="SERVICIOS DE EDUCACIÓN"/>
    <x v="80"/>
  </r>
  <r>
    <m/>
    <m/>
    <m/>
    <m/>
    <m/>
    <x v="6"/>
    <x v="11"/>
    <n v="530000000"/>
    <m/>
    <n v="530000000"/>
    <x v="87"/>
    <s v="02-02-02-009-002"/>
    <s v="Detalle"/>
    <s v=""/>
    <s v=""/>
    <x v="1"/>
    <s v="SERVICIOS DE EDUCACIÓN"/>
    <x v="80"/>
  </r>
  <r>
    <m/>
    <m/>
    <m/>
    <m/>
    <m/>
    <x v="90"/>
    <x v="99"/>
    <n v="469500000"/>
    <m/>
    <n v="469500000"/>
    <x v="87"/>
    <s v="02-02-02-009-002"/>
    <s v="Detalle"/>
    <s v=""/>
    <s v=""/>
    <x v="1"/>
    <s v="SERVICIOS DE EDUCACIÓN"/>
    <x v="80"/>
  </r>
  <r>
    <m/>
    <m/>
    <m/>
    <m/>
    <m/>
    <x v="91"/>
    <x v="100"/>
    <n v="450000000"/>
    <m/>
    <n v="450000000"/>
    <x v="87"/>
    <s v="02-02-02-009-002"/>
    <s v="Detalle"/>
    <s v=""/>
    <s v=""/>
    <x v="1"/>
    <s v="SERVICIOS DE EDUCACIÓN"/>
    <x v="80"/>
  </r>
  <r>
    <m/>
    <m/>
    <m/>
    <m/>
    <m/>
    <x v="24"/>
    <x v="29"/>
    <m/>
    <n v="16932325400"/>
    <n v="16932325400"/>
    <x v="87"/>
    <s v="02-02-02-009-002"/>
    <s v="Detalle"/>
    <s v=""/>
    <s v=""/>
    <x v="14"/>
    <s v="SERVICIOS DE EDUCACIÓN"/>
    <x v="80"/>
  </r>
  <r>
    <m/>
    <m/>
    <m/>
    <m/>
    <m/>
    <x v="28"/>
    <x v="33"/>
    <m/>
    <n v="350000000"/>
    <n v="350000000"/>
    <x v="87"/>
    <s v="02-02-02-009-002"/>
    <s v="Detalle"/>
    <s v=""/>
    <s v=""/>
    <x v="18"/>
    <s v="SERVICIOS DE EDUCACIÓN"/>
    <x v="80"/>
  </r>
  <r>
    <m/>
    <m/>
    <m/>
    <m/>
    <m/>
    <x v="107"/>
    <x v="117"/>
    <n v="20160000"/>
    <m/>
    <n v="20160000"/>
    <x v="87"/>
    <s v="02-02-02-009-002"/>
    <s v="Detalle"/>
    <s v=""/>
    <s v=""/>
    <x v="41"/>
    <s v="SERVICIOS DE EDUCACIÓN"/>
    <x v="80"/>
  </r>
  <r>
    <m/>
    <m/>
    <m/>
    <m/>
    <m/>
    <x v="35"/>
    <x v="40"/>
    <n v="11000000"/>
    <m/>
    <n v="11000000"/>
    <x v="87"/>
    <s v="02-02-02-009-002"/>
    <s v="Detalle"/>
    <s v=""/>
    <s v=""/>
    <x v="22"/>
    <s v="SERVICIOS DE EDUCACIÓN"/>
    <x v="80"/>
  </r>
  <r>
    <m/>
    <m/>
    <m/>
    <m/>
    <m/>
    <x v="36"/>
    <x v="41"/>
    <n v="4500000"/>
    <m/>
    <n v="4500000"/>
    <x v="87"/>
    <s v="02-02-02-009-002"/>
    <s v="Detalle"/>
    <s v=""/>
    <s v=""/>
    <x v="22"/>
    <s v="SERVICIOS DE EDUCACIÓN"/>
    <x v="80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9"/>
    <s v="003"/>
    <x v="0"/>
    <x v="301"/>
    <n v="896000000"/>
    <n v="132000000"/>
    <n v="1028000000"/>
    <x v="88"/>
    <s v="02-02-02-009"/>
    <s v="Subordinal"/>
    <s v="020202009003Subordinal"/>
    <n v="1"/>
    <x v="0"/>
    <s v="SERVICIOS DE SALUD"/>
    <x v="81"/>
  </r>
  <r>
    <m/>
    <m/>
    <m/>
    <m/>
    <m/>
    <x v="1"/>
    <x v="6"/>
    <m/>
    <n v="132000000"/>
    <n v="132000000"/>
    <x v="88"/>
    <s v="02-02-02-009-003"/>
    <s v="Detalle"/>
    <s v=""/>
    <s v=""/>
    <x v="1"/>
    <s v="SERVICIOS DE SALUD"/>
    <x v="81"/>
  </r>
  <r>
    <m/>
    <m/>
    <m/>
    <m/>
    <m/>
    <x v="6"/>
    <x v="11"/>
    <n v="836000000"/>
    <m/>
    <n v="836000000"/>
    <x v="88"/>
    <s v="02-02-02-009-003"/>
    <s v="Detalle"/>
    <s v=""/>
    <s v=""/>
    <x v="1"/>
    <s v="SERVICIOS DE SALUD"/>
    <x v="81"/>
  </r>
  <r>
    <m/>
    <m/>
    <m/>
    <m/>
    <m/>
    <x v="26"/>
    <x v="31"/>
    <n v="60000000"/>
    <m/>
    <n v="60000000"/>
    <x v="88"/>
    <s v="02-02-02-009-003"/>
    <s v="Detalle"/>
    <s v=""/>
    <s v=""/>
    <x v="16"/>
    <s v="SERVICIOS DE SALUD"/>
    <x v="81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9"/>
    <s v="004"/>
    <x v="0"/>
    <x v="302"/>
    <n v="8847554989.5799999"/>
    <n v="1174927518"/>
    <n v="10022482507.58"/>
    <x v="89"/>
    <s v="02-02-02-009"/>
    <s v="Subordinal"/>
    <s v="020202009004Subordinal"/>
    <n v="1"/>
    <x v="0"/>
    <s v="SERVICIOS PÚBLICOS"/>
    <x v="82"/>
  </r>
  <r>
    <m/>
    <m/>
    <m/>
    <m/>
    <m/>
    <x v="70"/>
    <x v="78"/>
    <n v="290000000"/>
    <m/>
    <n v="290000000"/>
    <x v="89"/>
    <s v="02-02-02-009-004"/>
    <s v="Detalle"/>
    <s v=""/>
    <s v=""/>
    <x v="1"/>
    <s v="SERVICIOS PÚBLICOS"/>
    <x v="82"/>
  </r>
  <r>
    <m/>
    <m/>
    <m/>
    <m/>
    <m/>
    <x v="72"/>
    <x v="80"/>
    <n v="200000000"/>
    <m/>
    <n v="200000000"/>
    <x v="89"/>
    <s v="02-02-02-009-004"/>
    <s v="Detalle"/>
    <s v=""/>
    <s v=""/>
    <x v="5"/>
    <s v="SERVICIOS PÚBLICOS"/>
    <x v="82"/>
  </r>
  <r>
    <m/>
    <m/>
    <m/>
    <m/>
    <m/>
    <x v="10"/>
    <x v="15"/>
    <n v="92000000"/>
    <m/>
    <n v="92000000"/>
    <x v="89"/>
    <s v="02-02-02-009-004"/>
    <s v="Detalle"/>
    <s v=""/>
    <s v=""/>
    <x v="2"/>
    <s v="SERVICIOS PÚBLICOS"/>
    <x v="82"/>
  </r>
  <r>
    <m/>
    <m/>
    <m/>
    <m/>
    <m/>
    <x v="124"/>
    <x v="156"/>
    <n v="80000000"/>
    <m/>
    <n v="80000000"/>
    <x v="89"/>
    <s v="02-02-02-009-004"/>
    <s v="Detalle"/>
    <s v=""/>
    <s v=""/>
    <x v="37"/>
    <s v="SERVICIOS PÚBLICOS"/>
    <x v="82"/>
  </r>
  <r>
    <m/>
    <m/>
    <m/>
    <m/>
    <m/>
    <x v="164"/>
    <x v="228"/>
    <n v="600000"/>
    <m/>
    <n v="600000"/>
    <x v="89"/>
    <s v="02-02-02-009-004"/>
    <s v="Detalle"/>
    <s v=""/>
    <s v=""/>
    <x v="37"/>
    <s v="SERVICIOS PÚBLICOS"/>
    <x v="82"/>
  </r>
  <r>
    <m/>
    <m/>
    <m/>
    <m/>
    <m/>
    <x v="11"/>
    <x v="16"/>
    <n v="72000000"/>
    <m/>
    <n v="72000000"/>
    <x v="89"/>
    <s v="02-02-02-009-004"/>
    <s v="Detalle"/>
    <s v=""/>
    <s v=""/>
    <x v="3"/>
    <s v="SERVICIOS PÚBLICOS"/>
    <x v="82"/>
  </r>
  <r>
    <m/>
    <m/>
    <m/>
    <m/>
    <m/>
    <x v="165"/>
    <x v="229"/>
    <n v="10000000"/>
    <m/>
    <n v="10000000"/>
    <x v="89"/>
    <s v="02-02-02-009-004"/>
    <s v="Detalle"/>
    <s v=""/>
    <s v=""/>
    <x v="3"/>
    <s v="SERVICIOS PÚBLICOS"/>
    <x v="82"/>
  </r>
  <r>
    <m/>
    <m/>
    <m/>
    <m/>
    <m/>
    <x v="113"/>
    <x v="124"/>
    <n v="65000000"/>
    <m/>
    <n v="65000000"/>
    <x v="89"/>
    <s v="02-02-02-009-004"/>
    <s v="Detalle"/>
    <s v=""/>
    <s v=""/>
    <x v="3"/>
    <s v="SERVICIOS PÚBLICOS"/>
    <x v="82"/>
  </r>
  <r>
    <m/>
    <m/>
    <m/>
    <m/>
    <m/>
    <x v="75"/>
    <x v="83"/>
    <n v="170000000"/>
    <m/>
    <n v="170000000"/>
    <x v="89"/>
    <s v="02-02-02-009-004"/>
    <s v="Detalle"/>
    <s v=""/>
    <s v=""/>
    <x v="38"/>
    <s v="SERVICIOS PÚBLICOS"/>
    <x v="82"/>
  </r>
  <r>
    <m/>
    <m/>
    <m/>
    <m/>
    <m/>
    <x v="13"/>
    <x v="18"/>
    <n v="4000000"/>
    <m/>
    <n v="4000000"/>
    <x v="89"/>
    <s v="02-02-02-009-004"/>
    <s v="Detalle"/>
    <s v=""/>
    <s v=""/>
    <x v="4"/>
    <s v="SERVICIOS PÚBLICOS"/>
    <x v="82"/>
  </r>
  <r>
    <m/>
    <m/>
    <m/>
    <m/>
    <m/>
    <x v="131"/>
    <x v="170"/>
    <n v="104977000"/>
    <m/>
    <n v="104977000"/>
    <x v="89"/>
    <s v="02-02-02-009-004"/>
    <s v="Detalle"/>
    <s v=""/>
    <s v=""/>
    <x v="39"/>
    <s v="SERVICIOS PÚBLICOS"/>
    <x v="82"/>
  </r>
  <r>
    <m/>
    <m/>
    <m/>
    <m/>
    <m/>
    <x v="166"/>
    <x v="230"/>
    <n v="25000000"/>
    <m/>
    <n v="25000000"/>
    <x v="89"/>
    <s v="02-02-02-009-004"/>
    <s v="Detalle"/>
    <s v=""/>
    <s v=""/>
    <x v="39"/>
    <s v="SERVICIOS PÚBLICOS"/>
    <x v="82"/>
  </r>
  <r>
    <m/>
    <m/>
    <m/>
    <m/>
    <m/>
    <x v="15"/>
    <x v="20"/>
    <n v="63000000"/>
    <m/>
    <n v="63000000"/>
    <x v="89"/>
    <s v="02-02-02-009-004"/>
    <s v="Detalle"/>
    <s v=""/>
    <s v=""/>
    <x v="6"/>
    <s v="SERVICIOS PÚBLICOS"/>
    <x v="82"/>
  </r>
  <r>
    <m/>
    <m/>
    <m/>
    <m/>
    <m/>
    <x v="114"/>
    <x v="125"/>
    <n v="65000000"/>
    <m/>
    <n v="65000000"/>
    <x v="89"/>
    <s v="02-02-02-009-004"/>
    <s v="Detalle"/>
    <s v=""/>
    <s v=""/>
    <x v="42"/>
    <s v="SERVICIOS PÚBLICOS"/>
    <x v="82"/>
  </r>
  <r>
    <m/>
    <m/>
    <m/>
    <m/>
    <m/>
    <x v="16"/>
    <x v="21"/>
    <n v="153000000"/>
    <m/>
    <n v="153000000"/>
    <x v="89"/>
    <s v="02-02-02-009-004"/>
    <s v="Detalle"/>
    <s v=""/>
    <s v=""/>
    <x v="7"/>
    <s v="SERVICIOS PÚBLICOS"/>
    <x v="82"/>
  </r>
  <r>
    <m/>
    <m/>
    <m/>
    <m/>
    <m/>
    <x v="167"/>
    <x v="231"/>
    <n v="2000000"/>
    <m/>
    <n v="2000000"/>
    <x v="89"/>
    <s v="02-02-02-009-004"/>
    <s v="Detalle"/>
    <s v=""/>
    <s v=""/>
    <x v="7"/>
    <s v="SERVICIOS PÚBLICOS"/>
    <x v="82"/>
  </r>
  <r>
    <m/>
    <m/>
    <m/>
    <m/>
    <m/>
    <x v="17"/>
    <x v="22"/>
    <n v="460000000"/>
    <m/>
    <n v="460000000"/>
    <x v="89"/>
    <s v="02-02-02-009-004"/>
    <s v="Detalle"/>
    <s v=""/>
    <s v=""/>
    <x v="8"/>
    <s v="SERVICIOS PÚBLICOS"/>
    <x v="82"/>
  </r>
  <r>
    <m/>
    <m/>
    <m/>
    <m/>
    <m/>
    <x v="18"/>
    <x v="23"/>
    <n v="120000000"/>
    <m/>
    <n v="120000000"/>
    <x v="89"/>
    <s v="02-02-02-009-004"/>
    <s v="Detalle"/>
    <s v=""/>
    <s v=""/>
    <x v="9"/>
    <s v="SERVICIOS PÚBLICOS"/>
    <x v="82"/>
  </r>
  <r>
    <m/>
    <m/>
    <m/>
    <m/>
    <m/>
    <x v="168"/>
    <x v="232"/>
    <n v="510000"/>
    <m/>
    <n v="510000"/>
    <x v="89"/>
    <s v="02-02-02-009-004"/>
    <s v="Detalle"/>
    <s v=""/>
    <s v=""/>
    <x v="9"/>
    <s v="SERVICIOS PÚBLICOS"/>
    <x v="82"/>
  </r>
  <r>
    <m/>
    <m/>
    <m/>
    <m/>
    <m/>
    <x v="19"/>
    <x v="24"/>
    <n v="130000000"/>
    <m/>
    <n v="130000000"/>
    <x v="89"/>
    <s v="02-02-02-009-004"/>
    <s v="Detalle"/>
    <s v=""/>
    <s v=""/>
    <x v="10"/>
    <s v="SERVICIOS PÚBLICOS"/>
    <x v="82"/>
  </r>
  <r>
    <m/>
    <m/>
    <m/>
    <m/>
    <m/>
    <x v="21"/>
    <x v="26"/>
    <n v="3000000"/>
    <m/>
    <n v="3000000"/>
    <x v="89"/>
    <s v="02-02-02-009-004"/>
    <s v="Detalle"/>
    <s v=""/>
    <s v=""/>
    <x v="11"/>
    <s v="SERVICIOS PÚBLICOS"/>
    <x v="82"/>
  </r>
  <r>
    <m/>
    <m/>
    <m/>
    <m/>
    <m/>
    <x v="22"/>
    <x v="27"/>
    <n v="50000000"/>
    <m/>
    <n v="50000000"/>
    <x v="89"/>
    <s v="02-02-02-009-004"/>
    <s v="Detalle"/>
    <s v=""/>
    <s v=""/>
    <x v="12"/>
    <s v="SERVICIOS PÚBLICOS"/>
    <x v="82"/>
  </r>
  <r>
    <m/>
    <m/>
    <m/>
    <m/>
    <m/>
    <x v="118"/>
    <x v="148"/>
    <n v="221821400"/>
    <m/>
    <n v="221821400"/>
    <x v="89"/>
    <s v="02-02-02-009-004"/>
    <s v="Detalle"/>
    <s v=""/>
    <s v=""/>
    <x v="13"/>
    <s v="SERVICIOS PÚBLICOS"/>
    <x v="82"/>
  </r>
  <r>
    <m/>
    <m/>
    <m/>
    <m/>
    <m/>
    <x v="169"/>
    <x v="233"/>
    <n v="2970000"/>
    <m/>
    <n v="2970000"/>
    <x v="89"/>
    <s v="02-02-02-009-004"/>
    <s v="Detalle"/>
    <s v=""/>
    <s v=""/>
    <x v="13"/>
    <s v="SERVICIOS PÚBLICOS"/>
    <x v="82"/>
  </r>
  <r>
    <m/>
    <m/>
    <m/>
    <m/>
    <m/>
    <x v="24"/>
    <x v="29"/>
    <m/>
    <n v="628927518"/>
    <n v="628927518"/>
    <x v="89"/>
    <s v="02-02-02-009-004"/>
    <s v="Detalle"/>
    <s v=""/>
    <s v=""/>
    <x v="14"/>
    <s v="SERVICIOS PÚBLICOS"/>
    <x v="82"/>
  </r>
  <r>
    <m/>
    <m/>
    <m/>
    <m/>
    <m/>
    <x v="106"/>
    <x v="116"/>
    <n v="160000000"/>
    <m/>
    <n v="160000000"/>
    <x v="89"/>
    <s v="02-02-02-009-004"/>
    <s v="Detalle"/>
    <s v=""/>
    <s v=""/>
    <x v="40"/>
    <s v="SERVICIOS PÚBLICOS"/>
    <x v="82"/>
  </r>
  <r>
    <m/>
    <m/>
    <m/>
    <m/>
    <m/>
    <x v="25"/>
    <x v="30"/>
    <n v="10000000"/>
    <m/>
    <n v="10000000"/>
    <x v="89"/>
    <s v="02-02-02-009-004"/>
    <s v="Detalle"/>
    <s v=""/>
    <s v=""/>
    <x v="15"/>
    <s v="SERVICIOS PÚBLICOS"/>
    <x v="82"/>
  </r>
  <r>
    <m/>
    <m/>
    <m/>
    <m/>
    <m/>
    <x v="26"/>
    <x v="31"/>
    <n v="1010000000"/>
    <m/>
    <n v="1010000000"/>
    <x v="89"/>
    <s v="02-02-02-009-004"/>
    <s v="Detalle"/>
    <s v=""/>
    <s v=""/>
    <x v="16"/>
    <s v="SERVICIOS PÚBLICOS"/>
    <x v="82"/>
  </r>
  <r>
    <m/>
    <m/>
    <m/>
    <m/>
    <m/>
    <x v="27"/>
    <x v="32"/>
    <n v="25000000"/>
    <m/>
    <n v="25000000"/>
    <x v="89"/>
    <s v="02-02-02-009-004"/>
    <s v="Detalle"/>
    <s v=""/>
    <s v=""/>
    <x v="17"/>
    <s v="SERVICIOS PÚBLICOS"/>
    <x v="82"/>
  </r>
  <r>
    <m/>
    <m/>
    <m/>
    <m/>
    <m/>
    <x v="28"/>
    <x v="33"/>
    <n v="55000000"/>
    <m/>
    <n v="55000000"/>
    <x v="89"/>
    <s v="02-02-02-009-004"/>
    <s v="Detalle"/>
    <s v=""/>
    <s v=""/>
    <x v="18"/>
    <s v="SERVICIOS PÚBLICOS"/>
    <x v="82"/>
  </r>
  <r>
    <m/>
    <m/>
    <m/>
    <m/>
    <m/>
    <x v="107"/>
    <x v="117"/>
    <n v="35500000"/>
    <m/>
    <n v="35500000"/>
    <x v="89"/>
    <s v="02-02-02-009-004"/>
    <s v="Detalle"/>
    <s v=""/>
    <s v=""/>
    <x v="41"/>
    <s v="SERVICIOS PÚBLICOS"/>
    <x v="82"/>
  </r>
  <r>
    <m/>
    <m/>
    <m/>
    <m/>
    <m/>
    <x v="29"/>
    <x v="34"/>
    <n v="105000000"/>
    <m/>
    <n v="105000000"/>
    <x v="89"/>
    <s v="02-02-02-009-004"/>
    <s v="Detalle"/>
    <s v=""/>
    <s v=""/>
    <x v="19"/>
    <s v="SERVICIOS PÚBLICOS"/>
    <x v="82"/>
  </r>
  <r>
    <m/>
    <m/>
    <m/>
    <m/>
    <m/>
    <x v="112"/>
    <x v="122"/>
    <n v="684000000"/>
    <n v="50000000"/>
    <n v="734000000"/>
    <x v="89"/>
    <s v="02-02-02-009-004"/>
    <s v="Detalle"/>
    <s v=""/>
    <s v=""/>
    <x v="28"/>
    <s v="SERVICIOS PÚBLICOS"/>
    <x v="82"/>
  </r>
  <r>
    <m/>
    <m/>
    <m/>
    <m/>
    <m/>
    <x v="30"/>
    <x v="35"/>
    <n v="90800000"/>
    <m/>
    <n v="90800000"/>
    <x v="89"/>
    <s v="02-02-02-009-004"/>
    <s v="Detalle"/>
    <s v=""/>
    <s v=""/>
    <x v="20"/>
    <s v="SERVICIOS PÚBLICOS"/>
    <x v="82"/>
  </r>
  <r>
    <m/>
    <m/>
    <m/>
    <m/>
    <m/>
    <x v="31"/>
    <x v="36"/>
    <n v="80500000"/>
    <m/>
    <n v="80500000"/>
    <x v="89"/>
    <s v="02-02-02-009-004"/>
    <s v="Detalle"/>
    <s v=""/>
    <s v=""/>
    <x v="20"/>
    <s v="SERVICIOS PÚBLICOS"/>
    <x v="82"/>
  </r>
  <r>
    <m/>
    <m/>
    <m/>
    <m/>
    <m/>
    <x v="32"/>
    <x v="37"/>
    <n v="113000000"/>
    <m/>
    <n v="113000000"/>
    <x v="89"/>
    <s v="02-02-02-009-004"/>
    <s v="Detalle"/>
    <s v=""/>
    <s v=""/>
    <x v="21"/>
    <s v="SERVICIOS PÚBLICOS"/>
    <x v="82"/>
  </r>
  <r>
    <m/>
    <m/>
    <m/>
    <m/>
    <m/>
    <x v="33"/>
    <x v="38"/>
    <n v="43000000"/>
    <m/>
    <n v="43000000"/>
    <x v="89"/>
    <s v="02-02-02-009-004"/>
    <s v="Detalle"/>
    <s v=""/>
    <s v=""/>
    <x v="21"/>
    <s v="SERVICIOS PÚBLICOS"/>
    <x v="82"/>
  </r>
  <r>
    <m/>
    <m/>
    <m/>
    <m/>
    <m/>
    <x v="35"/>
    <x v="40"/>
    <n v="86000000"/>
    <m/>
    <n v="86000000"/>
    <x v="89"/>
    <s v="02-02-02-009-004"/>
    <s v="Detalle"/>
    <s v=""/>
    <s v=""/>
    <x v="22"/>
    <s v="SERVICIOS PÚBLICOS"/>
    <x v="82"/>
  </r>
  <r>
    <m/>
    <m/>
    <m/>
    <m/>
    <m/>
    <x v="36"/>
    <x v="41"/>
    <n v="212000000"/>
    <m/>
    <n v="212000000"/>
    <x v="89"/>
    <s v="02-02-02-009-004"/>
    <s v="Detalle"/>
    <s v=""/>
    <s v=""/>
    <x v="22"/>
    <s v="SERVICIOS PÚBLICOS"/>
    <x v="82"/>
  </r>
  <r>
    <m/>
    <m/>
    <m/>
    <m/>
    <m/>
    <x v="170"/>
    <x v="234"/>
    <n v="6500000"/>
    <m/>
    <n v="6500000"/>
    <x v="89"/>
    <s v="02-02-02-009-004"/>
    <s v="Detalle"/>
    <s v=""/>
    <s v=""/>
    <x v="22"/>
    <s v="SERVICIOS PÚBLICOS"/>
    <x v="82"/>
  </r>
  <r>
    <m/>
    <m/>
    <m/>
    <m/>
    <m/>
    <x v="38"/>
    <x v="43"/>
    <n v="129200000"/>
    <m/>
    <n v="129200000"/>
    <x v="89"/>
    <s v="02-02-02-009-004"/>
    <s v="Detalle"/>
    <s v=""/>
    <s v=""/>
    <x v="23"/>
    <s v="SERVICIOS PÚBLICOS"/>
    <x v="82"/>
  </r>
  <r>
    <m/>
    <m/>
    <m/>
    <m/>
    <m/>
    <x v="39"/>
    <x v="44"/>
    <n v="150000000"/>
    <m/>
    <n v="150000000"/>
    <x v="89"/>
    <s v="02-02-02-009-004"/>
    <s v="Detalle"/>
    <s v=""/>
    <s v=""/>
    <x v="23"/>
    <s v="SERVICIOS PÚBLICOS"/>
    <x v="82"/>
  </r>
  <r>
    <m/>
    <m/>
    <m/>
    <m/>
    <m/>
    <x v="171"/>
    <x v="235"/>
    <n v="6000000"/>
    <m/>
    <n v="6000000"/>
    <x v="89"/>
    <s v="02-02-02-009-004"/>
    <s v="Detalle"/>
    <s v=""/>
    <s v=""/>
    <x v="23"/>
    <s v="SERVICIOS PÚBLICOS"/>
    <x v="82"/>
  </r>
  <r>
    <m/>
    <m/>
    <m/>
    <m/>
    <m/>
    <x v="40"/>
    <x v="45"/>
    <n v="11000000"/>
    <m/>
    <n v="11000000"/>
    <x v="89"/>
    <s v="02-02-02-009-004"/>
    <s v="Detalle"/>
    <s v=""/>
    <s v=""/>
    <x v="23"/>
    <s v="SERVICIOS PÚBLICOS"/>
    <x v="82"/>
  </r>
  <r>
    <m/>
    <m/>
    <m/>
    <m/>
    <m/>
    <x v="119"/>
    <x v="150"/>
    <n v="62700000"/>
    <m/>
    <n v="62700000"/>
    <x v="89"/>
    <s v="02-02-02-009-004"/>
    <s v="Detalle"/>
    <s v=""/>
    <s v=""/>
    <x v="24"/>
    <s v="SERVICIOS PÚBLICOS"/>
    <x v="82"/>
  </r>
  <r>
    <m/>
    <m/>
    <m/>
    <m/>
    <m/>
    <x v="41"/>
    <x v="46"/>
    <n v="76000000"/>
    <m/>
    <n v="76000000"/>
    <x v="89"/>
    <s v="02-02-02-009-004"/>
    <s v="Detalle"/>
    <s v=""/>
    <s v=""/>
    <x v="24"/>
    <s v="SERVICIOS PÚBLICOS"/>
    <x v="82"/>
  </r>
  <r>
    <m/>
    <m/>
    <m/>
    <m/>
    <m/>
    <x v="134"/>
    <x v="174"/>
    <n v="15000000"/>
    <m/>
    <n v="15000000"/>
    <x v="89"/>
    <s v="02-02-02-009-004"/>
    <s v="Detalle"/>
    <s v=""/>
    <s v=""/>
    <x v="24"/>
    <s v="SERVICIOS PÚBLICOS"/>
    <x v="82"/>
  </r>
  <r>
    <m/>
    <m/>
    <m/>
    <m/>
    <m/>
    <x v="172"/>
    <x v="236"/>
    <n v="4500000"/>
    <m/>
    <n v="4500000"/>
    <x v="89"/>
    <s v="02-02-02-009-004"/>
    <s v="Detalle"/>
    <s v=""/>
    <s v=""/>
    <x v="24"/>
    <s v="SERVICIOS PÚBLICOS"/>
    <x v="82"/>
  </r>
  <r>
    <m/>
    <m/>
    <m/>
    <m/>
    <m/>
    <x v="42"/>
    <x v="47"/>
    <n v="33000000"/>
    <m/>
    <n v="33000000"/>
    <x v="89"/>
    <s v="02-02-02-009-004"/>
    <s v="Detalle"/>
    <s v=""/>
    <s v=""/>
    <x v="25"/>
    <s v="SERVICIOS PÚBLICOS"/>
    <x v="82"/>
  </r>
  <r>
    <m/>
    <m/>
    <m/>
    <m/>
    <m/>
    <x v="43"/>
    <x v="48"/>
    <n v="24000000"/>
    <m/>
    <n v="24000000"/>
    <x v="89"/>
    <s v="02-02-02-009-004"/>
    <s v="Detalle"/>
    <s v=""/>
    <s v=""/>
    <x v="25"/>
    <s v="SERVICIOS PÚBLICOS"/>
    <x v="82"/>
  </r>
  <r>
    <m/>
    <m/>
    <m/>
    <m/>
    <m/>
    <x v="173"/>
    <x v="237"/>
    <n v="1000000"/>
    <m/>
    <n v="1000000"/>
    <x v="89"/>
    <s v="02-02-02-009-004"/>
    <s v="Detalle"/>
    <s v=""/>
    <s v=""/>
    <x v="25"/>
    <s v="SERVICIOS PÚBLICOS"/>
    <x v="82"/>
  </r>
  <r>
    <m/>
    <m/>
    <m/>
    <m/>
    <m/>
    <x v="93"/>
    <x v="102"/>
    <n v="77000000"/>
    <m/>
    <n v="77000000"/>
    <x v="89"/>
    <s v="02-02-02-009-004"/>
    <s v="Detalle"/>
    <s v=""/>
    <s v=""/>
    <x v="26"/>
    <s v="SERVICIOS PÚBLICOS"/>
    <x v="82"/>
  </r>
  <r>
    <m/>
    <m/>
    <m/>
    <m/>
    <m/>
    <x v="174"/>
    <x v="238"/>
    <n v="2000000"/>
    <m/>
    <n v="2000000"/>
    <x v="89"/>
    <s v="02-02-02-009-004"/>
    <s v="Detalle"/>
    <s v=""/>
    <s v=""/>
    <x v="26"/>
    <s v="SERVICIOS PÚBLICOS"/>
    <x v="82"/>
  </r>
  <r>
    <m/>
    <m/>
    <m/>
    <m/>
    <m/>
    <x v="44"/>
    <x v="49"/>
    <n v="20400000"/>
    <m/>
    <n v="20400000"/>
    <x v="89"/>
    <s v="02-02-02-009-004"/>
    <s v="Detalle"/>
    <s v=""/>
    <s v=""/>
    <x v="26"/>
    <s v="SERVICIOS PÚBLICOS"/>
    <x v="82"/>
  </r>
  <r>
    <m/>
    <m/>
    <m/>
    <m/>
    <m/>
    <x v="175"/>
    <x v="239"/>
    <n v="1200000"/>
    <m/>
    <n v="1200000"/>
    <x v="89"/>
    <s v="02-02-02-009-004"/>
    <s v="Detalle"/>
    <s v=""/>
    <s v=""/>
    <x v="26"/>
    <s v="SERVICIOS PÚBLICOS"/>
    <x v="82"/>
  </r>
  <r>
    <m/>
    <m/>
    <m/>
    <m/>
    <m/>
    <x v="45"/>
    <x v="50"/>
    <n v="60520000"/>
    <m/>
    <n v="60520000"/>
    <x v="89"/>
    <s v="02-02-02-009-004"/>
    <s v="Detalle"/>
    <s v=""/>
    <s v=""/>
    <x v="27"/>
    <s v="SERVICIOS PÚBLICOS"/>
    <x v="82"/>
  </r>
  <r>
    <m/>
    <m/>
    <m/>
    <m/>
    <m/>
    <x v="46"/>
    <x v="51"/>
    <n v="53000000"/>
    <m/>
    <n v="53000000"/>
    <x v="89"/>
    <s v="02-02-02-009-004"/>
    <s v="Detalle"/>
    <s v=""/>
    <s v=""/>
    <x v="27"/>
    <s v="SERVICIOS PÚBLICOS"/>
    <x v="82"/>
  </r>
  <r>
    <m/>
    <m/>
    <m/>
    <m/>
    <m/>
    <x v="135"/>
    <x v="175"/>
    <n v="5500000"/>
    <m/>
    <n v="5500000"/>
    <x v="89"/>
    <s v="02-02-02-009-004"/>
    <s v="Detalle"/>
    <s v=""/>
    <s v=""/>
    <x v="27"/>
    <s v="SERVICIOS PÚBLICOS"/>
    <x v="82"/>
  </r>
  <r>
    <m/>
    <m/>
    <m/>
    <m/>
    <m/>
    <x v="136"/>
    <x v="176"/>
    <n v="4470000"/>
    <m/>
    <n v="4470000"/>
    <x v="89"/>
    <s v="02-02-02-009-004"/>
    <s v="Detalle"/>
    <s v=""/>
    <s v=""/>
    <x v="27"/>
    <s v="SERVICIOS PÚBLICOS"/>
    <x v="82"/>
  </r>
  <r>
    <m/>
    <m/>
    <m/>
    <m/>
    <m/>
    <x v="176"/>
    <x v="240"/>
    <n v="3000000"/>
    <m/>
    <n v="3000000"/>
    <x v="89"/>
    <s v="02-02-02-009-004"/>
    <s v="Detalle"/>
    <s v=""/>
    <s v=""/>
    <x v="27"/>
    <s v="SERVICIOS PÚBLICOS"/>
    <x v="82"/>
  </r>
  <r>
    <m/>
    <m/>
    <m/>
    <m/>
    <m/>
    <x v="48"/>
    <x v="53"/>
    <n v="120000000"/>
    <m/>
    <n v="120000000"/>
    <x v="89"/>
    <s v="02-02-02-009-004"/>
    <s v="Detalle"/>
    <s v=""/>
    <s v=""/>
    <x v="28"/>
    <s v="SERVICIOS PÚBLICOS"/>
    <x v="82"/>
  </r>
  <r>
    <m/>
    <m/>
    <m/>
    <m/>
    <m/>
    <x v="49"/>
    <x v="54"/>
    <n v="42460000"/>
    <m/>
    <n v="42460000"/>
    <x v="89"/>
    <s v="02-02-02-009-004"/>
    <s v="Detalle"/>
    <s v=""/>
    <s v=""/>
    <x v="28"/>
    <s v="SERVICIOS PÚBLICOS"/>
    <x v="82"/>
  </r>
  <r>
    <m/>
    <m/>
    <m/>
    <m/>
    <m/>
    <x v="50"/>
    <x v="55"/>
    <n v="260000000"/>
    <m/>
    <n v="260000000"/>
    <x v="89"/>
    <s v="02-02-02-009-004"/>
    <s v="Detalle"/>
    <s v=""/>
    <s v=""/>
    <x v="29"/>
    <s v="SERVICIOS PÚBLICOS"/>
    <x v="82"/>
  </r>
  <r>
    <m/>
    <m/>
    <m/>
    <m/>
    <m/>
    <x v="82"/>
    <x v="90"/>
    <n v="230923325"/>
    <m/>
    <n v="230923325"/>
    <x v="89"/>
    <s v="02-02-02-009-004"/>
    <s v="Detalle"/>
    <s v=""/>
    <s v=""/>
    <x v="29"/>
    <s v="SERVICIOS PÚBLICOS"/>
    <x v="82"/>
  </r>
  <r>
    <m/>
    <m/>
    <m/>
    <m/>
    <m/>
    <x v="51"/>
    <x v="56"/>
    <n v="46613751"/>
    <m/>
    <n v="46613751"/>
    <x v="89"/>
    <s v="02-02-02-009-004"/>
    <s v="Detalle"/>
    <s v=""/>
    <s v=""/>
    <x v="29"/>
    <s v="SERVICIOS PÚBLICOS"/>
    <x v="82"/>
  </r>
  <r>
    <m/>
    <m/>
    <m/>
    <m/>
    <m/>
    <x v="177"/>
    <x v="241"/>
    <n v="3740000"/>
    <m/>
    <n v="3740000"/>
    <x v="89"/>
    <s v="02-02-02-009-004"/>
    <s v="Detalle"/>
    <s v=""/>
    <s v=""/>
    <x v="29"/>
    <s v="SERVICIOS PÚBLICOS"/>
    <x v="82"/>
  </r>
  <r>
    <m/>
    <m/>
    <m/>
    <m/>
    <m/>
    <x v="137"/>
    <x v="177"/>
    <n v="168000000"/>
    <n v="396000000"/>
    <n v="564000000"/>
    <x v="89"/>
    <s v="02-02-02-009-004"/>
    <s v="Detalle"/>
    <s v=""/>
    <s v=""/>
    <x v="30"/>
    <s v="SERVICIOS PÚBLICOS"/>
    <x v="82"/>
  </r>
  <r>
    <m/>
    <m/>
    <m/>
    <m/>
    <m/>
    <x v="83"/>
    <x v="91"/>
    <n v="109000000"/>
    <n v="100000000"/>
    <n v="209000000"/>
    <x v="89"/>
    <s v="02-02-02-009-004"/>
    <s v="Detalle"/>
    <s v=""/>
    <s v=""/>
    <x v="30"/>
    <s v="SERVICIOS PÚBLICOS"/>
    <x v="82"/>
  </r>
  <r>
    <m/>
    <m/>
    <m/>
    <m/>
    <m/>
    <x v="138"/>
    <x v="178"/>
    <n v="75000000"/>
    <m/>
    <n v="75000000"/>
    <x v="89"/>
    <s v="02-02-02-009-004"/>
    <s v="Detalle"/>
    <s v=""/>
    <s v=""/>
    <x v="30"/>
    <s v="SERVICIOS PÚBLICOS"/>
    <x v="82"/>
  </r>
  <r>
    <m/>
    <m/>
    <m/>
    <m/>
    <m/>
    <x v="178"/>
    <x v="242"/>
    <n v="570000"/>
    <m/>
    <n v="570000"/>
    <x v="89"/>
    <s v="02-02-02-009-004"/>
    <s v="Detalle"/>
    <s v=""/>
    <s v=""/>
    <x v="30"/>
    <s v="SERVICIOS PÚBLICOS"/>
    <x v="82"/>
  </r>
  <r>
    <m/>
    <m/>
    <m/>
    <m/>
    <m/>
    <x v="55"/>
    <x v="60"/>
    <n v="215000000"/>
    <m/>
    <n v="215000000"/>
    <x v="89"/>
    <s v="02-02-02-009-004"/>
    <s v="Detalle"/>
    <s v=""/>
    <s v=""/>
    <x v="31"/>
    <s v="SERVICIOS PÚBLICOS"/>
    <x v="82"/>
  </r>
  <r>
    <m/>
    <m/>
    <m/>
    <m/>
    <m/>
    <x v="56"/>
    <x v="61"/>
    <n v="50000000"/>
    <m/>
    <n v="50000000"/>
    <x v="89"/>
    <s v="02-02-02-009-004"/>
    <s v="Detalle"/>
    <s v=""/>
    <s v=""/>
    <x v="31"/>
    <s v="SERVICIOS PÚBLICOS"/>
    <x v="82"/>
  </r>
  <r>
    <m/>
    <m/>
    <m/>
    <m/>
    <m/>
    <x v="57"/>
    <x v="62"/>
    <n v="350000000"/>
    <m/>
    <n v="350000000"/>
    <x v="89"/>
    <s v="02-02-02-009-004"/>
    <s v="Detalle"/>
    <s v=""/>
    <s v=""/>
    <x v="32"/>
    <s v="SERVICIOS PÚBLICOS"/>
    <x v="82"/>
  </r>
  <r>
    <m/>
    <m/>
    <m/>
    <m/>
    <m/>
    <x v="85"/>
    <x v="93"/>
    <n v="50000000"/>
    <m/>
    <n v="50000000"/>
    <x v="89"/>
    <s v="02-02-02-009-004"/>
    <s v="Detalle"/>
    <s v=""/>
    <s v=""/>
    <x v="32"/>
    <s v="SERVICIOS PÚBLICOS"/>
    <x v="82"/>
  </r>
  <r>
    <m/>
    <m/>
    <m/>
    <m/>
    <m/>
    <x v="109"/>
    <x v="118"/>
    <n v="262000000"/>
    <m/>
    <n v="262000000"/>
    <x v="89"/>
    <s v="02-02-02-009-004"/>
    <s v="Detalle"/>
    <s v=""/>
    <s v=""/>
    <x v="33"/>
    <s v="SERVICIOS PÚBLICOS"/>
    <x v="82"/>
  </r>
  <r>
    <m/>
    <m/>
    <m/>
    <m/>
    <m/>
    <x v="180"/>
    <x v="244"/>
    <n v="3000000"/>
    <m/>
    <n v="3000000"/>
    <x v="89"/>
    <s v="02-02-02-009-004"/>
    <s v="Detalle"/>
    <s v=""/>
    <s v=""/>
    <x v="33"/>
    <s v="SERVICIOS PÚBLICOS"/>
    <x v="82"/>
  </r>
  <r>
    <m/>
    <m/>
    <m/>
    <m/>
    <m/>
    <x v="94"/>
    <x v="103"/>
    <n v="71659513.579999998"/>
    <m/>
    <n v="71659513.579999998"/>
    <x v="89"/>
    <s v="02-02-02-009-004"/>
    <s v="Detalle"/>
    <s v=""/>
    <s v=""/>
    <x v="33"/>
    <s v="SERVICIOS PÚBLICOS"/>
    <x v="82"/>
  </r>
  <r>
    <m/>
    <m/>
    <m/>
    <m/>
    <m/>
    <x v="181"/>
    <x v="245"/>
    <n v="2000000"/>
    <m/>
    <n v="2000000"/>
    <x v="89"/>
    <s v="02-02-02-009-004"/>
    <s v="Detalle"/>
    <s v=""/>
    <s v=""/>
    <x v="33"/>
    <s v="SERVICIOS PÚBLICOS"/>
    <x v="82"/>
  </r>
  <r>
    <m/>
    <m/>
    <m/>
    <m/>
    <m/>
    <x v="59"/>
    <x v="64"/>
    <n v="86000000"/>
    <m/>
    <n v="86000000"/>
    <x v="89"/>
    <s v="02-02-02-009-004"/>
    <s v="Detalle"/>
    <s v=""/>
    <s v=""/>
    <x v="33"/>
    <s v="SERVICIOS PÚBLICOS"/>
    <x v="82"/>
  </r>
  <r>
    <m/>
    <m/>
    <m/>
    <m/>
    <m/>
    <x v="60"/>
    <x v="65"/>
    <n v="317000000"/>
    <m/>
    <n v="317000000"/>
    <x v="89"/>
    <s v="02-02-02-009-004"/>
    <s v="Detalle"/>
    <s v=""/>
    <s v=""/>
    <x v="34"/>
    <s v="SERVICIOS PÚBLICOS"/>
    <x v="82"/>
  </r>
  <r>
    <m/>
    <m/>
    <m/>
    <m/>
    <m/>
    <x v="182"/>
    <x v="246"/>
    <n v="2500000"/>
    <m/>
    <n v="2500000"/>
    <x v="89"/>
    <s v="02-02-02-009-004"/>
    <s v="Detalle"/>
    <s v=""/>
    <s v=""/>
    <x v="34"/>
    <s v="SERVICIOS PÚBLICOS"/>
    <x v="82"/>
  </r>
  <r>
    <m/>
    <m/>
    <m/>
    <m/>
    <m/>
    <x v="61"/>
    <x v="66"/>
    <n v="101000000"/>
    <m/>
    <n v="101000000"/>
    <x v="89"/>
    <s v="02-02-02-009-004"/>
    <s v="Detalle"/>
    <s v=""/>
    <s v=""/>
    <x v="34"/>
    <s v="SERVICIOS PÚBLICOS"/>
    <x v="82"/>
  </r>
  <r>
    <m/>
    <m/>
    <m/>
    <m/>
    <m/>
    <x v="183"/>
    <x v="247"/>
    <n v="3000000"/>
    <m/>
    <n v="3000000"/>
    <x v="89"/>
    <s v="02-02-02-009-004"/>
    <s v="Detalle"/>
    <s v=""/>
    <s v=""/>
    <x v="34"/>
    <s v="SERVICIOS PÚBLICOS"/>
    <x v="82"/>
  </r>
  <r>
    <m/>
    <m/>
    <m/>
    <m/>
    <m/>
    <x v="125"/>
    <x v="157"/>
    <n v="5420000"/>
    <m/>
    <n v="5420000"/>
    <x v="89"/>
    <s v="02-02-02-009-004"/>
    <s v="Detalle"/>
    <s v=""/>
    <s v=""/>
    <x v="34"/>
    <s v="SERVICIOS PÚBLICOS"/>
    <x v="82"/>
  </r>
  <r>
    <m/>
    <m/>
    <m/>
    <m/>
    <m/>
    <x v="63"/>
    <x v="68"/>
    <n v="170000000"/>
    <m/>
    <n v="170000000"/>
    <x v="89"/>
    <s v="02-02-02-009-004"/>
    <s v="Detalle"/>
    <s v=""/>
    <s v=""/>
    <x v="35"/>
    <s v="SERVICIOS PÚBLICOS"/>
    <x v="82"/>
  </r>
  <r>
    <m/>
    <m/>
    <m/>
    <m/>
    <m/>
    <x v="64"/>
    <x v="69"/>
    <n v="60000000"/>
    <m/>
    <n v="60000000"/>
    <x v="89"/>
    <s v="02-02-02-009-004"/>
    <s v="Detalle"/>
    <s v=""/>
    <s v=""/>
    <x v="35"/>
    <s v="SERVICIOS PÚBLICOS"/>
    <x v="82"/>
  </r>
  <r>
    <m/>
    <m/>
    <m/>
    <m/>
    <m/>
    <x v="184"/>
    <x v="248"/>
    <n v="4000000"/>
    <m/>
    <n v="4000000"/>
    <x v="89"/>
    <s v="02-02-02-009-004"/>
    <s v="Detalle"/>
    <s v=""/>
    <s v=""/>
    <x v="35"/>
    <s v="SERVICIOS PÚBLICOS"/>
    <x v="82"/>
  </r>
  <r>
    <m/>
    <m/>
    <m/>
    <m/>
    <m/>
    <x v="66"/>
    <x v="71"/>
    <n v="52000000"/>
    <m/>
    <n v="52000000"/>
    <x v="89"/>
    <s v="02-02-02-009-004"/>
    <s v="Detalle"/>
    <s v=""/>
    <s v=""/>
    <x v="36"/>
    <s v="SERVICIOS PÚBLICOS"/>
    <x v="82"/>
  </r>
  <r>
    <m/>
    <m/>
    <m/>
    <m/>
    <m/>
    <x v="67"/>
    <x v="72"/>
    <n v="130000000"/>
    <m/>
    <n v="130000000"/>
    <x v="89"/>
    <s v="02-02-02-009-004"/>
    <s v="Detalle"/>
    <s v=""/>
    <s v=""/>
    <x v="36"/>
    <s v="SERVICIOS PÚBLICOS"/>
    <x v="82"/>
  </r>
  <r>
    <m/>
    <m/>
    <m/>
    <m/>
    <m/>
    <x v="185"/>
    <x v="249"/>
    <n v="4000000"/>
    <m/>
    <n v="4000000"/>
    <x v="89"/>
    <s v="02-02-02-009-004"/>
    <s v="Detalle"/>
    <s v=""/>
    <s v=""/>
    <x v="36"/>
    <s v="SERVICIOS PÚBLICOS"/>
    <x v="82"/>
  </r>
  <r>
    <m/>
    <m/>
    <m/>
    <m/>
    <m/>
    <x v="68"/>
    <x v="73"/>
    <n v="12000000"/>
    <m/>
    <n v="12000000"/>
    <x v="89"/>
    <s v="02-02-02-009-004"/>
    <s v="Detalle"/>
    <s v=""/>
    <s v=""/>
    <x v="36"/>
    <s v="SERVICIOS PÚBLICOS"/>
    <x v="82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9"/>
    <s v="005"/>
    <x v="0"/>
    <x v="303"/>
    <n v="21852000"/>
    <n v="0"/>
    <n v="21852000"/>
    <x v="90"/>
    <s v="02-02-02-009"/>
    <s v="Subordinal"/>
    <s v="020202009005Subordinal"/>
    <n v="1"/>
    <x v="0"/>
    <s v="SERVICIOS DE ASOCIACIONES"/>
    <x v="83"/>
  </r>
  <r>
    <m/>
    <m/>
    <m/>
    <m/>
    <m/>
    <x v="98"/>
    <x v="108"/>
    <n v="3500000"/>
    <m/>
    <n v="3500000"/>
    <x v="90"/>
    <s v="02-02-02-009-005"/>
    <s v="Detalle"/>
    <s v=""/>
    <s v=""/>
    <x v="1"/>
    <s v="SERVICIOS DE ASOCIACIONES"/>
    <x v="83"/>
  </r>
  <r>
    <m/>
    <m/>
    <m/>
    <m/>
    <m/>
    <x v="115"/>
    <x v="132"/>
    <n v="3200000"/>
    <m/>
    <n v="3200000"/>
    <x v="90"/>
    <s v="02-02-02-009-005"/>
    <s v="Detalle"/>
    <s v=""/>
    <s v=""/>
    <x v="1"/>
    <s v="SERVICIOS DE ASOCIACIONES"/>
    <x v="83"/>
  </r>
  <r>
    <m/>
    <m/>
    <m/>
    <m/>
    <m/>
    <x v="121"/>
    <x v="153"/>
    <n v="5000000"/>
    <m/>
    <n v="5000000"/>
    <x v="90"/>
    <s v="02-02-02-009-005"/>
    <s v="Detalle"/>
    <s v=""/>
    <s v=""/>
    <x v="1"/>
    <s v="SERVICIOS DE ASOCIACIONES"/>
    <x v="83"/>
  </r>
  <r>
    <m/>
    <m/>
    <m/>
    <m/>
    <m/>
    <x v="128"/>
    <x v="167"/>
    <n v="2000000"/>
    <m/>
    <n v="2000000"/>
    <x v="90"/>
    <s v="02-02-02-009-005"/>
    <s v="Detalle"/>
    <s v=""/>
    <s v=""/>
    <x v="1"/>
    <s v="SERVICIOS DE ASOCIACIONES"/>
    <x v="83"/>
  </r>
  <r>
    <m/>
    <m/>
    <m/>
    <m/>
    <m/>
    <x v="100"/>
    <x v="110"/>
    <n v="2050000"/>
    <m/>
    <n v="2050000"/>
    <x v="90"/>
    <s v="02-02-02-009-005"/>
    <s v="Detalle"/>
    <s v=""/>
    <s v=""/>
    <x v="1"/>
    <s v="SERVICIOS DE ASOCIACIONES"/>
    <x v="83"/>
  </r>
  <r>
    <m/>
    <m/>
    <m/>
    <m/>
    <m/>
    <x v="123"/>
    <x v="155"/>
    <n v="1000000"/>
    <m/>
    <n v="1000000"/>
    <x v="90"/>
    <s v="02-02-02-009-005"/>
    <s v="Detalle"/>
    <s v=""/>
    <s v=""/>
    <x v="1"/>
    <s v="SERVICIOS DE ASOCIACIONES"/>
    <x v="83"/>
  </r>
  <r>
    <m/>
    <m/>
    <m/>
    <m/>
    <m/>
    <x v="102"/>
    <x v="112"/>
    <n v="5102000"/>
    <m/>
    <n v="5102000"/>
    <x v="90"/>
    <s v="02-02-02-009-005"/>
    <s v="Detalle"/>
    <s v=""/>
    <s v=""/>
    <x v="1"/>
    <s v="SERVICIOS DE ASOCIACIONES"/>
    <x v="83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9"/>
    <s v="006"/>
    <x v="0"/>
    <x v="304"/>
    <n v="20898000"/>
    <n v="13765763795"/>
    <n v="13786661795"/>
    <x v="91"/>
    <s v="02-02-02-009"/>
    <s v="Subordinal"/>
    <s v="020202009006Subordinal"/>
    <n v="1"/>
    <x v="0"/>
    <s v="SERVICIOS DE BIENESTAR SOCIAL"/>
    <x v="84"/>
  </r>
  <r>
    <m/>
    <m/>
    <m/>
    <m/>
    <m/>
    <x v="97"/>
    <x v="107"/>
    <n v="5000000"/>
    <m/>
    <n v="5000000"/>
    <x v="91"/>
    <s v="02-02-02-009-006"/>
    <s v="Detalle"/>
    <s v=""/>
    <s v=""/>
    <x v="1"/>
    <s v="SERVICIOS DE BIENESTAR SOCIAL"/>
    <x v="84"/>
  </r>
  <r>
    <m/>
    <m/>
    <m/>
    <m/>
    <m/>
    <x v="102"/>
    <x v="112"/>
    <n v="8898000"/>
    <m/>
    <n v="8898000"/>
    <x v="91"/>
    <s v="02-02-02-009-006"/>
    <s v="Detalle"/>
    <s v=""/>
    <s v=""/>
    <x v="1"/>
    <s v="SERVICIOS DE BIENESTAR SOCIAL"/>
    <x v="84"/>
  </r>
  <r>
    <m/>
    <m/>
    <m/>
    <m/>
    <m/>
    <x v="117"/>
    <x v="134"/>
    <n v="7000000"/>
    <m/>
    <n v="7000000"/>
    <x v="91"/>
    <s v="02-02-02-009-006"/>
    <s v="Detalle"/>
    <s v=""/>
    <s v=""/>
    <x v="1"/>
    <s v="SERVICIOS DE BIENESTAR SOCIAL"/>
    <x v="84"/>
  </r>
  <r>
    <m/>
    <m/>
    <m/>
    <m/>
    <m/>
    <x v="24"/>
    <x v="29"/>
    <m/>
    <n v="13765763795"/>
    <n v="13765763795"/>
    <x v="91"/>
    <s v="02-02-02-009-006"/>
    <s v="Detalle"/>
    <s v=""/>
    <s v=""/>
    <x v="14"/>
    <s v="SERVICIOS DE BIENESTAR SOCIAL"/>
    <x v="84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09"/>
    <s v="007"/>
    <x v="0"/>
    <x v="305"/>
    <n v="6468614216"/>
    <n v="919713970"/>
    <n v="7388328186"/>
    <x v="92"/>
    <s v="02-02-02-009"/>
    <s v="Subordinal"/>
    <s v="020202009007Subordinal"/>
    <n v="1"/>
    <x v="0"/>
    <s v="SERVICIOS OTROS"/>
    <x v="85"/>
  </r>
  <r>
    <m/>
    <m/>
    <m/>
    <m/>
    <m/>
    <x v="70"/>
    <x v="78"/>
    <n v="200000000"/>
    <m/>
    <n v="200000000"/>
    <x v="92"/>
    <s v="02-02-02-009-007"/>
    <s v="Detalle"/>
    <s v=""/>
    <s v=""/>
    <x v="1"/>
    <s v="SERVICIOS OTROS"/>
    <x v="85"/>
  </r>
  <r>
    <m/>
    <m/>
    <m/>
    <m/>
    <m/>
    <x v="95"/>
    <x v="105"/>
    <n v="650000000"/>
    <m/>
    <n v="650000000"/>
    <x v="92"/>
    <s v="02-02-02-009-007"/>
    <s v="Detalle"/>
    <s v=""/>
    <s v=""/>
    <x v="1"/>
    <s v="SERVICIOS OTROS"/>
    <x v="85"/>
  </r>
  <r>
    <m/>
    <m/>
    <m/>
    <m/>
    <m/>
    <x v="3"/>
    <x v="8"/>
    <n v="10000000"/>
    <m/>
    <n v="10000000"/>
    <x v="92"/>
    <s v="02-02-02-009-007"/>
    <s v="Detalle"/>
    <s v=""/>
    <s v=""/>
    <x v="1"/>
    <s v="SERVICIOS OTROS"/>
    <x v="85"/>
  </r>
  <r>
    <m/>
    <m/>
    <m/>
    <m/>
    <m/>
    <x v="92"/>
    <x v="101"/>
    <n v="600000000"/>
    <m/>
    <n v="600000000"/>
    <x v="92"/>
    <s v="02-02-02-009-007"/>
    <s v="Detalle"/>
    <s v=""/>
    <s v=""/>
    <x v="1"/>
    <s v="SERVICIOS OTROS"/>
    <x v="85"/>
  </r>
  <r>
    <m/>
    <m/>
    <m/>
    <m/>
    <m/>
    <x v="16"/>
    <x v="21"/>
    <n v="20000000"/>
    <m/>
    <n v="20000000"/>
    <x v="92"/>
    <s v="02-02-02-009-007"/>
    <s v="Detalle"/>
    <s v=""/>
    <s v=""/>
    <x v="7"/>
    <s v="SERVICIOS OTROS"/>
    <x v="85"/>
  </r>
  <r>
    <m/>
    <m/>
    <m/>
    <m/>
    <m/>
    <x v="24"/>
    <x v="29"/>
    <n v="4543614216"/>
    <n v="919713970"/>
    <n v="5463328186"/>
    <x v="92"/>
    <s v="02-02-02-009-007"/>
    <s v="Detalle"/>
    <s v=""/>
    <s v=""/>
    <x v="14"/>
    <s v="SERVICIOS OTROS"/>
    <x v="85"/>
  </r>
  <r>
    <m/>
    <m/>
    <m/>
    <m/>
    <m/>
    <x v="106"/>
    <x v="116"/>
    <n v="315000000"/>
    <m/>
    <n v="315000000"/>
    <x v="92"/>
    <s v="02-02-02-009-007"/>
    <s v="Detalle"/>
    <s v=""/>
    <s v=""/>
    <x v="40"/>
    <s v="SERVICIOS OTROS"/>
    <x v="85"/>
  </r>
  <r>
    <m/>
    <m/>
    <m/>
    <m/>
    <m/>
    <x v="39"/>
    <x v="44"/>
    <n v="15000000"/>
    <m/>
    <n v="15000000"/>
    <x v="92"/>
    <s v="02-02-02-009-007"/>
    <s v="Detalle"/>
    <s v=""/>
    <s v=""/>
    <x v="23"/>
    <s v="SERVICIOS OTROS"/>
    <x v="85"/>
  </r>
  <r>
    <m/>
    <m/>
    <m/>
    <m/>
    <m/>
    <x v="55"/>
    <x v="60"/>
    <n v="105000000"/>
    <m/>
    <n v="105000000"/>
    <x v="92"/>
    <s v="02-02-02-009-007"/>
    <s v="Detalle"/>
    <s v=""/>
    <s v=""/>
    <x v="31"/>
    <s v="SERVICIOS OTROS"/>
    <x v="85"/>
  </r>
  <r>
    <m/>
    <m/>
    <m/>
    <m/>
    <m/>
    <x v="56"/>
    <x v="61"/>
    <n v="10000000"/>
    <m/>
    <n v="10000000"/>
    <x v="92"/>
    <s v="02-02-02-009-007"/>
    <s v="Detalle"/>
    <s v=""/>
    <s v=""/>
    <x v="31"/>
    <s v="SERVICIOS OTROS"/>
    <x v="85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2"/>
    <s v="010"/>
    <s v=""/>
    <x v="0"/>
    <x v="306"/>
    <n v="11385705605"/>
    <n v="1620100000"/>
    <n v="13005805605"/>
    <x v="93"/>
    <s v="02-02-02"/>
    <s v="Ordinal"/>
    <s v="020202010Ordinal"/>
    <n v="1"/>
    <x v="0"/>
    <s v="VIÁTICOS"/>
    <x v="86"/>
  </r>
  <r>
    <m/>
    <m/>
    <m/>
    <m/>
    <m/>
    <x v="222"/>
    <x v="307"/>
    <n v="3000000000"/>
    <m/>
    <n v="3000000000"/>
    <x v="93"/>
    <s v="02-02-02-010"/>
    <s v="Detalle"/>
    <s v=""/>
    <s v=""/>
    <x v="1"/>
    <s v="VIÁTICOS"/>
    <x v="86"/>
  </r>
  <r>
    <m/>
    <m/>
    <m/>
    <m/>
    <m/>
    <x v="223"/>
    <x v="308"/>
    <n v="1400000000"/>
    <m/>
    <n v="1400000000"/>
    <x v="93"/>
    <s v="02-02-02-010"/>
    <s v="Detalle"/>
    <s v=""/>
    <s v=""/>
    <x v="1"/>
    <s v="VIÁTICOS"/>
    <x v="86"/>
  </r>
  <r>
    <m/>
    <m/>
    <m/>
    <m/>
    <m/>
    <x v="96"/>
    <x v="106"/>
    <n v="60000000"/>
    <m/>
    <n v="60000000"/>
    <x v="93"/>
    <s v="02-02-02-010"/>
    <s v="Detalle"/>
    <s v=""/>
    <s v=""/>
    <x v="1"/>
    <s v="VIÁTICOS"/>
    <x v="86"/>
  </r>
  <r>
    <m/>
    <m/>
    <m/>
    <m/>
    <m/>
    <x v="3"/>
    <x v="8"/>
    <n v="30000000"/>
    <m/>
    <n v="30000000"/>
    <x v="93"/>
    <s v="02-02-02-010"/>
    <s v="Detalle"/>
    <s v=""/>
    <s v=""/>
    <x v="1"/>
    <s v="VIÁTICOS"/>
    <x v="86"/>
  </r>
  <r>
    <m/>
    <m/>
    <m/>
    <m/>
    <m/>
    <x v="8"/>
    <x v="13"/>
    <n v="50000000"/>
    <m/>
    <n v="50000000"/>
    <x v="93"/>
    <s v="02-02-02-010"/>
    <s v="Detalle"/>
    <s v=""/>
    <s v=""/>
    <x v="1"/>
    <s v="VIÁTICOS"/>
    <x v="86"/>
  </r>
  <r>
    <m/>
    <m/>
    <m/>
    <m/>
    <m/>
    <x v="105"/>
    <x v="115"/>
    <n v="4590000"/>
    <m/>
    <n v="4590000"/>
    <x v="93"/>
    <s v="02-02-02-010"/>
    <s v="Detalle"/>
    <s v=""/>
    <s v=""/>
    <x v="1"/>
    <s v="VIÁTICOS"/>
    <x v="86"/>
  </r>
  <r>
    <m/>
    <m/>
    <m/>
    <m/>
    <m/>
    <x v="72"/>
    <x v="80"/>
    <n v="80000000"/>
    <m/>
    <n v="80000000"/>
    <x v="93"/>
    <s v="02-02-02-010"/>
    <s v="Detalle"/>
    <s v=""/>
    <s v=""/>
    <x v="5"/>
    <s v="VIÁTICOS"/>
    <x v="86"/>
  </r>
  <r>
    <m/>
    <m/>
    <m/>
    <m/>
    <m/>
    <x v="10"/>
    <x v="15"/>
    <n v="80000000"/>
    <m/>
    <n v="80000000"/>
    <x v="93"/>
    <s v="02-02-02-010"/>
    <s v="Detalle"/>
    <s v=""/>
    <s v=""/>
    <x v="2"/>
    <s v="VIÁTICOS"/>
    <x v="86"/>
  </r>
  <r>
    <m/>
    <m/>
    <m/>
    <m/>
    <m/>
    <x v="193"/>
    <x v="268"/>
    <m/>
    <n v="3000000"/>
    <n v="3000000"/>
    <x v="93"/>
    <s v="02-02-02-010"/>
    <s v="Detalle"/>
    <s v=""/>
    <s v=""/>
    <x v="2"/>
    <s v="VIÁTICOS"/>
    <x v="86"/>
  </r>
  <r>
    <m/>
    <m/>
    <m/>
    <m/>
    <m/>
    <x v="124"/>
    <x v="156"/>
    <n v="30000000"/>
    <m/>
    <n v="30000000"/>
    <x v="93"/>
    <s v="02-02-02-010"/>
    <s v="Detalle"/>
    <s v=""/>
    <s v=""/>
    <x v="37"/>
    <s v="VIÁTICOS"/>
    <x v="86"/>
  </r>
  <r>
    <m/>
    <m/>
    <m/>
    <m/>
    <m/>
    <x v="164"/>
    <x v="228"/>
    <m/>
    <n v="4000000"/>
    <n v="4000000"/>
    <x v="93"/>
    <s v="02-02-02-010"/>
    <s v="Detalle"/>
    <s v=""/>
    <s v=""/>
    <x v="37"/>
    <s v="VIÁTICOS"/>
    <x v="86"/>
  </r>
  <r>
    <m/>
    <m/>
    <m/>
    <m/>
    <m/>
    <x v="140"/>
    <x v="183"/>
    <n v="11000000"/>
    <m/>
    <n v="11000000"/>
    <x v="93"/>
    <s v="02-02-02-010"/>
    <s v="Detalle"/>
    <s v=""/>
    <s v=""/>
    <x v="37"/>
    <s v="VIÁTICOS"/>
    <x v="86"/>
  </r>
  <r>
    <m/>
    <m/>
    <m/>
    <m/>
    <m/>
    <x v="11"/>
    <x v="16"/>
    <n v="50000000"/>
    <m/>
    <n v="50000000"/>
    <x v="93"/>
    <s v="02-02-02-010"/>
    <s v="Detalle"/>
    <s v=""/>
    <s v=""/>
    <x v="3"/>
    <s v="VIÁTICOS"/>
    <x v="86"/>
  </r>
  <r>
    <m/>
    <m/>
    <m/>
    <m/>
    <m/>
    <x v="141"/>
    <x v="184"/>
    <n v="12000000"/>
    <m/>
    <n v="12000000"/>
    <x v="93"/>
    <s v="02-02-02-010"/>
    <s v="Detalle"/>
    <s v=""/>
    <s v=""/>
    <x v="3"/>
    <s v="VIÁTICOS"/>
    <x v="86"/>
  </r>
  <r>
    <m/>
    <m/>
    <m/>
    <m/>
    <m/>
    <x v="165"/>
    <x v="229"/>
    <m/>
    <n v="2500000"/>
    <n v="2500000"/>
    <x v="93"/>
    <s v="02-02-02-010"/>
    <s v="Detalle"/>
    <s v=""/>
    <s v=""/>
    <x v="3"/>
    <s v="VIÁTICOS"/>
    <x v="86"/>
  </r>
  <r>
    <m/>
    <m/>
    <m/>
    <m/>
    <m/>
    <x v="113"/>
    <x v="124"/>
    <n v="40000000"/>
    <m/>
    <n v="40000000"/>
    <x v="93"/>
    <s v="02-02-02-010"/>
    <s v="Detalle"/>
    <s v=""/>
    <s v=""/>
    <x v="3"/>
    <s v="VIÁTICOS"/>
    <x v="86"/>
  </r>
  <r>
    <m/>
    <m/>
    <m/>
    <m/>
    <m/>
    <x v="194"/>
    <x v="269"/>
    <m/>
    <n v="5000000"/>
    <n v="5000000"/>
    <x v="93"/>
    <s v="02-02-02-010"/>
    <s v="Detalle"/>
    <s v=""/>
    <s v=""/>
    <x v="38"/>
    <s v="VIÁTICOS"/>
    <x v="86"/>
  </r>
  <r>
    <m/>
    <m/>
    <m/>
    <m/>
    <m/>
    <x v="13"/>
    <x v="18"/>
    <n v="30000000"/>
    <m/>
    <n v="30000000"/>
    <x v="93"/>
    <s v="02-02-02-010"/>
    <s v="Detalle"/>
    <s v=""/>
    <s v=""/>
    <x v="4"/>
    <s v="VIÁTICOS"/>
    <x v="86"/>
  </r>
  <r>
    <m/>
    <m/>
    <m/>
    <m/>
    <m/>
    <x v="131"/>
    <x v="170"/>
    <n v="50000000"/>
    <m/>
    <n v="50000000"/>
    <x v="93"/>
    <s v="02-02-02-010"/>
    <s v="Detalle"/>
    <s v=""/>
    <s v=""/>
    <x v="39"/>
    <s v="VIÁTICOS"/>
    <x v="86"/>
  </r>
  <r>
    <m/>
    <m/>
    <m/>
    <m/>
    <m/>
    <x v="142"/>
    <x v="185"/>
    <n v="12000000"/>
    <m/>
    <n v="12000000"/>
    <x v="93"/>
    <s v="02-02-02-010"/>
    <s v="Detalle"/>
    <s v=""/>
    <s v=""/>
    <x v="39"/>
    <s v="VIÁTICOS"/>
    <x v="86"/>
  </r>
  <r>
    <m/>
    <m/>
    <m/>
    <m/>
    <m/>
    <x v="14"/>
    <x v="19"/>
    <n v="45000000"/>
    <m/>
    <n v="45000000"/>
    <x v="93"/>
    <s v="02-02-02-010"/>
    <s v="Detalle"/>
    <s v=""/>
    <s v=""/>
    <x v="5"/>
    <s v="VIÁTICOS"/>
    <x v="86"/>
  </r>
  <r>
    <m/>
    <m/>
    <m/>
    <m/>
    <m/>
    <x v="15"/>
    <x v="20"/>
    <n v="30000000"/>
    <m/>
    <n v="30000000"/>
    <x v="93"/>
    <s v="02-02-02-010"/>
    <s v="Detalle"/>
    <s v=""/>
    <s v=""/>
    <x v="6"/>
    <s v="VIÁTICOS"/>
    <x v="86"/>
  </r>
  <r>
    <m/>
    <m/>
    <m/>
    <m/>
    <m/>
    <x v="114"/>
    <x v="125"/>
    <n v="15000000"/>
    <m/>
    <n v="15000000"/>
    <x v="93"/>
    <s v="02-02-02-010"/>
    <s v="Detalle"/>
    <s v=""/>
    <s v=""/>
    <x v="42"/>
    <s v="VIÁTICOS"/>
    <x v="86"/>
  </r>
  <r>
    <m/>
    <m/>
    <m/>
    <m/>
    <m/>
    <x v="133"/>
    <x v="173"/>
    <m/>
    <n v="3000000"/>
    <n v="3000000"/>
    <x v="93"/>
    <s v="02-02-02-010"/>
    <s v="Detalle"/>
    <s v=""/>
    <s v=""/>
    <x v="42"/>
    <s v="VIÁTICOS"/>
    <x v="86"/>
  </r>
  <r>
    <m/>
    <m/>
    <m/>
    <m/>
    <m/>
    <x v="16"/>
    <x v="21"/>
    <n v="80000000"/>
    <m/>
    <n v="80000000"/>
    <x v="93"/>
    <s v="02-02-02-010"/>
    <s v="Detalle"/>
    <s v=""/>
    <s v=""/>
    <x v="7"/>
    <s v="VIÁTICOS"/>
    <x v="86"/>
  </r>
  <r>
    <m/>
    <m/>
    <m/>
    <m/>
    <m/>
    <x v="167"/>
    <x v="231"/>
    <m/>
    <n v="5000000"/>
    <n v="5000000"/>
    <x v="93"/>
    <s v="02-02-02-010"/>
    <s v="Detalle"/>
    <s v=""/>
    <s v=""/>
    <x v="7"/>
    <s v="VIÁTICOS"/>
    <x v="86"/>
  </r>
  <r>
    <m/>
    <m/>
    <m/>
    <m/>
    <m/>
    <x v="17"/>
    <x v="22"/>
    <n v="10000000"/>
    <m/>
    <n v="10000000"/>
    <x v="93"/>
    <s v="02-02-02-010"/>
    <s v="Detalle"/>
    <s v=""/>
    <s v=""/>
    <x v="8"/>
    <s v="VIÁTICOS"/>
    <x v="86"/>
  </r>
  <r>
    <m/>
    <m/>
    <m/>
    <m/>
    <m/>
    <x v="196"/>
    <x v="271"/>
    <m/>
    <n v="1000000"/>
    <n v="1000000"/>
    <x v="93"/>
    <s v="02-02-02-010"/>
    <s v="Detalle"/>
    <s v=""/>
    <s v=""/>
    <x v="8"/>
    <s v="VIÁTICOS"/>
    <x v="86"/>
  </r>
  <r>
    <m/>
    <m/>
    <m/>
    <m/>
    <m/>
    <x v="18"/>
    <x v="23"/>
    <n v="70000000"/>
    <m/>
    <n v="70000000"/>
    <x v="93"/>
    <s v="02-02-02-010"/>
    <s v="Detalle"/>
    <s v=""/>
    <s v=""/>
    <x v="9"/>
    <s v="VIÁTICOS"/>
    <x v="86"/>
  </r>
  <r>
    <m/>
    <m/>
    <m/>
    <m/>
    <m/>
    <x v="168"/>
    <x v="232"/>
    <m/>
    <n v="4000000"/>
    <n v="4000000"/>
    <x v="93"/>
    <s v="02-02-02-010"/>
    <s v="Detalle"/>
    <s v=""/>
    <s v=""/>
    <x v="9"/>
    <s v="VIÁTICOS"/>
    <x v="86"/>
  </r>
  <r>
    <m/>
    <m/>
    <m/>
    <m/>
    <m/>
    <x v="19"/>
    <x v="24"/>
    <n v="80000000"/>
    <m/>
    <n v="80000000"/>
    <x v="93"/>
    <s v="02-02-02-010"/>
    <s v="Detalle"/>
    <s v=""/>
    <s v=""/>
    <x v="10"/>
    <s v="VIÁTICOS"/>
    <x v="86"/>
  </r>
  <r>
    <m/>
    <m/>
    <m/>
    <m/>
    <m/>
    <x v="197"/>
    <x v="272"/>
    <m/>
    <n v="1000000"/>
    <n v="1000000"/>
    <x v="93"/>
    <s v="02-02-02-010"/>
    <s v="Detalle"/>
    <s v=""/>
    <s v=""/>
    <x v="10"/>
    <s v="VIÁTICOS"/>
    <x v="86"/>
  </r>
  <r>
    <m/>
    <m/>
    <m/>
    <m/>
    <m/>
    <x v="21"/>
    <x v="26"/>
    <n v="80000000"/>
    <m/>
    <n v="80000000"/>
    <x v="93"/>
    <s v="02-02-02-010"/>
    <s v="Detalle"/>
    <s v=""/>
    <s v=""/>
    <x v="11"/>
    <s v="VIÁTICOS"/>
    <x v="86"/>
  </r>
  <r>
    <m/>
    <m/>
    <m/>
    <m/>
    <m/>
    <x v="22"/>
    <x v="27"/>
    <n v="25000000"/>
    <m/>
    <n v="25000000"/>
    <x v="93"/>
    <s v="02-02-02-010"/>
    <s v="Detalle"/>
    <s v=""/>
    <s v=""/>
    <x v="12"/>
    <s v="VIÁTICOS"/>
    <x v="86"/>
  </r>
  <r>
    <m/>
    <m/>
    <m/>
    <m/>
    <m/>
    <x v="118"/>
    <x v="148"/>
    <n v="25000000"/>
    <m/>
    <n v="25000000"/>
    <x v="93"/>
    <s v="02-02-02-010"/>
    <s v="Detalle"/>
    <s v=""/>
    <s v=""/>
    <x v="13"/>
    <s v="VIÁTICOS"/>
    <x v="86"/>
  </r>
  <r>
    <m/>
    <m/>
    <m/>
    <m/>
    <m/>
    <x v="169"/>
    <x v="233"/>
    <m/>
    <n v="2000000"/>
    <n v="2000000"/>
    <x v="93"/>
    <s v="02-02-02-010"/>
    <s v="Detalle"/>
    <s v=""/>
    <s v=""/>
    <x v="13"/>
    <s v="VIÁTICOS"/>
    <x v="86"/>
  </r>
  <r>
    <m/>
    <m/>
    <m/>
    <m/>
    <m/>
    <x v="24"/>
    <x v="29"/>
    <n v="100000000"/>
    <m/>
    <n v="100000000"/>
    <x v="93"/>
    <s v="02-02-02-010"/>
    <s v="Detalle"/>
    <s v=""/>
    <s v=""/>
    <x v="14"/>
    <s v="VIÁTICOS"/>
    <x v="86"/>
  </r>
  <r>
    <m/>
    <m/>
    <m/>
    <m/>
    <m/>
    <x v="106"/>
    <x v="116"/>
    <n v="170000000"/>
    <m/>
    <n v="170000000"/>
    <x v="93"/>
    <s v="02-02-02-010"/>
    <s v="Detalle"/>
    <s v=""/>
    <s v=""/>
    <x v="40"/>
    <s v="VIÁTICOS"/>
    <x v="86"/>
  </r>
  <r>
    <m/>
    <m/>
    <m/>
    <m/>
    <m/>
    <x v="25"/>
    <x v="30"/>
    <n v="530000000"/>
    <m/>
    <n v="530000000"/>
    <x v="93"/>
    <s v="02-02-02-010"/>
    <s v="Detalle"/>
    <s v=""/>
    <s v=""/>
    <x v="15"/>
    <s v="VIÁTICOS"/>
    <x v="86"/>
  </r>
  <r>
    <m/>
    <m/>
    <m/>
    <m/>
    <m/>
    <x v="26"/>
    <x v="31"/>
    <n v="700000000"/>
    <m/>
    <n v="700000000"/>
    <x v="93"/>
    <s v="02-02-02-010"/>
    <s v="Detalle"/>
    <s v=""/>
    <s v=""/>
    <x v="16"/>
    <s v="VIÁTICOS"/>
    <x v="86"/>
  </r>
  <r>
    <m/>
    <m/>
    <m/>
    <m/>
    <m/>
    <x v="27"/>
    <x v="32"/>
    <n v="189585605"/>
    <m/>
    <n v="189585605"/>
    <x v="93"/>
    <s v="02-02-02-010"/>
    <s v="Detalle"/>
    <s v=""/>
    <s v=""/>
    <x v="17"/>
    <s v="VIÁTICOS"/>
    <x v="86"/>
  </r>
  <r>
    <m/>
    <m/>
    <m/>
    <m/>
    <m/>
    <x v="28"/>
    <x v="33"/>
    <m/>
    <n v="1310000000"/>
    <n v="1310000000"/>
    <x v="93"/>
    <s v="02-02-02-010"/>
    <s v="Detalle"/>
    <s v=""/>
    <s v=""/>
    <x v="18"/>
    <s v="VIÁTICOS"/>
    <x v="86"/>
  </r>
  <r>
    <m/>
    <m/>
    <m/>
    <m/>
    <m/>
    <x v="107"/>
    <x v="117"/>
    <n v="800000000"/>
    <m/>
    <n v="800000000"/>
    <x v="93"/>
    <s v="02-02-02-010"/>
    <s v="Detalle"/>
    <s v=""/>
    <s v=""/>
    <x v="41"/>
    <s v="VIÁTICOS"/>
    <x v="86"/>
  </r>
  <r>
    <m/>
    <m/>
    <m/>
    <m/>
    <m/>
    <x v="108"/>
    <x v="17"/>
    <n v="350000000"/>
    <m/>
    <n v="350000000"/>
    <x v="93"/>
    <s v="02-02-02-010"/>
    <s v="Detalle"/>
    <s v=""/>
    <s v=""/>
    <x v="41"/>
    <s v="VIÁTICOS"/>
    <x v="86"/>
  </r>
  <r>
    <m/>
    <m/>
    <m/>
    <m/>
    <m/>
    <x v="29"/>
    <x v="34"/>
    <n v="162000000"/>
    <m/>
    <n v="162000000"/>
    <x v="93"/>
    <s v="02-02-02-010"/>
    <s v="Detalle"/>
    <s v=""/>
    <s v=""/>
    <x v="19"/>
    <s v="VIÁTICOS"/>
    <x v="86"/>
  </r>
  <r>
    <m/>
    <m/>
    <m/>
    <m/>
    <m/>
    <x v="112"/>
    <x v="122"/>
    <m/>
    <n v="100000000"/>
    <n v="100000000"/>
    <x v="93"/>
    <s v="02-02-02-010"/>
    <s v="Detalle"/>
    <s v=""/>
    <s v=""/>
    <x v="28"/>
    <s v="VIÁTICOS"/>
    <x v="86"/>
  </r>
  <r>
    <m/>
    <m/>
    <m/>
    <m/>
    <m/>
    <x v="30"/>
    <x v="35"/>
    <n v="50000000"/>
    <m/>
    <n v="50000000"/>
    <x v="93"/>
    <s v="02-02-02-010"/>
    <s v="Detalle"/>
    <s v=""/>
    <s v=""/>
    <x v="20"/>
    <s v="VIÁTICOS"/>
    <x v="86"/>
  </r>
  <r>
    <m/>
    <m/>
    <m/>
    <m/>
    <m/>
    <x v="31"/>
    <x v="36"/>
    <n v="35000000"/>
    <m/>
    <n v="35000000"/>
    <x v="93"/>
    <s v="02-02-02-010"/>
    <s v="Detalle"/>
    <s v=""/>
    <s v=""/>
    <x v="20"/>
    <s v="VIÁTICOS"/>
    <x v="86"/>
  </r>
  <r>
    <m/>
    <m/>
    <m/>
    <m/>
    <m/>
    <x v="224"/>
    <x v="309"/>
    <m/>
    <n v="18000000"/>
    <n v="18000000"/>
    <x v="93"/>
    <s v="02-02-02-010"/>
    <s v="Detalle"/>
    <s v=""/>
    <s v=""/>
    <x v="20"/>
    <s v="VIÁTICOS"/>
    <x v="86"/>
  </r>
  <r>
    <m/>
    <m/>
    <m/>
    <m/>
    <m/>
    <x v="200"/>
    <x v="275"/>
    <n v="20000000"/>
    <m/>
    <n v="20000000"/>
    <x v="93"/>
    <s v="02-02-02-010"/>
    <s v="Detalle"/>
    <s v=""/>
    <s v=""/>
    <x v="20"/>
    <s v="VIÁTICOS"/>
    <x v="86"/>
  </r>
  <r>
    <m/>
    <m/>
    <m/>
    <m/>
    <m/>
    <x v="32"/>
    <x v="37"/>
    <n v="110000000"/>
    <m/>
    <n v="110000000"/>
    <x v="93"/>
    <s v="02-02-02-010"/>
    <s v="Detalle"/>
    <s v=""/>
    <s v=""/>
    <x v="21"/>
    <s v="VIÁTICOS"/>
    <x v="86"/>
  </r>
  <r>
    <m/>
    <m/>
    <m/>
    <m/>
    <m/>
    <x v="201"/>
    <x v="276"/>
    <m/>
    <n v="1000000"/>
    <n v="1000000"/>
    <x v="93"/>
    <s v="02-02-02-010"/>
    <s v="Detalle"/>
    <s v=""/>
    <s v=""/>
    <x v="21"/>
    <s v="VIÁTICOS"/>
    <x v="86"/>
  </r>
  <r>
    <m/>
    <m/>
    <m/>
    <m/>
    <m/>
    <x v="33"/>
    <x v="38"/>
    <n v="60000000"/>
    <m/>
    <n v="60000000"/>
    <x v="93"/>
    <s v="02-02-02-010"/>
    <s v="Detalle"/>
    <s v=""/>
    <s v=""/>
    <x v="21"/>
    <s v="VIÁTICOS"/>
    <x v="86"/>
  </r>
  <r>
    <m/>
    <m/>
    <m/>
    <m/>
    <m/>
    <x v="203"/>
    <x v="278"/>
    <m/>
    <n v="1000000"/>
    <n v="1000000"/>
    <x v="93"/>
    <s v="02-02-02-010"/>
    <s v="Detalle"/>
    <s v=""/>
    <s v=""/>
    <x v="21"/>
    <s v="VIÁTICOS"/>
    <x v="86"/>
  </r>
  <r>
    <m/>
    <m/>
    <m/>
    <m/>
    <m/>
    <x v="35"/>
    <x v="40"/>
    <n v="80000000"/>
    <m/>
    <n v="80000000"/>
    <x v="93"/>
    <s v="02-02-02-010"/>
    <s v="Detalle"/>
    <s v=""/>
    <s v=""/>
    <x v="22"/>
    <s v="VIÁTICOS"/>
    <x v="86"/>
  </r>
  <r>
    <m/>
    <m/>
    <m/>
    <m/>
    <m/>
    <x v="36"/>
    <x v="41"/>
    <n v="200000000"/>
    <m/>
    <n v="200000000"/>
    <x v="93"/>
    <s v="02-02-02-010"/>
    <s v="Detalle"/>
    <s v=""/>
    <s v=""/>
    <x v="22"/>
    <s v="VIÁTICOS"/>
    <x v="86"/>
  </r>
  <r>
    <m/>
    <m/>
    <m/>
    <m/>
    <m/>
    <x v="170"/>
    <x v="234"/>
    <m/>
    <n v="1000000"/>
    <n v="1000000"/>
    <x v="93"/>
    <s v="02-02-02-010"/>
    <s v="Detalle"/>
    <s v=""/>
    <s v=""/>
    <x v="22"/>
    <s v="VIÁTICOS"/>
    <x v="86"/>
  </r>
  <r>
    <m/>
    <m/>
    <m/>
    <m/>
    <m/>
    <x v="204"/>
    <x v="279"/>
    <n v="11000000"/>
    <m/>
    <n v="11000000"/>
    <x v="93"/>
    <s v="02-02-02-010"/>
    <s v="Detalle"/>
    <s v=""/>
    <s v=""/>
    <x v="22"/>
    <s v="VIÁTICOS"/>
    <x v="86"/>
  </r>
  <r>
    <m/>
    <m/>
    <m/>
    <m/>
    <m/>
    <x v="37"/>
    <x v="42"/>
    <n v="40000000"/>
    <m/>
    <n v="40000000"/>
    <x v="93"/>
    <s v="02-02-02-010"/>
    <s v="Detalle"/>
    <s v=""/>
    <s v=""/>
    <x v="22"/>
    <s v="VIÁTICOS"/>
    <x v="86"/>
  </r>
  <r>
    <m/>
    <m/>
    <m/>
    <m/>
    <m/>
    <x v="38"/>
    <x v="43"/>
    <n v="80000000"/>
    <m/>
    <n v="80000000"/>
    <x v="93"/>
    <s v="02-02-02-010"/>
    <s v="Detalle"/>
    <s v=""/>
    <s v=""/>
    <x v="23"/>
    <s v="VIÁTICOS"/>
    <x v="86"/>
  </r>
  <r>
    <m/>
    <m/>
    <m/>
    <m/>
    <m/>
    <x v="39"/>
    <x v="44"/>
    <n v="90000000"/>
    <m/>
    <n v="90000000"/>
    <x v="93"/>
    <s v="02-02-02-010"/>
    <s v="Detalle"/>
    <s v=""/>
    <s v=""/>
    <x v="23"/>
    <s v="VIÁTICOS"/>
    <x v="86"/>
  </r>
  <r>
    <m/>
    <m/>
    <m/>
    <m/>
    <m/>
    <x v="171"/>
    <x v="235"/>
    <m/>
    <n v="2000000"/>
    <n v="2000000"/>
    <x v="93"/>
    <s v="02-02-02-010"/>
    <s v="Detalle"/>
    <s v=""/>
    <s v=""/>
    <x v="23"/>
    <s v="VIÁTICOS"/>
    <x v="86"/>
  </r>
  <r>
    <m/>
    <m/>
    <m/>
    <m/>
    <m/>
    <x v="40"/>
    <x v="45"/>
    <n v="60000000"/>
    <m/>
    <n v="60000000"/>
    <x v="93"/>
    <s v="02-02-02-010"/>
    <s v="Detalle"/>
    <s v=""/>
    <s v=""/>
    <x v="23"/>
    <s v="VIÁTICOS"/>
    <x v="86"/>
  </r>
  <r>
    <m/>
    <m/>
    <m/>
    <m/>
    <m/>
    <x v="206"/>
    <x v="281"/>
    <n v="14000000"/>
    <m/>
    <n v="14000000"/>
    <x v="93"/>
    <s v="02-02-02-010"/>
    <s v="Detalle"/>
    <s v=""/>
    <s v=""/>
    <x v="23"/>
    <s v="VIÁTICOS"/>
    <x v="86"/>
  </r>
  <r>
    <m/>
    <m/>
    <m/>
    <m/>
    <m/>
    <x v="119"/>
    <x v="150"/>
    <n v="58000000"/>
    <m/>
    <n v="58000000"/>
    <x v="93"/>
    <s v="02-02-02-010"/>
    <s v="Detalle"/>
    <s v=""/>
    <s v=""/>
    <x v="24"/>
    <s v="VIÁTICOS"/>
    <x v="86"/>
  </r>
  <r>
    <m/>
    <m/>
    <m/>
    <m/>
    <m/>
    <x v="41"/>
    <x v="46"/>
    <n v="40000000"/>
    <m/>
    <n v="40000000"/>
    <x v="93"/>
    <s v="02-02-02-010"/>
    <s v="Detalle"/>
    <s v=""/>
    <s v=""/>
    <x v="24"/>
    <s v="VIÁTICOS"/>
    <x v="86"/>
  </r>
  <r>
    <m/>
    <m/>
    <m/>
    <m/>
    <m/>
    <x v="172"/>
    <x v="236"/>
    <m/>
    <n v="1000000"/>
    <n v="1000000"/>
    <x v="93"/>
    <s v="02-02-02-010"/>
    <s v="Detalle"/>
    <s v=""/>
    <s v=""/>
    <x v="24"/>
    <s v="VIÁTICOS"/>
    <x v="86"/>
  </r>
  <r>
    <m/>
    <m/>
    <m/>
    <m/>
    <m/>
    <x v="143"/>
    <x v="186"/>
    <n v="14000000"/>
    <m/>
    <n v="14000000"/>
    <x v="93"/>
    <s v="02-02-02-010"/>
    <s v="Detalle"/>
    <s v=""/>
    <s v=""/>
    <x v="24"/>
    <s v="VIÁTICOS"/>
    <x v="86"/>
  </r>
  <r>
    <m/>
    <m/>
    <m/>
    <m/>
    <m/>
    <x v="225"/>
    <x v="310"/>
    <m/>
    <n v="1000000"/>
    <n v="1000000"/>
    <x v="93"/>
    <s v="02-02-02-010"/>
    <s v="Detalle"/>
    <s v=""/>
    <s v=""/>
    <x v="24"/>
    <s v="VIÁTICOS"/>
    <x v="86"/>
  </r>
  <r>
    <m/>
    <m/>
    <m/>
    <m/>
    <m/>
    <x v="42"/>
    <x v="47"/>
    <n v="90000000"/>
    <m/>
    <n v="90000000"/>
    <x v="93"/>
    <s v="02-02-02-010"/>
    <s v="Detalle"/>
    <s v=""/>
    <s v=""/>
    <x v="25"/>
    <s v="VIÁTICOS"/>
    <x v="86"/>
  </r>
  <r>
    <m/>
    <m/>
    <m/>
    <m/>
    <m/>
    <x v="207"/>
    <x v="282"/>
    <m/>
    <n v="2000000"/>
    <n v="2000000"/>
    <x v="93"/>
    <s v="02-02-02-010"/>
    <s v="Detalle"/>
    <s v=""/>
    <s v=""/>
    <x v="25"/>
    <s v="VIÁTICOS"/>
    <x v="86"/>
  </r>
  <r>
    <m/>
    <m/>
    <m/>
    <m/>
    <m/>
    <x v="43"/>
    <x v="48"/>
    <n v="48000000"/>
    <m/>
    <n v="48000000"/>
    <x v="93"/>
    <s v="02-02-02-010"/>
    <s v="Detalle"/>
    <s v=""/>
    <s v=""/>
    <x v="25"/>
    <s v="VIÁTICOS"/>
    <x v="86"/>
  </r>
  <r>
    <m/>
    <m/>
    <m/>
    <m/>
    <m/>
    <x v="144"/>
    <x v="187"/>
    <n v="9200000"/>
    <m/>
    <n v="9200000"/>
    <x v="93"/>
    <s v="02-02-02-010"/>
    <s v="Detalle"/>
    <s v=""/>
    <s v=""/>
    <x v="25"/>
    <s v="VIÁTICOS"/>
    <x v="86"/>
  </r>
  <r>
    <m/>
    <m/>
    <m/>
    <m/>
    <m/>
    <x v="173"/>
    <x v="237"/>
    <m/>
    <n v="1000000"/>
    <n v="1000000"/>
    <x v="93"/>
    <s v="02-02-02-010"/>
    <s v="Detalle"/>
    <s v=""/>
    <s v=""/>
    <x v="25"/>
    <s v="VIÁTICOS"/>
    <x v="86"/>
  </r>
  <r>
    <m/>
    <m/>
    <m/>
    <m/>
    <m/>
    <x v="93"/>
    <x v="102"/>
    <n v="100000000"/>
    <m/>
    <n v="100000000"/>
    <x v="93"/>
    <s v="02-02-02-010"/>
    <s v="Detalle"/>
    <s v=""/>
    <s v=""/>
    <x v="26"/>
    <s v="VIÁTICOS"/>
    <x v="86"/>
  </r>
  <r>
    <m/>
    <m/>
    <m/>
    <m/>
    <m/>
    <x v="174"/>
    <x v="238"/>
    <m/>
    <n v="2000000"/>
    <n v="2000000"/>
    <x v="93"/>
    <s v="02-02-02-010"/>
    <s v="Detalle"/>
    <s v=""/>
    <s v=""/>
    <x v="26"/>
    <s v="VIÁTICOS"/>
    <x v="86"/>
  </r>
  <r>
    <m/>
    <m/>
    <m/>
    <m/>
    <m/>
    <x v="44"/>
    <x v="49"/>
    <n v="50000000"/>
    <m/>
    <n v="50000000"/>
    <x v="93"/>
    <s v="02-02-02-010"/>
    <s v="Detalle"/>
    <s v=""/>
    <s v=""/>
    <x v="26"/>
    <s v="VIÁTICOS"/>
    <x v="86"/>
  </r>
  <r>
    <m/>
    <m/>
    <m/>
    <m/>
    <m/>
    <x v="208"/>
    <x v="283"/>
    <n v="10000000"/>
    <m/>
    <n v="10000000"/>
    <x v="93"/>
    <s v="02-02-02-010"/>
    <s v="Detalle"/>
    <s v=""/>
    <s v=""/>
    <x v="26"/>
    <s v="VIÁTICOS"/>
    <x v="86"/>
  </r>
  <r>
    <m/>
    <m/>
    <m/>
    <m/>
    <m/>
    <x v="45"/>
    <x v="50"/>
    <n v="70000000"/>
    <m/>
    <n v="70000000"/>
    <x v="93"/>
    <s v="02-02-02-010"/>
    <s v="Detalle"/>
    <s v=""/>
    <s v=""/>
    <x v="27"/>
    <s v="VIÁTICOS"/>
    <x v="86"/>
  </r>
  <r>
    <m/>
    <m/>
    <m/>
    <m/>
    <m/>
    <x v="46"/>
    <x v="51"/>
    <n v="50000000"/>
    <m/>
    <n v="50000000"/>
    <x v="93"/>
    <s v="02-02-02-010"/>
    <s v="Detalle"/>
    <s v=""/>
    <s v=""/>
    <x v="27"/>
    <s v="VIÁTICOS"/>
    <x v="86"/>
  </r>
  <r>
    <m/>
    <m/>
    <m/>
    <m/>
    <m/>
    <x v="135"/>
    <x v="175"/>
    <n v="5000000"/>
    <m/>
    <n v="5000000"/>
    <x v="93"/>
    <s v="02-02-02-010"/>
    <s v="Detalle"/>
    <s v=""/>
    <s v=""/>
    <x v="27"/>
    <s v="VIÁTICOS"/>
    <x v="86"/>
  </r>
  <r>
    <m/>
    <m/>
    <m/>
    <m/>
    <m/>
    <x v="176"/>
    <x v="240"/>
    <m/>
    <n v="1000000"/>
    <n v="1000000"/>
    <x v="93"/>
    <s v="02-02-02-010"/>
    <s v="Detalle"/>
    <s v=""/>
    <s v=""/>
    <x v="27"/>
    <s v="VIÁTICOS"/>
    <x v="86"/>
  </r>
  <r>
    <m/>
    <m/>
    <m/>
    <m/>
    <m/>
    <x v="210"/>
    <x v="285"/>
    <n v="9000000"/>
    <m/>
    <n v="9000000"/>
    <x v="93"/>
    <s v="02-02-02-010"/>
    <s v="Detalle"/>
    <s v=""/>
    <s v=""/>
    <x v="27"/>
    <s v="VIÁTICOS"/>
    <x v="86"/>
  </r>
  <r>
    <m/>
    <m/>
    <m/>
    <m/>
    <m/>
    <x v="48"/>
    <x v="53"/>
    <n v="10000000"/>
    <m/>
    <n v="10000000"/>
    <x v="93"/>
    <s v="02-02-02-010"/>
    <s v="Detalle"/>
    <s v=""/>
    <s v=""/>
    <x v="28"/>
    <s v="VIÁTICOS"/>
    <x v="86"/>
  </r>
  <r>
    <m/>
    <m/>
    <m/>
    <m/>
    <m/>
    <x v="211"/>
    <x v="286"/>
    <n v="80000000"/>
    <m/>
    <n v="80000000"/>
    <x v="93"/>
    <s v="02-02-02-010"/>
    <s v="Detalle"/>
    <s v=""/>
    <s v=""/>
    <x v="28"/>
    <s v="VIÁTICOS"/>
    <x v="86"/>
  </r>
  <r>
    <m/>
    <m/>
    <m/>
    <m/>
    <m/>
    <x v="49"/>
    <x v="54"/>
    <n v="20000000"/>
    <m/>
    <n v="20000000"/>
    <x v="93"/>
    <s v="02-02-02-010"/>
    <s v="Detalle"/>
    <s v=""/>
    <s v=""/>
    <x v="28"/>
    <s v="VIÁTICOS"/>
    <x v="86"/>
  </r>
  <r>
    <m/>
    <m/>
    <m/>
    <m/>
    <m/>
    <x v="50"/>
    <x v="55"/>
    <n v="130000000"/>
    <m/>
    <n v="130000000"/>
    <x v="93"/>
    <s v="02-02-02-010"/>
    <s v="Detalle"/>
    <s v=""/>
    <s v=""/>
    <x v="29"/>
    <s v="VIÁTICOS"/>
    <x v="86"/>
  </r>
  <r>
    <m/>
    <m/>
    <m/>
    <m/>
    <m/>
    <x v="82"/>
    <x v="90"/>
    <n v="90000000"/>
    <m/>
    <n v="90000000"/>
    <x v="93"/>
    <s v="02-02-02-010"/>
    <s v="Detalle"/>
    <s v=""/>
    <s v=""/>
    <x v="29"/>
    <s v="VIÁTICOS"/>
    <x v="86"/>
  </r>
  <r>
    <m/>
    <m/>
    <m/>
    <m/>
    <m/>
    <x v="145"/>
    <x v="188"/>
    <n v="15000000"/>
    <m/>
    <n v="15000000"/>
    <x v="93"/>
    <s v="02-02-02-010"/>
    <s v="Detalle"/>
    <s v=""/>
    <s v=""/>
    <x v="29"/>
    <s v="VIÁTICOS"/>
    <x v="86"/>
  </r>
  <r>
    <m/>
    <m/>
    <m/>
    <m/>
    <m/>
    <x v="177"/>
    <x v="241"/>
    <m/>
    <n v="6000000"/>
    <n v="6000000"/>
    <x v="93"/>
    <s v="02-02-02-010"/>
    <s v="Detalle"/>
    <s v=""/>
    <s v=""/>
    <x v="29"/>
    <s v="VIÁTICOS"/>
    <x v="86"/>
  </r>
  <r>
    <m/>
    <m/>
    <m/>
    <m/>
    <m/>
    <x v="146"/>
    <x v="189"/>
    <n v="5000000"/>
    <m/>
    <n v="5000000"/>
    <x v="93"/>
    <s v="02-02-02-010"/>
    <s v="Detalle"/>
    <s v=""/>
    <s v=""/>
    <x v="29"/>
    <s v="VIÁTICOS"/>
    <x v="86"/>
  </r>
  <r>
    <m/>
    <m/>
    <m/>
    <m/>
    <m/>
    <x v="137"/>
    <x v="177"/>
    <n v="20000000"/>
    <m/>
    <n v="20000000"/>
    <x v="93"/>
    <s v="02-02-02-010"/>
    <s v="Detalle"/>
    <s v=""/>
    <s v=""/>
    <x v="30"/>
    <s v="VIÁTICOS"/>
    <x v="86"/>
  </r>
  <r>
    <m/>
    <m/>
    <m/>
    <m/>
    <m/>
    <x v="83"/>
    <x v="91"/>
    <n v="100000000"/>
    <m/>
    <n v="100000000"/>
    <x v="93"/>
    <s v="02-02-02-010"/>
    <s v="Detalle"/>
    <s v=""/>
    <s v=""/>
    <x v="30"/>
    <s v="VIÁTICOS"/>
    <x v="86"/>
  </r>
  <r>
    <m/>
    <m/>
    <m/>
    <m/>
    <m/>
    <x v="178"/>
    <x v="242"/>
    <m/>
    <n v="7000000"/>
    <n v="7000000"/>
    <x v="93"/>
    <s v="02-02-02-010"/>
    <s v="Detalle"/>
    <s v=""/>
    <s v=""/>
    <x v="30"/>
    <s v="VIÁTICOS"/>
    <x v="86"/>
  </r>
  <r>
    <m/>
    <m/>
    <m/>
    <m/>
    <m/>
    <x v="147"/>
    <x v="190"/>
    <n v="18000000"/>
    <m/>
    <n v="18000000"/>
    <x v="93"/>
    <s v="02-02-02-010"/>
    <s v="Detalle"/>
    <s v=""/>
    <s v=""/>
    <x v="30"/>
    <s v="VIÁTICOS"/>
    <x v="86"/>
  </r>
  <r>
    <m/>
    <m/>
    <m/>
    <m/>
    <m/>
    <x v="54"/>
    <x v="59"/>
    <n v="50000000"/>
    <m/>
    <n v="50000000"/>
    <x v="93"/>
    <s v="02-02-02-010"/>
    <s v="Detalle"/>
    <s v=""/>
    <s v=""/>
    <x v="30"/>
    <s v="VIÁTICOS"/>
    <x v="86"/>
  </r>
  <r>
    <m/>
    <m/>
    <m/>
    <m/>
    <m/>
    <x v="55"/>
    <x v="60"/>
    <n v="60000000"/>
    <m/>
    <n v="60000000"/>
    <x v="93"/>
    <s v="02-02-02-010"/>
    <s v="Detalle"/>
    <s v=""/>
    <s v=""/>
    <x v="31"/>
    <s v="VIÁTICOS"/>
    <x v="86"/>
  </r>
  <r>
    <m/>
    <m/>
    <m/>
    <m/>
    <m/>
    <x v="148"/>
    <x v="191"/>
    <n v="12000000"/>
    <m/>
    <n v="12000000"/>
    <x v="93"/>
    <s v="02-02-02-010"/>
    <s v="Detalle"/>
    <s v=""/>
    <s v=""/>
    <x v="31"/>
    <s v="VIÁTICOS"/>
    <x v="86"/>
  </r>
  <r>
    <m/>
    <m/>
    <m/>
    <m/>
    <m/>
    <x v="56"/>
    <x v="61"/>
    <n v="60000000"/>
    <m/>
    <n v="60000000"/>
    <x v="93"/>
    <s v="02-02-02-010"/>
    <s v="Detalle"/>
    <s v=""/>
    <s v=""/>
    <x v="31"/>
    <s v="VIÁTICOS"/>
    <x v="86"/>
  </r>
  <r>
    <m/>
    <m/>
    <m/>
    <m/>
    <m/>
    <x v="179"/>
    <x v="243"/>
    <m/>
    <n v="1440000"/>
    <n v="1440000"/>
    <x v="93"/>
    <s v="02-02-02-010"/>
    <s v="Detalle"/>
    <s v=""/>
    <s v=""/>
    <x v="31"/>
    <s v="VIÁTICOS"/>
    <x v="86"/>
  </r>
  <r>
    <m/>
    <m/>
    <m/>
    <m/>
    <m/>
    <x v="57"/>
    <x v="62"/>
    <n v="95000000"/>
    <m/>
    <n v="95000000"/>
    <x v="93"/>
    <s v="02-02-02-010"/>
    <s v="Detalle"/>
    <s v=""/>
    <s v=""/>
    <x v="32"/>
    <s v="VIÁTICOS"/>
    <x v="86"/>
  </r>
  <r>
    <m/>
    <m/>
    <m/>
    <m/>
    <m/>
    <x v="226"/>
    <x v="311"/>
    <m/>
    <n v="5000000"/>
    <n v="5000000"/>
    <x v="93"/>
    <s v="02-02-02-010"/>
    <s v="Detalle"/>
    <s v=""/>
    <s v=""/>
    <x v="32"/>
    <s v="VIÁTICOS"/>
    <x v="86"/>
  </r>
  <r>
    <m/>
    <m/>
    <m/>
    <m/>
    <m/>
    <x v="58"/>
    <x v="63"/>
    <n v="100000000"/>
    <m/>
    <n v="100000000"/>
    <x v="93"/>
    <s v="02-02-02-010"/>
    <s v="Detalle"/>
    <s v=""/>
    <s v=""/>
    <x v="32"/>
    <s v="VIÁTICOS"/>
    <x v="86"/>
  </r>
  <r>
    <m/>
    <m/>
    <m/>
    <m/>
    <m/>
    <x v="85"/>
    <x v="93"/>
    <n v="50000000"/>
    <m/>
    <n v="50000000"/>
    <x v="93"/>
    <s v="02-02-02-010"/>
    <s v="Detalle"/>
    <s v=""/>
    <s v=""/>
    <x v="32"/>
    <s v="VIÁTICOS"/>
    <x v="86"/>
  </r>
  <r>
    <m/>
    <m/>
    <m/>
    <m/>
    <m/>
    <x v="215"/>
    <x v="290"/>
    <m/>
    <n v="1000000"/>
    <n v="1000000"/>
    <x v="93"/>
    <s v="02-02-02-010"/>
    <s v="Detalle"/>
    <s v=""/>
    <s v=""/>
    <x v="32"/>
    <s v="VIÁTICOS"/>
    <x v="86"/>
  </r>
  <r>
    <m/>
    <m/>
    <m/>
    <m/>
    <m/>
    <x v="149"/>
    <x v="192"/>
    <n v="10000000"/>
    <m/>
    <n v="10000000"/>
    <x v="93"/>
    <s v="02-02-02-010"/>
    <s v="Detalle"/>
    <s v=""/>
    <s v=""/>
    <x v="32"/>
    <s v="VIÁTICOS"/>
    <x v="86"/>
  </r>
  <r>
    <m/>
    <m/>
    <m/>
    <m/>
    <m/>
    <x v="109"/>
    <x v="118"/>
    <n v="52000000"/>
    <m/>
    <n v="52000000"/>
    <x v="93"/>
    <s v="02-02-02-010"/>
    <s v="Detalle"/>
    <s v=""/>
    <s v=""/>
    <x v="33"/>
    <s v="VIÁTICOS"/>
    <x v="86"/>
  </r>
  <r>
    <m/>
    <m/>
    <m/>
    <m/>
    <m/>
    <x v="180"/>
    <x v="244"/>
    <m/>
    <n v="2160000"/>
    <n v="2160000"/>
    <x v="93"/>
    <s v="02-02-02-010"/>
    <s v="Detalle"/>
    <s v=""/>
    <s v=""/>
    <x v="33"/>
    <s v="VIÁTICOS"/>
    <x v="86"/>
  </r>
  <r>
    <m/>
    <m/>
    <m/>
    <m/>
    <m/>
    <x v="94"/>
    <x v="103"/>
    <n v="40000000"/>
    <m/>
    <n v="40000000"/>
    <x v="93"/>
    <s v="02-02-02-010"/>
    <s v="Detalle"/>
    <s v=""/>
    <s v=""/>
    <x v="33"/>
    <s v="VIÁTICOS"/>
    <x v="86"/>
  </r>
  <r>
    <m/>
    <m/>
    <m/>
    <m/>
    <m/>
    <x v="181"/>
    <x v="245"/>
    <m/>
    <n v="4000000"/>
    <n v="4000000"/>
    <x v="93"/>
    <s v="02-02-02-010"/>
    <s v="Detalle"/>
    <s v=""/>
    <s v=""/>
    <x v="33"/>
    <s v="VIÁTICOS"/>
    <x v="86"/>
  </r>
  <r>
    <m/>
    <m/>
    <m/>
    <m/>
    <m/>
    <x v="59"/>
    <x v="64"/>
    <n v="30000000"/>
    <m/>
    <n v="30000000"/>
    <x v="93"/>
    <s v="02-02-02-010"/>
    <s v="Detalle"/>
    <s v=""/>
    <s v=""/>
    <x v="33"/>
    <s v="VIÁTICOS"/>
    <x v="86"/>
  </r>
  <r>
    <m/>
    <m/>
    <m/>
    <m/>
    <m/>
    <x v="150"/>
    <x v="193"/>
    <n v="15000000"/>
    <m/>
    <n v="15000000"/>
    <x v="93"/>
    <s v="02-02-02-010"/>
    <s v="Detalle"/>
    <s v=""/>
    <s v=""/>
    <x v="33"/>
    <s v="VIÁTICOS"/>
    <x v="86"/>
  </r>
  <r>
    <m/>
    <m/>
    <m/>
    <m/>
    <m/>
    <x v="218"/>
    <x v="293"/>
    <m/>
    <n v="5000000"/>
    <n v="5000000"/>
    <x v="93"/>
    <s v="02-02-02-010"/>
    <s v="Detalle"/>
    <s v=""/>
    <s v=""/>
    <x v="33"/>
    <s v="VIÁTICOS"/>
    <x v="86"/>
  </r>
  <r>
    <m/>
    <m/>
    <m/>
    <m/>
    <m/>
    <x v="151"/>
    <x v="194"/>
    <n v="12400000"/>
    <m/>
    <n v="12400000"/>
    <x v="93"/>
    <s v="02-02-02-010"/>
    <s v="Detalle"/>
    <s v=""/>
    <s v=""/>
    <x v="33"/>
    <s v="VIÁTICOS"/>
    <x v="86"/>
  </r>
  <r>
    <m/>
    <m/>
    <m/>
    <m/>
    <m/>
    <x v="60"/>
    <x v="65"/>
    <n v="60000000"/>
    <m/>
    <n v="60000000"/>
    <x v="93"/>
    <s v="02-02-02-010"/>
    <s v="Detalle"/>
    <s v=""/>
    <s v=""/>
    <x v="34"/>
    <s v="VIÁTICOS"/>
    <x v="86"/>
  </r>
  <r>
    <m/>
    <m/>
    <m/>
    <m/>
    <m/>
    <x v="182"/>
    <x v="246"/>
    <m/>
    <n v="1000000"/>
    <n v="1000000"/>
    <x v="93"/>
    <s v="02-02-02-010"/>
    <s v="Detalle"/>
    <s v=""/>
    <s v=""/>
    <x v="34"/>
    <s v="VIÁTICOS"/>
    <x v="86"/>
  </r>
  <r>
    <m/>
    <m/>
    <m/>
    <m/>
    <m/>
    <x v="61"/>
    <x v="66"/>
    <n v="80000000"/>
    <m/>
    <n v="80000000"/>
    <x v="93"/>
    <s v="02-02-02-010"/>
    <s v="Detalle"/>
    <s v=""/>
    <s v=""/>
    <x v="34"/>
    <s v="VIÁTICOS"/>
    <x v="86"/>
  </r>
  <r>
    <m/>
    <m/>
    <m/>
    <m/>
    <m/>
    <x v="183"/>
    <x v="247"/>
    <m/>
    <n v="1000000"/>
    <n v="1000000"/>
    <x v="93"/>
    <s v="02-02-02-010"/>
    <s v="Detalle"/>
    <s v=""/>
    <s v=""/>
    <x v="34"/>
    <s v="VIÁTICOS"/>
    <x v="86"/>
  </r>
  <r>
    <m/>
    <m/>
    <m/>
    <m/>
    <m/>
    <x v="125"/>
    <x v="157"/>
    <n v="30000000"/>
    <m/>
    <n v="30000000"/>
    <x v="93"/>
    <s v="02-02-02-010"/>
    <s v="Detalle"/>
    <s v=""/>
    <s v=""/>
    <x v="34"/>
    <s v="VIÁTICOS"/>
    <x v="86"/>
  </r>
  <r>
    <m/>
    <m/>
    <m/>
    <m/>
    <m/>
    <x v="152"/>
    <x v="195"/>
    <n v="5000000"/>
    <m/>
    <n v="5000000"/>
    <x v="93"/>
    <s v="02-02-02-010"/>
    <s v="Detalle"/>
    <s v=""/>
    <s v=""/>
    <x v="34"/>
    <s v="VIÁTICOS"/>
    <x v="86"/>
  </r>
  <r>
    <m/>
    <m/>
    <m/>
    <m/>
    <m/>
    <x v="63"/>
    <x v="68"/>
    <n v="70930000"/>
    <m/>
    <n v="70930000"/>
    <x v="93"/>
    <s v="02-02-02-010"/>
    <s v="Detalle"/>
    <s v=""/>
    <s v=""/>
    <x v="35"/>
    <s v="VIÁTICOS"/>
    <x v="86"/>
  </r>
  <r>
    <m/>
    <m/>
    <m/>
    <m/>
    <m/>
    <x v="64"/>
    <x v="69"/>
    <n v="60000000"/>
    <m/>
    <n v="60000000"/>
    <x v="93"/>
    <s v="02-02-02-010"/>
    <s v="Detalle"/>
    <s v=""/>
    <s v=""/>
    <x v="35"/>
    <s v="VIÁTICOS"/>
    <x v="86"/>
  </r>
  <r>
    <m/>
    <m/>
    <m/>
    <m/>
    <m/>
    <x v="184"/>
    <x v="248"/>
    <m/>
    <n v="10000000"/>
    <n v="10000000"/>
    <x v="93"/>
    <s v="02-02-02-010"/>
    <s v="Detalle"/>
    <s v=""/>
    <s v=""/>
    <x v="35"/>
    <s v="VIÁTICOS"/>
    <x v="86"/>
  </r>
  <r>
    <m/>
    <m/>
    <m/>
    <m/>
    <m/>
    <x v="153"/>
    <x v="196"/>
    <n v="20000000"/>
    <m/>
    <n v="20000000"/>
    <x v="93"/>
    <s v="02-02-02-010"/>
    <s v="Detalle"/>
    <s v=""/>
    <s v=""/>
    <x v="35"/>
    <s v="VIÁTICOS"/>
    <x v="86"/>
  </r>
  <r>
    <m/>
    <m/>
    <m/>
    <m/>
    <m/>
    <x v="110"/>
    <x v="119"/>
    <n v="40000000"/>
    <m/>
    <n v="40000000"/>
    <x v="93"/>
    <s v="02-02-02-010"/>
    <s v="Detalle"/>
    <s v=""/>
    <s v=""/>
    <x v="35"/>
    <s v="VIÁTICOS"/>
    <x v="86"/>
  </r>
  <r>
    <m/>
    <m/>
    <m/>
    <m/>
    <m/>
    <x v="66"/>
    <x v="71"/>
    <n v="30000000"/>
    <m/>
    <n v="30000000"/>
    <x v="93"/>
    <s v="02-02-02-010"/>
    <s v="Detalle"/>
    <s v=""/>
    <s v=""/>
    <x v="36"/>
    <s v="VIÁTICOS"/>
    <x v="86"/>
  </r>
  <r>
    <m/>
    <m/>
    <m/>
    <m/>
    <m/>
    <x v="67"/>
    <x v="72"/>
    <n v="45000000"/>
    <m/>
    <n v="45000000"/>
    <x v="93"/>
    <s v="02-02-02-010"/>
    <s v="Detalle"/>
    <s v=""/>
    <s v=""/>
    <x v="36"/>
    <s v="VIÁTICOS"/>
    <x v="86"/>
  </r>
  <r>
    <m/>
    <m/>
    <m/>
    <m/>
    <m/>
    <x v="185"/>
    <x v="249"/>
    <m/>
    <n v="5000000"/>
    <n v="5000000"/>
    <x v="93"/>
    <s v="02-02-02-010"/>
    <s v="Detalle"/>
    <s v=""/>
    <s v=""/>
    <x v="36"/>
    <s v="VIÁTICOS"/>
    <x v="86"/>
  </r>
  <r>
    <m/>
    <m/>
    <m/>
    <m/>
    <m/>
    <x v="68"/>
    <x v="73"/>
    <n v="15000000"/>
    <m/>
    <n v="15000000"/>
    <x v="93"/>
    <s v="02-02-02-010"/>
    <s v="Detalle"/>
    <s v=""/>
    <s v=""/>
    <x v="36"/>
    <s v="VIÁTICOS"/>
    <x v="86"/>
  </r>
  <r>
    <m/>
    <m/>
    <m/>
    <m/>
    <m/>
    <x v="154"/>
    <x v="197"/>
    <n v="18000000"/>
    <m/>
    <n v="18000000"/>
    <x v="93"/>
    <s v="02-02-02-010"/>
    <s v="Detalle"/>
    <s v=""/>
    <s v=""/>
    <x v="36"/>
    <s v="VIÁTICOS"/>
    <x v="86"/>
  </r>
  <r>
    <m/>
    <m/>
    <m/>
    <m/>
    <m/>
    <x v="69"/>
    <x v="74"/>
    <n v="33000000"/>
    <m/>
    <n v="33000000"/>
    <x v="93"/>
    <s v="02-02-02-010"/>
    <s v="Detalle"/>
    <s v=""/>
    <s v=""/>
    <x v="36"/>
    <s v="VIÁTICOS"/>
    <x v="86"/>
  </r>
  <r>
    <m/>
    <m/>
    <m/>
    <m/>
    <m/>
    <x v="227"/>
    <x v="312"/>
    <m/>
    <n v="100000000"/>
    <n v="100000000"/>
    <x v="93"/>
    <s v="02-02-02-010"/>
    <s v="Detalle"/>
    <s v=""/>
    <s v=""/>
    <x v="5"/>
    <s v="VIÁTICOS"/>
    <x v="86"/>
  </r>
  <r>
    <m/>
    <m/>
    <m/>
    <m/>
    <m/>
    <x v="0"/>
    <x v="75"/>
    <s v=""/>
    <s v=""/>
    <s v=""/>
    <x v="6"/>
    <s v=""/>
    <s v=""/>
    <s v=""/>
    <s v=""/>
    <x v="0"/>
    <s v=""/>
    <x v="6"/>
  </r>
  <r>
    <s v="02"/>
    <s v="02"/>
    <s v="04"/>
    <m/>
    <s v=""/>
    <x v="0"/>
    <x v="313"/>
    <n v="30000000000"/>
    <n v="5000000000"/>
    <n v="35000000000"/>
    <x v="94"/>
    <s v="02-02"/>
    <s v="Objeto"/>
    <s v="020204Objeto"/>
    <n v="1"/>
    <x v="0"/>
    <s v="GASTOS RESERVADOS"/>
    <x v="87"/>
  </r>
  <r>
    <m/>
    <m/>
    <m/>
    <m/>
    <m/>
    <x v="228"/>
    <x v="313"/>
    <n v="30000000000"/>
    <n v="5000000000"/>
    <n v="35000000000"/>
    <x v="94"/>
    <s v="02-02-04"/>
    <s v="Detalle"/>
    <s v=""/>
    <s v=""/>
    <x v="43"/>
    <s v="GASTOS RESERVADOS"/>
    <x v="87"/>
  </r>
  <r>
    <m/>
    <m/>
    <m/>
    <m/>
    <m/>
    <x v="0"/>
    <x v="75"/>
    <s v=""/>
    <s v=""/>
    <s v=""/>
    <x v="6"/>
    <s v=""/>
    <s v=""/>
    <s v=""/>
    <s v=""/>
    <x v="0"/>
    <s v=""/>
    <x v="6"/>
  </r>
  <r>
    <s v="08"/>
    <m/>
    <m/>
    <m/>
    <m/>
    <x v="0"/>
    <x v="314"/>
    <n v="18034894898.580002"/>
    <n v="0"/>
    <n v="18034894898.580002"/>
    <x v="95"/>
    <s v="A"/>
    <s v="Cuenta"/>
    <s v="08Cuenta"/>
    <n v="1"/>
    <x v="0"/>
    <s v=""/>
    <x v="88"/>
  </r>
  <r>
    <s v="08"/>
    <s v="01"/>
    <m/>
    <m/>
    <m/>
    <x v="0"/>
    <x v="315"/>
    <n v="16911999999.68"/>
    <n v="0"/>
    <n v="16911999999.68"/>
    <x v="96"/>
    <s v="08"/>
    <s v="Subcuenta"/>
    <s v="0801Subcuenta"/>
    <n v="1"/>
    <x v="0"/>
    <s v="IMPUESTOS"/>
    <x v="89"/>
  </r>
  <r>
    <s v="08"/>
    <s v="01"/>
    <s v="02"/>
    <m/>
    <m/>
    <x v="0"/>
    <x v="316"/>
    <n v="16911999999.68"/>
    <n v="0"/>
    <n v="16911999999.68"/>
    <x v="97"/>
    <s v="08-01"/>
    <s v="Objeto"/>
    <s v="080102Objeto"/>
    <n v="1"/>
    <x v="0"/>
    <s v="IMPUESTOS"/>
    <x v="90"/>
  </r>
  <r>
    <s v="08"/>
    <s v="01"/>
    <s v="02"/>
    <s v="001"/>
    <s v=""/>
    <x v="0"/>
    <x v="317"/>
    <n v="12601587480"/>
    <n v="0"/>
    <n v="12601587480"/>
    <x v="98"/>
    <s v="08-01-02"/>
    <s v="Ordinal"/>
    <s v="080102001Ordinal"/>
    <n v="1"/>
    <x v="0"/>
    <s v="IMPUESTOS"/>
    <x v="91"/>
  </r>
  <r>
    <m/>
    <m/>
    <m/>
    <m/>
    <m/>
    <x v="70"/>
    <x v="78"/>
    <n v="163100000"/>
    <m/>
    <n v="163100000"/>
    <x v="98"/>
    <s v="08-01-02-001"/>
    <s v="Detalle"/>
    <s v=""/>
    <s v=""/>
    <x v="1"/>
    <s v="IMPUESTOS"/>
    <x v="91"/>
  </r>
  <r>
    <m/>
    <m/>
    <m/>
    <m/>
    <m/>
    <x v="72"/>
    <x v="80"/>
    <n v="220574000"/>
    <m/>
    <n v="220574000"/>
    <x v="98"/>
    <s v="08-01-02-001"/>
    <s v="Detalle"/>
    <s v=""/>
    <s v=""/>
    <x v="5"/>
    <s v="IMPUESTOS"/>
    <x v="91"/>
  </r>
  <r>
    <m/>
    <m/>
    <m/>
    <m/>
    <m/>
    <x v="10"/>
    <x v="15"/>
    <n v="140000000"/>
    <m/>
    <n v="140000000"/>
    <x v="98"/>
    <s v="08-01-02-001"/>
    <s v="Detalle"/>
    <s v=""/>
    <s v=""/>
    <x v="2"/>
    <s v="IMPUESTOS"/>
    <x v="91"/>
  </r>
  <r>
    <m/>
    <m/>
    <m/>
    <m/>
    <m/>
    <x v="124"/>
    <x v="156"/>
    <n v="122000000"/>
    <m/>
    <n v="122000000"/>
    <x v="98"/>
    <s v="08-01-02-001"/>
    <s v="Detalle"/>
    <s v=""/>
    <s v=""/>
    <x v="37"/>
    <s v="IMPUESTOS"/>
    <x v="91"/>
  </r>
  <r>
    <m/>
    <m/>
    <m/>
    <m/>
    <m/>
    <x v="11"/>
    <x v="16"/>
    <n v="105000000"/>
    <m/>
    <n v="105000000"/>
    <x v="98"/>
    <s v="08-01-02-001"/>
    <s v="Detalle"/>
    <s v=""/>
    <s v=""/>
    <x v="3"/>
    <s v="IMPUESTOS"/>
    <x v="91"/>
  </r>
  <r>
    <m/>
    <m/>
    <m/>
    <m/>
    <m/>
    <x v="113"/>
    <x v="124"/>
    <n v="60000000"/>
    <m/>
    <n v="60000000"/>
    <x v="98"/>
    <s v="08-01-02-001"/>
    <s v="Detalle"/>
    <s v=""/>
    <s v=""/>
    <x v="3"/>
    <s v="IMPUESTOS"/>
    <x v="91"/>
  </r>
  <r>
    <m/>
    <m/>
    <m/>
    <m/>
    <m/>
    <x v="75"/>
    <x v="83"/>
    <n v="222860000"/>
    <m/>
    <n v="222860000"/>
    <x v="98"/>
    <s v="08-01-02-001"/>
    <s v="Detalle"/>
    <s v=""/>
    <s v=""/>
    <x v="38"/>
    <s v="IMPUESTOS"/>
    <x v="91"/>
  </r>
  <r>
    <m/>
    <m/>
    <m/>
    <m/>
    <m/>
    <x v="13"/>
    <x v="18"/>
    <n v="9500000"/>
    <m/>
    <n v="9500000"/>
    <x v="98"/>
    <s v="08-01-02-001"/>
    <s v="Detalle"/>
    <s v=""/>
    <s v=""/>
    <x v="4"/>
    <s v="IMPUESTOS"/>
    <x v="91"/>
  </r>
  <r>
    <m/>
    <m/>
    <m/>
    <m/>
    <m/>
    <x v="131"/>
    <x v="170"/>
    <n v="173314300"/>
    <m/>
    <n v="173314300"/>
    <x v="98"/>
    <s v="08-01-02-001"/>
    <s v="Detalle"/>
    <s v=""/>
    <s v=""/>
    <x v="39"/>
    <s v="IMPUESTOS"/>
    <x v="91"/>
  </r>
  <r>
    <m/>
    <m/>
    <m/>
    <m/>
    <m/>
    <x v="15"/>
    <x v="20"/>
    <n v="18000000"/>
    <m/>
    <n v="18000000"/>
    <x v="98"/>
    <s v="08-01-02-001"/>
    <s v="Detalle"/>
    <s v=""/>
    <s v=""/>
    <x v="6"/>
    <s v="IMPUESTOS"/>
    <x v="91"/>
  </r>
  <r>
    <m/>
    <m/>
    <m/>
    <m/>
    <m/>
    <x v="114"/>
    <x v="125"/>
    <n v="60000000"/>
    <m/>
    <n v="60000000"/>
    <x v="98"/>
    <s v="08-01-02-001"/>
    <s v="Detalle"/>
    <s v=""/>
    <s v=""/>
    <x v="42"/>
    <s v="IMPUESTOS"/>
    <x v="91"/>
  </r>
  <r>
    <m/>
    <m/>
    <m/>
    <m/>
    <m/>
    <x v="16"/>
    <x v="21"/>
    <n v="45500000"/>
    <m/>
    <n v="45500000"/>
    <x v="98"/>
    <s v="08-01-02-001"/>
    <s v="Detalle"/>
    <s v=""/>
    <s v=""/>
    <x v="7"/>
    <s v="IMPUESTOS"/>
    <x v="91"/>
  </r>
  <r>
    <m/>
    <m/>
    <m/>
    <m/>
    <m/>
    <x v="17"/>
    <x v="22"/>
    <n v="55372500"/>
    <m/>
    <n v="55372500"/>
    <x v="98"/>
    <s v="08-01-02-001"/>
    <s v="Detalle"/>
    <s v=""/>
    <s v=""/>
    <x v="8"/>
    <s v="IMPUESTOS"/>
    <x v="91"/>
  </r>
  <r>
    <m/>
    <m/>
    <m/>
    <m/>
    <m/>
    <x v="18"/>
    <x v="23"/>
    <n v="100000000"/>
    <m/>
    <n v="100000000"/>
    <x v="98"/>
    <s v="08-01-02-001"/>
    <s v="Detalle"/>
    <s v=""/>
    <s v=""/>
    <x v="9"/>
    <s v="IMPUESTOS"/>
    <x v="91"/>
  </r>
  <r>
    <m/>
    <m/>
    <m/>
    <m/>
    <m/>
    <x v="19"/>
    <x v="24"/>
    <n v="140000000"/>
    <m/>
    <n v="140000000"/>
    <x v="98"/>
    <s v="08-01-02-001"/>
    <s v="Detalle"/>
    <s v=""/>
    <s v=""/>
    <x v="10"/>
    <s v="IMPUESTOS"/>
    <x v="91"/>
  </r>
  <r>
    <m/>
    <m/>
    <m/>
    <m/>
    <m/>
    <x v="21"/>
    <x v="26"/>
    <n v="11525625"/>
    <m/>
    <n v="11525625"/>
    <x v="98"/>
    <s v="08-01-02-001"/>
    <s v="Detalle"/>
    <s v=""/>
    <s v=""/>
    <x v="11"/>
    <s v="IMPUESTOS"/>
    <x v="91"/>
  </r>
  <r>
    <m/>
    <m/>
    <m/>
    <m/>
    <m/>
    <x v="22"/>
    <x v="27"/>
    <n v="51000000"/>
    <m/>
    <n v="51000000"/>
    <x v="98"/>
    <s v="08-01-02-001"/>
    <s v="Detalle"/>
    <s v=""/>
    <s v=""/>
    <x v="12"/>
    <s v="IMPUESTOS"/>
    <x v="91"/>
  </r>
  <r>
    <m/>
    <m/>
    <m/>
    <m/>
    <m/>
    <x v="118"/>
    <x v="148"/>
    <n v="90000000"/>
    <m/>
    <n v="90000000"/>
    <x v="98"/>
    <s v="08-01-02-001"/>
    <s v="Detalle"/>
    <s v=""/>
    <s v=""/>
    <x v="13"/>
    <s v="IMPUESTOS"/>
    <x v="91"/>
  </r>
  <r>
    <m/>
    <m/>
    <m/>
    <m/>
    <m/>
    <x v="24"/>
    <x v="29"/>
    <n v="3054123096"/>
    <m/>
    <n v="3054123096"/>
    <x v="98"/>
    <s v="08-01-02-001"/>
    <s v="Detalle"/>
    <s v=""/>
    <s v=""/>
    <x v="14"/>
    <s v="IMPUESTOS"/>
    <x v="91"/>
  </r>
  <r>
    <m/>
    <m/>
    <m/>
    <m/>
    <m/>
    <x v="106"/>
    <x v="116"/>
    <n v="25000000"/>
    <m/>
    <n v="25000000"/>
    <x v="98"/>
    <s v="08-01-02-001"/>
    <s v="Detalle"/>
    <s v=""/>
    <s v=""/>
    <x v="40"/>
    <s v="IMPUESTOS"/>
    <x v="91"/>
  </r>
  <r>
    <m/>
    <m/>
    <m/>
    <m/>
    <m/>
    <x v="25"/>
    <x v="30"/>
    <n v="401250"/>
    <m/>
    <n v="401250"/>
    <x v="98"/>
    <s v="08-01-02-001"/>
    <s v="Detalle"/>
    <s v=""/>
    <s v=""/>
    <x v="15"/>
    <s v="IMPUESTOS"/>
    <x v="91"/>
  </r>
  <r>
    <m/>
    <m/>
    <m/>
    <m/>
    <m/>
    <x v="26"/>
    <x v="31"/>
    <n v="880000000"/>
    <m/>
    <n v="880000000"/>
    <x v="98"/>
    <s v="08-01-02-001"/>
    <s v="Detalle"/>
    <s v=""/>
    <s v=""/>
    <x v="16"/>
    <s v="IMPUESTOS"/>
    <x v="91"/>
  </r>
  <r>
    <m/>
    <m/>
    <m/>
    <m/>
    <m/>
    <x v="28"/>
    <x v="33"/>
    <n v="171256000"/>
    <m/>
    <n v="171256000"/>
    <x v="98"/>
    <s v="08-01-02-001"/>
    <s v="Detalle"/>
    <s v=""/>
    <s v=""/>
    <x v="18"/>
    <s v="IMPUESTOS"/>
    <x v="91"/>
  </r>
  <r>
    <m/>
    <m/>
    <m/>
    <m/>
    <m/>
    <x v="29"/>
    <x v="34"/>
    <n v="60000000"/>
    <m/>
    <n v="60000000"/>
    <x v="98"/>
    <s v="08-01-02-001"/>
    <s v="Detalle"/>
    <s v=""/>
    <s v=""/>
    <x v="19"/>
    <s v="IMPUESTOS"/>
    <x v="91"/>
  </r>
  <r>
    <m/>
    <m/>
    <m/>
    <m/>
    <m/>
    <x v="112"/>
    <x v="122"/>
    <n v="14253120"/>
    <m/>
    <n v="14253120"/>
    <x v="98"/>
    <s v="08-01-02-001"/>
    <s v="Detalle"/>
    <s v=""/>
    <s v=""/>
    <x v="28"/>
    <s v="IMPUESTOS"/>
    <x v="91"/>
  </r>
  <r>
    <m/>
    <m/>
    <m/>
    <m/>
    <m/>
    <x v="30"/>
    <x v="35"/>
    <n v="420000000"/>
    <m/>
    <n v="420000000"/>
    <x v="98"/>
    <s v="08-01-02-001"/>
    <s v="Detalle"/>
    <s v=""/>
    <s v=""/>
    <x v="20"/>
    <s v="IMPUESTOS"/>
    <x v="91"/>
  </r>
  <r>
    <m/>
    <m/>
    <m/>
    <m/>
    <m/>
    <x v="31"/>
    <x v="36"/>
    <n v="45000000"/>
    <m/>
    <n v="45000000"/>
    <x v="98"/>
    <s v="08-01-02-001"/>
    <s v="Detalle"/>
    <s v=""/>
    <s v=""/>
    <x v="20"/>
    <s v="IMPUESTOS"/>
    <x v="91"/>
  </r>
  <r>
    <m/>
    <m/>
    <m/>
    <m/>
    <m/>
    <x v="32"/>
    <x v="37"/>
    <n v="67000000"/>
    <m/>
    <n v="67000000"/>
    <x v="98"/>
    <s v="08-01-02-001"/>
    <s v="Detalle"/>
    <s v=""/>
    <s v=""/>
    <x v="21"/>
    <s v="IMPUESTOS"/>
    <x v="91"/>
  </r>
  <r>
    <m/>
    <m/>
    <m/>
    <m/>
    <m/>
    <x v="33"/>
    <x v="38"/>
    <n v="123350019"/>
    <m/>
    <n v="123350019"/>
    <x v="98"/>
    <s v="08-01-02-001"/>
    <s v="Detalle"/>
    <s v=""/>
    <s v=""/>
    <x v="21"/>
    <s v="IMPUESTOS"/>
    <x v="91"/>
  </r>
  <r>
    <m/>
    <m/>
    <m/>
    <m/>
    <m/>
    <x v="35"/>
    <x v="40"/>
    <n v="30000000"/>
    <m/>
    <n v="30000000"/>
    <x v="98"/>
    <s v="08-01-02-001"/>
    <s v="Detalle"/>
    <s v=""/>
    <s v=""/>
    <x v="22"/>
    <s v="IMPUESTOS"/>
    <x v="91"/>
  </r>
  <r>
    <m/>
    <m/>
    <m/>
    <m/>
    <m/>
    <x v="36"/>
    <x v="41"/>
    <n v="355000000"/>
    <m/>
    <n v="355000000"/>
    <x v="98"/>
    <s v="08-01-02-001"/>
    <s v="Detalle"/>
    <s v=""/>
    <s v=""/>
    <x v="22"/>
    <s v="IMPUESTOS"/>
    <x v="91"/>
  </r>
  <r>
    <m/>
    <m/>
    <m/>
    <m/>
    <m/>
    <x v="38"/>
    <x v="43"/>
    <n v="115000000"/>
    <m/>
    <n v="115000000"/>
    <x v="98"/>
    <s v="08-01-02-001"/>
    <s v="Detalle"/>
    <s v=""/>
    <s v=""/>
    <x v="23"/>
    <s v="IMPUESTOS"/>
    <x v="91"/>
  </r>
  <r>
    <m/>
    <m/>
    <m/>
    <m/>
    <m/>
    <x v="39"/>
    <x v="44"/>
    <n v="9000000"/>
    <m/>
    <n v="9000000"/>
    <x v="98"/>
    <s v="08-01-02-001"/>
    <s v="Detalle"/>
    <s v=""/>
    <s v=""/>
    <x v="23"/>
    <s v="IMPUESTOS"/>
    <x v="91"/>
  </r>
  <r>
    <m/>
    <m/>
    <m/>
    <m/>
    <m/>
    <x v="40"/>
    <x v="45"/>
    <n v="13000000"/>
    <m/>
    <n v="13000000"/>
    <x v="98"/>
    <s v="08-01-02-001"/>
    <s v="Detalle"/>
    <s v=""/>
    <s v=""/>
    <x v="23"/>
    <s v="IMPUESTOS"/>
    <x v="91"/>
  </r>
  <r>
    <m/>
    <m/>
    <m/>
    <m/>
    <m/>
    <x v="41"/>
    <x v="46"/>
    <n v="10000000"/>
    <m/>
    <n v="10000000"/>
    <x v="98"/>
    <s v="08-01-02-001"/>
    <s v="Detalle"/>
    <s v=""/>
    <s v=""/>
    <x v="24"/>
    <s v="IMPUESTOS"/>
    <x v="91"/>
  </r>
  <r>
    <m/>
    <m/>
    <m/>
    <m/>
    <m/>
    <x v="42"/>
    <x v="47"/>
    <n v="84000000"/>
    <m/>
    <n v="84000000"/>
    <x v="98"/>
    <s v="08-01-02-001"/>
    <s v="Detalle"/>
    <s v=""/>
    <s v=""/>
    <x v="25"/>
    <s v="IMPUESTOS"/>
    <x v="91"/>
  </r>
  <r>
    <m/>
    <m/>
    <m/>
    <m/>
    <m/>
    <x v="43"/>
    <x v="48"/>
    <n v="120000000"/>
    <m/>
    <n v="120000000"/>
    <x v="98"/>
    <s v="08-01-02-001"/>
    <s v="Detalle"/>
    <s v=""/>
    <s v=""/>
    <x v="25"/>
    <s v="IMPUESTOS"/>
    <x v="91"/>
  </r>
  <r>
    <m/>
    <m/>
    <m/>
    <m/>
    <m/>
    <x v="93"/>
    <x v="102"/>
    <n v="340000000"/>
    <m/>
    <n v="340000000"/>
    <x v="98"/>
    <s v="08-01-02-001"/>
    <s v="Detalle"/>
    <s v=""/>
    <s v=""/>
    <x v="26"/>
    <s v="IMPUESTOS"/>
    <x v="91"/>
  </r>
  <r>
    <m/>
    <m/>
    <m/>
    <m/>
    <m/>
    <x v="44"/>
    <x v="49"/>
    <n v="187200000"/>
    <m/>
    <n v="187200000"/>
    <x v="98"/>
    <s v="08-01-02-001"/>
    <s v="Detalle"/>
    <s v=""/>
    <s v=""/>
    <x v="26"/>
    <s v="IMPUESTOS"/>
    <x v="91"/>
  </r>
  <r>
    <m/>
    <m/>
    <m/>
    <m/>
    <m/>
    <x v="45"/>
    <x v="50"/>
    <n v="74000000"/>
    <m/>
    <n v="74000000"/>
    <x v="98"/>
    <s v="08-01-02-001"/>
    <s v="Detalle"/>
    <s v=""/>
    <s v=""/>
    <x v="27"/>
    <s v="IMPUESTOS"/>
    <x v="91"/>
  </r>
  <r>
    <m/>
    <m/>
    <m/>
    <m/>
    <m/>
    <x v="46"/>
    <x v="51"/>
    <n v="77000000"/>
    <m/>
    <n v="77000000"/>
    <x v="98"/>
    <s v="08-01-02-001"/>
    <s v="Detalle"/>
    <s v=""/>
    <s v=""/>
    <x v="27"/>
    <s v="IMPUESTOS"/>
    <x v="91"/>
  </r>
  <r>
    <m/>
    <m/>
    <m/>
    <m/>
    <m/>
    <x v="48"/>
    <x v="53"/>
    <n v="230000000"/>
    <m/>
    <n v="230000000"/>
    <x v="98"/>
    <s v="08-01-02-001"/>
    <s v="Detalle"/>
    <s v=""/>
    <s v=""/>
    <x v="28"/>
    <s v="IMPUESTOS"/>
    <x v="91"/>
  </r>
  <r>
    <m/>
    <m/>
    <m/>
    <m/>
    <m/>
    <x v="49"/>
    <x v="54"/>
    <n v="121000000"/>
    <m/>
    <n v="121000000"/>
    <x v="98"/>
    <s v="08-01-02-001"/>
    <s v="Detalle"/>
    <s v=""/>
    <s v=""/>
    <x v="28"/>
    <s v="IMPUESTOS"/>
    <x v="91"/>
  </r>
  <r>
    <m/>
    <m/>
    <m/>
    <m/>
    <m/>
    <x v="50"/>
    <x v="55"/>
    <n v="186876611"/>
    <m/>
    <n v="186876611"/>
    <x v="98"/>
    <s v="08-01-02-001"/>
    <s v="Detalle"/>
    <s v=""/>
    <s v=""/>
    <x v="29"/>
    <s v="IMPUESTOS"/>
    <x v="91"/>
  </r>
  <r>
    <m/>
    <m/>
    <m/>
    <m/>
    <m/>
    <x v="82"/>
    <x v="90"/>
    <n v="163496780"/>
    <m/>
    <n v="163496780"/>
    <x v="98"/>
    <s v="08-01-02-001"/>
    <s v="Detalle"/>
    <s v=""/>
    <s v=""/>
    <x v="29"/>
    <s v="IMPUESTOS"/>
    <x v="91"/>
  </r>
  <r>
    <m/>
    <m/>
    <m/>
    <m/>
    <m/>
    <x v="51"/>
    <x v="56"/>
    <n v="177594339"/>
    <m/>
    <n v="177594339"/>
    <x v="98"/>
    <s v="08-01-02-001"/>
    <s v="Detalle"/>
    <s v=""/>
    <s v=""/>
    <x v="29"/>
    <s v="IMPUESTOS"/>
    <x v="91"/>
  </r>
  <r>
    <m/>
    <m/>
    <m/>
    <m/>
    <m/>
    <x v="137"/>
    <x v="177"/>
    <n v="1000000000"/>
    <m/>
    <n v="1000000000"/>
    <x v="98"/>
    <s v="08-01-02-001"/>
    <s v="Detalle"/>
    <s v=""/>
    <s v=""/>
    <x v="30"/>
    <s v="IMPUESTOS"/>
    <x v="91"/>
  </r>
  <r>
    <m/>
    <m/>
    <m/>
    <m/>
    <m/>
    <x v="83"/>
    <x v="91"/>
    <n v="205440000"/>
    <m/>
    <n v="205440000"/>
    <x v="98"/>
    <s v="08-01-02-001"/>
    <s v="Detalle"/>
    <s v=""/>
    <s v=""/>
    <x v="30"/>
    <s v="IMPUESTOS"/>
    <x v="91"/>
  </r>
  <r>
    <m/>
    <m/>
    <m/>
    <m/>
    <m/>
    <x v="55"/>
    <x v="60"/>
    <n v="800000000"/>
    <m/>
    <n v="800000000"/>
    <x v="98"/>
    <s v="08-01-02-001"/>
    <s v="Detalle"/>
    <s v=""/>
    <s v=""/>
    <x v="31"/>
    <s v="IMPUESTOS"/>
    <x v="91"/>
  </r>
  <r>
    <m/>
    <m/>
    <m/>
    <m/>
    <m/>
    <x v="56"/>
    <x v="61"/>
    <n v="50000000"/>
    <m/>
    <n v="50000000"/>
    <x v="98"/>
    <s v="08-01-02-001"/>
    <s v="Detalle"/>
    <s v=""/>
    <s v=""/>
    <x v="31"/>
    <s v="IMPUESTOS"/>
    <x v="91"/>
  </r>
  <r>
    <m/>
    <m/>
    <m/>
    <m/>
    <m/>
    <x v="57"/>
    <x v="62"/>
    <n v="86000000"/>
    <m/>
    <n v="86000000"/>
    <x v="98"/>
    <s v="08-01-02-001"/>
    <s v="Detalle"/>
    <s v=""/>
    <s v=""/>
    <x v="32"/>
    <s v="IMPUESTOS"/>
    <x v="91"/>
  </r>
  <r>
    <m/>
    <m/>
    <m/>
    <m/>
    <m/>
    <x v="85"/>
    <x v="93"/>
    <n v="72000000"/>
    <m/>
    <n v="72000000"/>
    <x v="98"/>
    <s v="08-01-02-001"/>
    <s v="Detalle"/>
    <s v=""/>
    <s v=""/>
    <x v="32"/>
    <s v="IMPUESTOS"/>
    <x v="91"/>
  </r>
  <r>
    <m/>
    <m/>
    <m/>
    <m/>
    <m/>
    <x v="109"/>
    <x v="118"/>
    <n v="625349840"/>
    <m/>
    <n v="625349840"/>
    <x v="98"/>
    <s v="08-01-02-001"/>
    <s v="Detalle"/>
    <s v=""/>
    <s v=""/>
    <x v="33"/>
    <s v="IMPUESTOS"/>
    <x v="91"/>
  </r>
  <r>
    <m/>
    <m/>
    <m/>
    <m/>
    <m/>
    <x v="94"/>
    <x v="103"/>
    <n v="77000000"/>
    <m/>
    <n v="77000000"/>
    <x v="98"/>
    <s v="08-01-02-001"/>
    <s v="Detalle"/>
    <s v=""/>
    <s v=""/>
    <x v="33"/>
    <s v="IMPUESTOS"/>
    <x v="91"/>
  </r>
  <r>
    <m/>
    <m/>
    <m/>
    <m/>
    <m/>
    <x v="59"/>
    <x v="64"/>
    <n v="31000000"/>
    <m/>
    <n v="31000000"/>
    <x v="98"/>
    <s v="08-01-02-001"/>
    <s v="Detalle"/>
    <s v=""/>
    <s v=""/>
    <x v="33"/>
    <s v="IMPUESTOS"/>
    <x v="91"/>
  </r>
  <r>
    <m/>
    <m/>
    <m/>
    <m/>
    <m/>
    <x v="60"/>
    <x v="65"/>
    <n v="180000000"/>
    <m/>
    <n v="180000000"/>
    <x v="98"/>
    <s v="08-01-02-001"/>
    <s v="Detalle"/>
    <s v=""/>
    <s v=""/>
    <x v="34"/>
    <s v="IMPUESTOS"/>
    <x v="91"/>
  </r>
  <r>
    <m/>
    <m/>
    <m/>
    <m/>
    <m/>
    <x v="61"/>
    <x v="66"/>
    <n v="253000000"/>
    <m/>
    <n v="253000000"/>
    <x v="98"/>
    <s v="08-01-02-001"/>
    <s v="Detalle"/>
    <s v=""/>
    <s v=""/>
    <x v="34"/>
    <s v="IMPUESTOS"/>
    <x v="91"/>
  </r>
  <r>
    <m/>
    <m/>
    <m/>
    <m/>
    <m/>
    <x v="63"/>
    <x v="68"/>
    <n v="115000000"/>
    <m/>
    <n v="115000000"/>
    <x v="98"/>
    <s v="08-01-02-001"/>
    <s v="Detalle"/>
    <s v=""/>
    <s v=""/>
    <x v="35"/>
    <s v="IMPUESTOS"/>
    <x v="91"/>
  </r>
  <r>
    <m/>
    <m/>
    <m/>
    <m/>
    <m/>
    <x v="64"/>
    <x v="69"/>
    <n v="60000000"/>
    <m/>
    <n v="60000000"/>
    <x v="98"/>
    <s v="08-01-02-001"/>
    <s v="Detalle"/>
    <s v=""/>
    <s v=""/>
    <x v="35"/>
    <s v="IMPUESTOS"/>
    <x v="91"/>
  </r>
  <r>
    <m/>
    <m/>
    <m/>
    <m/>
    <m/>
    <x v="66"/>
    <x v="71"/>
    <n v="53000000"/>
    <m/>
    <n v="53000000"/>
    <x v="98"/>
    <s v="08-01-02-001"/>
    <s v="Detalle"/>
    <s v=""/>
    <s v=""/>
    <x v="36"/>
    <s v="IMPUESTOS"/>
    <x v="91"/>
  </r>
  <r>
    <m/>
    <m/>
    <m/>
    <m/>
    <m/>
    <x v="67"/>
    <x v="72"/>
    <n v="35000000"/>
    <m/>
    <n v="35000000"/>
    <x v="98"/>
    <s v="08-01-02-001"/>
    <s v="Detalle"/>
    <s v=""/>
    <s v=""/>
    <x v="36"/>
    <s v="IMPUESTOS"/>
    <x v="91"/>
  </r>
  <r>
    <m/>
    <m/>
    <m/>
    <m/>
    <m/>
    <x v="68"/>
    <x v="73"/>
    <n v="17500000"/>
    <m/>
    <n v="17500000"/>
    <x v="98"/>
    <s v="08-01-02-001"/>
    <s v="Detalle"/>
    <s v=""/>
    <s v=""/>
    <x v="36"/>
    <s v="IMPUESTOS"/>
    <x v="91"/>
  </r>
  <r>
    <m/>
    <m/>
    <m/>
    <m/>
    <m/>
    <x v="0"/>
    <x v="75"/>
    <s v=""/>
    <s v=""/>
    <s v=""/>
    <x v="6"/>
    <s v=""/>
    <s v=""/>
    <s v=""/>
    <s v=""/>
    <x v="0"/>
    <s v=""/>
    <x v="6"/>
  </r>
  <r>
    <s v="08"/>
    <s v="01"/>
    <s v="02"/>
    <s v="004"/>
    <s v=""/>
    <x v="0"/>
    <x v="318"/>
    <n v="4075212519.6800003"/>
    <n v="0"/>
    <n v="4075212519.6800003"/>
    <x v="99"/>
    <s v="08-01-02"/>
    <s v="Ordinal"/>
    <s v="080102004Ordinal"/>
    <n v="1"/>
    <x v="0"/>
    <s v="IMPUESTOS"/>
    <x v="92"/>
  </r>
  <r>
    <m/>
    <m/>
    <m/>
    <m/>
    <m/>
    <x v="72"/>
    <x v="80"/>
    <n v="35000000"/>
    <m/>
    <n v="35000000"/>
    <x v="99"/>
    <s v="08-01-02-004"/>
    <s v="Detalle"/>
    <s v=""/>
    <s v=""/>
    <x v="5"/>
    <s v="IMPUESTOS"/>
    <x v="92"/>
  </r>
  <r>
    <m/>
    <m/>
    <m/>
    <m/>
    <m/>
    <x v="10"/>
    <x v="15"/>
    <n v="187573726"/>
    <m/>
    <n v="187573726"/>
    <x v="99"/>
    <s v="08-01-02-004"/>
    <s v="Detalle"/>
    <s v=""/>
    <s v=""/>
    <x v="2"/>
    <s v="IMPUESTOS"/>
    <x v="92"/>
  </r>
  <r>
    <m/>
    <m/>
    <m/>
    <m/>
    <m/>
    <x v="124"/>
    <x v="156"/>
    <n v="115905000"/>
    <m/>
    <n v="115905000"/>
    <x v="99"/>
    <s v="08-01-02-004"/>
    <s v="Detalle"/>
    <s v=""/>
    <s v=""/>
    <x v="37"/>
    <s v="IMPUESTOS"/>
    <x v="92"/>
  </r>
  <r>
    <m/>
    <m/>
    <m/>
    <m/>
    <m/>
    <x v="11"/>
    <x v="16"/>
    <n v="100000000"/>
    <m/>
    <n v="100000000"/>
    <x v="99"/>
    <s v="08-01-02-004"/>
    <s v="Detalle"/>
    <s v=""/>
    <s v=""/>
    <x v="3"/>
    <s v="IMPUESTOS"/>
    <x v="92"/>
  </r>
  <r>
    <m/>
    <m/>
    <m/>
    <m/>
    <m/>
    <x v="113"/>
    <x v="124"/>
    <n v="100000000"/>
    <m/>
    <n v="100000000"/>
    <x v="99"/>
    <s v="08-01-02-004"/>
    <s v="Detalle"/>
    <s v=""/>
    <s v=""/>
    <x v="3"/>
    <s v="IMPUESTOS"/>
    <x v="92"/>
  </r>
  <r>
    <m/>
    <m/>
    <m/>
    <m/>
    <m/>
    <x v="75"/>
    <x v="83"/>
    <n v="65000000"/>
    <m/>
    <n v="65000000"/>
    <x v="99"/>
    <s v="08-01-02-004"/>
    <s v="Detalle"/>
    <s v=""/>
    <s v=""/>
    <x v="38"/>
    <s v="IMPUESTOS"/>
    <x v="92"/>
  </r>
  <r>
    <m/>
    <m/>
    <m/>
    <m/>
    <m/>
    <x v="131"/>
    <x v="170"/>
    <n v="252430500"/>
    <m/>
    <n v="252430500"/>
    <x v="99"/>
    <s v="08-01-02-004"/>
    <s v="Detalle"/>
    <s v=""/>
    <s v=""/>
    <x v="39"/>
    <s v="IMPUESTOS"/>
    <x v="92"/>
  </r>
  <r>
    <m/>
    <m/>
    <m/>
    <m/>
    <m/>
    <x v="15"/>
    <x v="20"/>
    <n v="5492550"/>
    <m/>
    <n v="5492550"/>
    <x v="99"/>
    <s v="08-01-02-004"/>
    <s v="Detalle"/>
    <s v=""/>
    <s v=""/>
    <x v="6"/>
    <s v="IMPUESTOS"/>
    <x v="92"/>
  </r>
  <r>
    <m/>
    <m/>
    <m/>
    <m/>
    <m/>
    <x v="114"/>
    <x v="125"/>
    <n v="50000000"/>
    <m/>
    <n v="50000000"/>
    <x v="99"/>
    <s v="08-01-02-004"/>
    <s v="Detalle"/>
    <s v=""/>
    <s v=""/>
    <x v="42"/>
    <s v="IMPUESTOS"/>
    <x v="92"/>
  </r>
  <r>
    <m/>
    <m/>
    <m/>
    <m/>
    <m/>
    <x v="16"/>
    <x v="21"/>
    <n v="18000000"/>
    <m/>
    <n v="18000000"/>
    <x v="99"/>
    <s v="08-01-02-004"/>
    <s v="Detalle"/>
    <s v=""/>
    <s v=""/>
    <x v="7"/>
    <s v="IMPUESTOS"/>
    <x v="92"/>
  </r>
  <r>
    <m/>
    <m/>
    <m/>
    <m/>
    <m/>
    <x v="18"/>
    <x v="23"/>
    <n v="100000000"/>
    <m/>
    <n v="100000000"/>
    <x v="99"/>
    <s v="08-01-02-004"/>
    <s v="Detalle"/>
    <s v=""/>
    <s v=""/>
    <x v="9"/>
    <s v="IMPUESTOS"/>
    <x v="92"/>
  </r>
  <r>
    <m/>
    <m/>
    <m/>
    <m/>
    <m/>
    <x v="21"/>
    <x v="26"/>
    <n v="110000000"/>
    <m/>
    <n v="110000000"/>
    <x v="99"/>
    <s v="08-01-02-004"/>
    <s v="Detalle"/>
    <s v=""/>
    <s v=""/>
    <x v="11"/>
    <s v="IMPUESTOS"/>
    <x v="92"/>
  </r>
  <r>
    <m/>
    <m/>
    <m/>
    <m/>
    <m/>
    <x v="118"/>
    <x v="148"/>
    <n v="277248154.68000001"/>
    <m/>
    <n v="277248154.68000001"/>
    <x v="99"/>
    <s v="08-01-02-004"/>
    <s v="Detalle"/>
    <s v=""/>
    <s v=""/>
    <x v="13"/>
    <s v="IMPUESTOS"/>
    <x v="92"/>
  </r>
  <r>
    <m/>
    <m/>
    <m/>
    <m/>
    <m/>
    <x v="24"/>
    <x v="29"/>
    <n v="210042849"/>
    <m/>
    <n v="210042849"/>
    <x v="99"/>
    <s v="08-01-02-004"/>
    <s v="Detalle"/>
    <s v=""/>
    <s v=""/>
    <x v="14"/>
    <s v="IMPUESTOS"/>
    <x v="92"/>
  </r>
  <r>
    <m/>
    <m/>
    <m/>
    <m/>
    <m/>
    <x v="26"/>
    <x v="31"/>
    <n v="200000000"/>
    <m/>
    <n v="200000000"/>
    <x v="99"/>
    <s v="08-01-02-004"/>
    <s v="Detalle"/>
    <s v=""/>
    <s v=""/>
    <x v="16"/>
    <s v="IMPUESTOS"/>
    <x v="92"/>
  </r>
  <r>
    <m/>
    <m/>
    <m/>
    <m/>
    <m/>
    <x v="30"/>
    <x v="35"/>
    <n v="130000000"/>
    <m/>
    <n v="130000000"/>
    <x v="99"/>
    <s v="08-01-02-004"/>
    <s v="Detalle"/>
    <s v=""/>
    <s v=""/>
    <x v="20"/>
    <s v="IMPUESTOS"/>
    <x v="92"/>
  </r>
  <r>
    <m/>
    <m/>
    <m/>
    <m/>
    <m/>
    <x v="31"/>
    <x v="36"/>
    <n v="120000000"/>
    <m/>
    <n v="120000000"/>
    <x v="99"/>
    <s v="08-01-02-004"/>
    <s v="Detalle"/>
    <s v=""/>
    <s v=""/>
    <x v="20"/>
    <s v="IMPUESTOS"/>
    <x v="92"/>
  </r>
  <r>
    <m/>
    <m/>
    <m/>
    <m/>
    <m/>
    <x v="32"/>
    <x v="37"/>
    <n v="122000000"/>
    <m/>
    <n v="122000000"/>
    <x v="99"/>
    <s v="08-01-02-004"/>
    <s v="Detalle"/>
    <s v=""/>
    <s v=""/>
    <x v="21"/>
    <s v="IMPUESTOS"/>
    <x v="92"/>
  </r>
  <r>
    <m/>
    <m/>
    <m/>
    <m/>
    <m/>
    <x v="38"/>
    <x v="43"/>
    <n v="128000000"/>
    <m/>
    <n v="128000000"/>
    <x v="99"/>
    <s v="08-01-02-004"/>
    <s v="Detalle"/>
    <s v=""/>
    <s v=""/>
    <x v="23"/>
    <s v="IMPUESTOS"/>
    <x v="92"/>
  </r>
  <r>
    <m/>
    <m/>
    <m/>
    <m/>
    <m/>
    <x v="39"/>
    <x v="44"/>
    <n v="125000000"/>
    <m/>
    <n v="125000000"/>
    <x v="99"/>
    <s v="08-01-02-004"/>
    <s v="Detalle"/>
    <s v=""/>
    <s v=""/>
    <x v="23"/>
    <s v="IMPUESTOS"/>
    <x v="92"/>
  </r>
  <r>
    <m/>
    <m/>
    <m/>
    <m/>
    <m/>
    <x v="40"/>
    <x v="45"/>
    <n v="35000000"/>
    <m/>
    <n v="35000000"/>
    <x v="99"/>
    <s v="08-01-02-004"/>
    <s v="Detalle"/>
    <s v=""/>
    <s v=""/>
    <x v="23"/>
    <s v="IMPUESTOS"/>
    <x v="92"/>
  </r>
  <r>
    <m/>
    <m/>
    <m/>
    <m/>
    <m/>
    <x v="119"/>
    <x v="150"/>
    <n v="165000000"/>
    <m/>
    <n v="165000000"/>
    <x v="99"/>
    <s v="08-01-02-004"/>
    <s v="Detalle"/>
    <s v=""/>
    <s v=""/>
    <x v="24"/>
    <s v="IMPUESTOS"/>
    <x v="92"/>
  </r>
  <r>
    <m/>
    <m/>
    <m/>
    <m/>
    <m/>
    <x v="41"/>
    <x v="46"/>
    <n v="160000000"/>
    <m/>
    <n v="160000000"/>
    <x v="99"/>
    <s v="08-01-02-004"/>
    <s v="Detalle"/>
    <s v=""/>
    <s v=""/>
    <x v="24"/>
    <s v="IMPUESTOS"/>
    <x v="92"/>
  </r>
  <r>
    <m/>
    <m/>
    <m/>
    <m/>
    <m/>
    <x v="134"/>
    <x v="174"/>
    <n v="30000000"/>
    <m/>
    <n v="30000000"/>
    <x v="99"/>
    <s v="08-01-02-004"/>
    <s v="Detalle"/>
    <s v=""/>
    <s v=""/>
    <x v="24"/>
    <s v="IMPUESTOS"/>
    <x v="92"/>
  </r>
  <r>
    <m/>
    <m/>
    <m/>
    <m/>
    <m/>
    <x v="42"/>
    <x v="47"/>
    <n v="27000000"/>
    <m/>
    <n v="27000000"/>
    <x v="99"/>
    <s v="08-01-02-004"/>
    <s v="Detalle"/>
    <s v=""/>
    <s v=""/>
    <x v="25"/>
    <s v="IMPUESTOS"/>
    <x v="92"/>
  </r>
  <r>
    <m/>
    <m/>
    <m/>
    <m/>
    <m/>
    <x v="43"/>
    <x v="48"/>
    <n v="8000000"/>
    <m/>
    <n v="8000000"/>
    <x v="99"/>
    <s v="08-01-02-004"/>
    <s v="Detalle"/>
    <s v=""/>
    <s v=""/>
    <x v="25"/>
    <s v="IMPUESTOS"/>
    <x v="92"/>
  </r>
  <r>
    <m/>
    <m/>
    <m/>
    <m/>
    <m/>
    <x v="93"/>
    <x v="102"/>
    <n v="64476000"/>
    <m/>
    <n v="64476000"/>
    <x v="99"/>
    <s v="08-01-02-004"/>
    <s v="Detalle"/>
    <s v=""/>
    <s v=""/>
    <x v="26"/>
    <s v="IMPUESTOS"/>
    <x v="92"/>
  </r>
  <r>
    <m/>
    <m/>
    <m/>
    <m/>
    <m/>
    <x v="44"/>
    <x v="49"/>
    <n v="60000000"/>
    <m/>
    <n v="60000000"/>
    <x v="99"/>
    <s v="08-01-02-004"/>
    <s v="Detalle"/>
    <s v=""/>
    <s v=""/>
    <x v="26"/>
    <s v="IMPUESTOS"/>
    <x v="92"/>
  </r>
  <r>
    <m/>
    <m/>
    <m/>
    <m/>
    <m/>
    <x v="45"/>
    <x v="50"/>
    <n v="133000000"/>
    <m/>
    <n v="133000000"/>
    <x v="99"/>
    <s v="08-01-02-004"/>
    <s v="Detalle"/>
    <s v=""/>
    <s v=""/>
    <x v="27"/>
    <s v="IMPUESTOS"/>
    <x v="92"/>
  </r>
  <r>
    <m/>
    <m/>
    <m/>
    <m/>
    <m/>
    <x v="46"/>
    <x v="51"/>
    <n v="38000000"/>
    <m/>
    <n v="38000000"/>
    <x v="99"/>
    <s v="08-01-02-004"/>
    <s v="Detalle"/>
    <s v=""/>
    <s v=""/>
    <x v="27"/>
    <s v="IMPUESTOS"/>
    <x v="92"/>
  </r>
  <r>
    <m/>
    <m/>
    <m/>
    <m/>
    <m/>
    <x v="135"/>
    <x v="175"/>
    <n v="36000000"/>
    <m/>
    <n v="36000000"/>
    <x v="99"/>
    <s v="08-01-02-004"/>
    <s v="Detalle"/>
    <s v=""/>
    <s v=""/>
    <x v="27"/>
    <s v="IMPUESTOS"/>
    <x v="92"/>
  </r>
  <r>
    <m/>
    <m/>
    <m/>
    <m/>
    <m/>
    <x v="136"/>
    <x v="176"/>
    <n v="330000"/>
    <m/>
    <n v="330000"/>
    <x v="99"/>
    <s v="08-01-02-004"/>
    <s v="Detalle"/>
    <s v=""/>
    <s v=""/>
    <x v="27"/>
    <s v="IMPUESTOS"/>
    <x v="92"/>
  </r>
  <r>
    <m/>
    <m/>
    <m/>
    <m/>
    <m/>
    <x v="50"/>
    <x v="55"/>
    <n v="18206520"/>
    <m/>
    <n v="18206520"/>
    <x v="99"/>
    <s v="08-01-02-004"/>
    <s v="Detalle"/>
    <s v=""/>
    <s v=""/>
    <x v="29"/>
    <s v="IMPUESTOS"/>
    <x v="92"/>
  </r>
  <r>
    <m/>
    <m/>
    <m/>
    <m/>
    <m/>
    <x v="82"/>
    <x v="90"/>
    <n v="114210967"/>
    <m/>
    <n v="114210967"/>
    <x v="99"/>
    <s v="08-01-02-004"/>
    <s v="Detalle"/>
    <s v=""/>
    <s v=""/>
    <x v="29"/>
    <s v="IMPUESTOS"/>
    <x v="92"/>
  </r>
  <r>
    <m/>
    <m/>
    <m/>
    <m/>
    <m/>
    <x v="51"/>
    <x v="56"/>
    <n v="15638253"/>
    <m/>
    <n v="15638253"/>
    <x v="99"/>
    <s v="08-01-02-004"/>
    <s v="Detalle"/>
    <s v=""/>
    <s v=""/>
    <x v="29"/>
    <s v="IMPUESTOS"/>
    <x v="92"/>
  </r>
  <r>
    <m/>
    <m/>
    <m/>
    <m/>
    <m/>
    <x v="57"/>
    <x v="62"/>
    <n v="236458000"/>
    <m/>
    <n v="236458000"/>
    <x v="99"/>
    <s v="08-01-02-004"/>
    <s v="Detalle"/>
    <s v=""/>
    <s v=""/>
    <x v="32"/>
    <s v="IMPUESTOS"/>
    <x v="92"/>
  </r>
  <r>
    <m/>
    <m/>
    <m/>
    <m/>
    <m/>
    <x v="85"/>
    <x v="93"/>
    <n v="89000000"/>
    <m/>
    <n v="89000000"/>
    <x v="99"/>
    <s v="08-01-02-004"/>
    <s v="Detalle"/>
    <s v=""/>
    <s v=""/>
    <x v="32"/>
    <s v="IMPUESTOS"/>
    <x v="92"/>
  </r>
  <r>
    <m/>
    <m/>
    <m/>
    <m/>
    <m/>
    <x v="63"/>
    <x v="68"/>
    <n v="9000000"/>
    <m/>
    <n v="9000000"/>
    <x v="99"/>
    <s v="08-01-02-004"/>
    <s v="Detalle"/>
    <s v=""/>
    <s v=""/>
    <x v="35"/>
    <s v="IMPUESTOS"/>
    <x v="92"/>
  </r>
  <r>
    <m/>
    <m/>
    <m/>
    <m/>
    <m/>
    <x v="64"/>
    <x v="69"/>
    <n v="4200000"/>
    <m/>
    <n v="4200000"/>
    <x v="99"/>
    <s v="08-01-02-004"/>
    <s v="Detalle"/>
    <s v=""/>
    <s v=""/>
    <x v="35"/>
    <s v="IMPUESTOS"/>
    <x v="92"/>
  </r>
  <r>
    <m/>
    <m/>
    <m/>
    <m/>
    <m/>
    <x v="66"/>
    <x v="71"/>
    <n v="180000000"/>
    <m/>
    <n v="180000000"/>
    <x v="99"/>
    <s v="08-01-02-004"/>
    <s v="Detalle"/>
    <s v=""/>
    <s v=""/>
    <x v="36"/>
    <s v="IMPUESTOS"/>
    <x v="92"/>
  </r>
  <r>
    <m/>
    <m/>
    <m/>
    <m/>
    <m/>
    <x v="67"/>
    <x v="72"/>
    <n v="200000000"/>
    <m/>
    <n v="200000000"/>
    <x v="99"/>
    <s v="08-01-02-004"/>
    <s v="Detalle"/>
    <s v=""/>
    <s v=""/>
    <x v="36"/>
    <s v="IMPUESTOS"/>
    <x v="92"/>
  </r>
  <r>
    <m/>
    <m/>
    <m/>
    <m/>
    <m/>
    <x v="0"/>
    <x v="75"/>
    <s v=""/>
    <s v=""/>
    <s v=""/>
    <x v="6"/>
    <s v=""/>
    <s v=""/>
    <s v=""/>
    <s v=""/>
    <x v="0"/>
    <s v=""/>
    <x v="6"/>
  </r>
  <r>
    <s v="08"/>
    <s v="01"/>
    <s v="02"/>
    <s v="005"/>
    <s v=""/>
    <x v="0"/>
    <x v="319"/>
    <n v="185000000"/>
    <n v="0"/>
    <n v="185000000"/>
    <x v="100"/>
    <s v="08-01-02"/>
    <s v="Ordinal"/>
    <s v="080102005Ordinal"/>
    <n v="1"/>
    <x v="0"/>
    <s v="IMPUESTOS"/>
    <x v="93"/>
  </r>
  <r>
    <m/>
    <m/>
    <m/>
    <m/>
    <m/>
    <x v="28"/>
    <x v="33"/>
    <n v="185000000"/>
    <m/>
    <n v="185000000"/>
    <x v="100"/>
    <s v="08-01-02-005"/>
    <s v="Detalle"/>
    <s v=""/>
    <s v=""/>
    <x v="18"/>
    <s v="IMPUESTOS"/>
    <x v="93"/>
  </r>
  <r>
    <m/>
    <m/>
    <m/>
    <m/>
    <m/>
    <x v="0"/>
    <x v="75"/>
    <s v=""/>
    <s v=""/>
    <s v=""/>
    <x v="6"/>
    <s v=""/>
    <s v=""/>
    <s v=""/>
    <s v=""/>
    <x v="0"/>
    <s v=""/>
    <x v="6"/>
  </r>
  <r>
    <s v="08"/>
    <s v="01"/>
    <s v="02"/>
    <s v="006"/>
    <s v=""/>
    <x v="0"/>
    <x v="320"/>
    <n v="50200000"/>
    <n v="0"/>
    <n v="50200000"/>
    <x v="101"/>
    <s v="08-01-02"/>
    <s v="Ordinal"/>
    <s v="080102006Ordinal"/>
    <n v="1"/>
    <x v="0"/>
    <s v="IMPUESTOS"/>
    <x v="94"/>
  </r>
  <r>
    <m/>
    <m/>
    <m/>
    <m/>
    <m/>
    <x v="16"/>
    <x v="21"/>
    <n v="500000"/>
    <m/>
    <n v="500000"/>
    <x v="101"/>
    <s v="08-01-02-006"/>
    <s v="Detalle"/>
    <s v=""/>
    <s v=""/>
    <x v="7"/>
    <s v="IMPUESTOS"/>
    <x v="94"/>
  </r>
  <r>
    <m/>
    <m/>
    <m/>
    <m/>
    <m/>
    <x v="18"/>
    <x v="23"/>
    <n v="7000000"/>
    <m/>
    <n v="7000000"/>
    <x v="101"/>
    <s v="08-01-02-006"/>
    <s v="Detalle"/>
    <s v=""/>
    <s v=""/>
    <x v="9"/>
    <s v="IMPUESTOS"/>
    <x v="94"/>
  </r>
  <r>
    <m/>
    <m/>
    <m/>
    <m/>
    <m/>
    <x v="106"/>
    <x v="116"/>
    <n v="9000000"/>
    <m/>
    <n v="9000000"/>
    <x v="101"/>
    <s v="08-01-02-006"/>
    <s v="Detalle"/>
    <s v=""/>
    <s v=""/>
    <x v="40"/>
    <s v="IMPUESTOS"/>
    <x v="94"/>
  </r>
  <r>
    <m/>
    <m/>
    <m/>
    <m/>
    <m/>
    <x v="26"/>
    <x v="31"/>
    <n v="21000000"/>
    <m/>
    <n v="21000000"/>
    <x v="101"/>
    <s v="08-01-02-006"/>
    <s v="Detalle"/>
    <s v=""/>
    <s v=""/>
    <x v="16"/>
    <s v="IMPUESTOS"/>
    <x v="94"/>
  </r>
  <r>
    <m/>
    <m/>
    <m/>
    <m/>
    <m/>
    <x v="28"/>
    <x v="33"/>
    <n v="550000"/>
    <m/>
    <n v="550000"/>
    <x v="101"/>
    <s v="08-01-02-006"/>
    <s v="Detalle"/>
    <s v=""/>
    <s v=""/>
    <x v="18"/>
    <s v="IMPUESTOS"/>
    <x v="94"/>
  </r>
  <r>
    <m/>
    <m/>
    <m/>
    <m/>
    <m/>
    <x v="107"/>
    <x v="117"/>
    <n v="1000000"/>
    <m/>
    <n v="1000000"/>
    <x v="101"/>
    <s v="08-01-02-006"/>
    <s v="Detalle"/>
    <s v=""/>
    <s v=""/>
    <x v="41"/>
    <s v="IMPUESTOS"/>
    <x v="94"/>
  </r>
  <r>
    <m/>
    <m/>
    <m/>
    <m/>
    <m/>
    <x v="85"/>
    <x v="93"/>
    <n v="9000000"/>
    <m/>
    <n v="9000000"/>
    <x v="101"/>
    <s v="08-01-02-006"/>
    <s v="Detalle"/>
    <s v=""/>
    <s v=""/>
    <x v="32"/>
    <s v="IMPUESTOS"/>
    <x v="94"/>
  </r>
  <r>
    <m/>
    <m/>
    <m/>
    <m/>
    <m/>
    <x v="94"/>
    <x v="103"/>
    <n v="2150000"/>
    <m/>
    <n v="2150000"/>
    <x v="101"/>
    <s v="08-01-02-006"/>
    <s v="Detalle"/>
    <s v=""/>
    <s v=""/>
    <x v="33"/>
    <s v="IMPUESTOS"/>
    <x v="94"/>
  </r>
  <r>
    <m/>
    <m/>
    <m/>
    <m/>
    <m/>
    <x v="0"/>
    <x v="75"/>
    <s v=""/>
    <s v=""/>
    <s v=""/>
    <x v="6"/>
    <s v=""/>
    <s v=""/>
    <s v=""/>
    <s v=""/>
    <x v="0"/>
    <s v=""/>
    <x v="6"/>
  </r>
  <r>
    <s v="08"/>
    <s v="03"/>
    <m/>
    <m/>
    <s v=""/>
    <x v="0"/>
    <x v="321"/>
    <n v="989894898.89999998"/>
    <n v="0"/>
    <n v="989894898.89999998"/>
    <x v="102"/>
    <s v="08"/>
    <s v="Subcuenta"/>
    <s v="0803Subcuenta"/>
    <n v="1"/>
    <x v="0"/>
    <s v="IMPUESTOS"/>
    <x v="95"/>
  </r>
  <r>
    <m/>
    <m/>
    <m/>
    <m/>
    <m/>
    <x v="103"/>
    <x v="113"/>
    <n v="216026801.90000001"/>
    <m/>
    <n v="216026801.90000001"/>
    <x v="102"/>
    <s v="08-03"/>
    <s v="Detalle"/>
    <s v=""/>
    <s v=""/>
    <x v="1"/>
    <s v="IMPUESTOS"/>
    <x v="95"/>
  </r>
  <r>
    <m/>
    <m/>
    <m/>
    <m/>
    <m/>
    <x v="7"/>
    <x v="12"/>
    <n v="656000000"/>
    <m/>
    <n v="656000000"/>
    <x v="102"/>
    <s v="08-03"/>
    <s v="Detalle"/>
    <s v=""/>
    <s v=""/>
    <x v="1"/>
    <s v="IMPUESTOS"/>
    <x v="95"/>
  </r>
  <r>
    <m/>
    <m/>
    <m/>
    <m/>
    <m/>
    <x v="24"/>
    <x v="29"/>
    <n v="55368097"/>
    <m/>
    <n v="55368097"/>
    <x v="102"/>
    <s v="08-03"/>
    <s v="Detalle"/>
    <s v=""/>
    <s v=""/>
    <x v="14"/>
    <s v="IMPUESTOS"/>
    <x v="95"/>
  </r>
  <r>
    <m/>
    <m/>
    <m/>
    <m/>
    <m/>
    <x v="29"/>
    <x v="34"/>
    <n v="50000000"/>
    <m/>
    <n v="50000000"/>
    <x v="102"/>
    <s v="08-03"/>
    <s v="Detalle"/>
    <s v=""/>
    <s v=""/>
    <x v="19"/>
    <s v="IMPUESTOS"/>
    <x v="95"/>
  </r>
  <r>
    <m/>
    <m/>
    <m/>
    <m/>
    <m/>
    <x v="30"/>
    <x v="35"/>
    <n v="3400000"/>
    <m/>
    <n v="3400000"/>
    <x v="102"/>
    <s v="08-03"/>
    <s v="Detalle"/>
    <s v=""/>
    <s v=""/>
    <x v="20"/>
    <s v="IMPUESTOS"/>
    <x v="95"/>
  </r>
  <r>
    <m/>
    <m/>
    <m/>
    <m/>
    <m/>
    <x v="31"/>
    <x v="36"/>
    <n v="6000000"/>
    <m/>
    <n v="6000000"/>
    <x v="102"/>
    <s v="08-03"/>
    <s v="Detalle"/>
    <s v=""/>
    <s v=""/>
    <x v="20"/>
    <s v="IMPUESTOS"/>
    <x v="95"/>
  </r>
  <r>
    <m/>
    <m/>
    <m/>
    <m/>
    <m/>
    <x v="59"/>
    <x v="64"/>
    <n v="3100000"/>
    <m/>
    <n v="3100000"/>
    <x v="102"/>
    <s v="08-03"/>
    <s v="Detalle"/>
    <s v=""/>
    <s v=""/>
    <x v="33"/>
    <s v="IMPUESTOS"/>
    <x v="95"/>
  </r>
  <r>
    <m/>
    <m/>
    <m/>
    <m/>
    <m/>
    <x v="0"/>
    <x v="75"/>
    <s v=""/>
    <s v=""/>
    <s v=""/>
    <x v="6"/>
    <s v=""/>
    <s v=""/>
    <s v=""/>
    <s v=""/>
    <x v="0"/>
    <s v=""/>
    <x v="6"/>
  </r>
  <r>
    <s v="08"/>
    <s v="04"/>
    <m/>
    <m/>
    <m/>
    <x v="0"/>
    <x v="322"/>
    <n v="133000000"/>
    <n v="0"/>
    <n v="133000000"/>
    <x v="103"/>
    <s v="08"/>
    <s v="Subcuenta"/>
    <s v="0804Subcuenta"/>
    <n v="1"/>
    <x v="0"/>
    <s v=""/>
    <x v="96"/>
  </r>
  <r>
    <s v="08"/>
    <s v="04"/>
    <s v="04"/>
    <m/>
    <s v=""/>
    <x v="0"/>
    <x v="323"/>
    <n v="133000000"/>
    <n v="0"/>
    <n v="133000000"/>
    <x v="104"/>
    <s v="08-04"/>
    <s v="Objeto"/>
    <s v="080404Objeto"/>
    <n v="1"/>
    <x v="0"/>
    <s v="IMPUESTOS"/>
    <x v="97"/>
  </r>
  <r>
    <m/>
    <m/>
    <m/>
    <m/>
    <m/>
    <x v="70"/>
    <x v="78"/>
    <n v="30000000"/>
    <m/>
    <n v="30000000"/>
    <x v="104"/>
    <s v="08-04-04"/>
    <s v="Detalle"/>
    <s v=""/>
    <s v=""/>
    <x v="1"/>
    <s v="IMPUESTOS"/>
    <x v="97"/>
  </r>
  <r>
    <m/>
    <m/>
    <m/>
    <m/>
    <m/>
    <x v="26"/>
    <x v="31"/>
    <n v="50000000"/>
    <m/>
    <n v="50000000"/>
    <x v="104"/>
    <s v="08-04-04"/>
    <s v="Detalle"/>
    <s v=""/>
    <s v=""/>
    <x v="16"/>
    <s v="IMPUESTOS"/>
    <x v="97"/>
  </r>
  <r>
    <m/>
    <m/>
    <m/>
    <m/>
    <m/>
    <x v="45"/>
    <x v="50"/>
    <n v="26500000"/>
    <m/>
    <n v="26500000"/>
    <x v="104"/>
    <s v="08-04-04"/>
    <s v="Detalle"/>
    <s v=""/>
    <s v=""/>
    <x v="27"/>
    <s v="IMPUESTOS"/>
    <x v="97"/>
  </r>
  <r>
    <m/>
    <m/>
    <m/>
    <m/>
    <m/>
    <x v="46"/>
    <x v="51"/>
    <n v="24000000"/>
    <m/>
    <n v="24000000"/>
    <x v="104"/>
    <s v="08-04-04"/>
    <s v="Detalle"/>
    <s v=""/>
    <s v=""/>
    <x v="27"/>
    <s v="IMPUESTOS"/>
    <x v="97"/>
  </r>
  <r>
    <m/>
    <m/>
    <m/>
    <m/>
    <m/>
    <x v="68"/>
    <x v="73"/>
    <n v="2500000"/>
    <m/>
    <n v="2500000"/>
    <x v="104"/>
    <s v="08-04-04"/>
    <s v="Detalle"/>
    <s v=""/>
    <s v=""/>
    <x v="36"/>
    <s v="IMPUESTOS"/>
    <x v="9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73">
  <r>
    <s v="A"/>
    <m/>
    <m/>
    <m/>
    <m/>
    <x v="0"/>
    <s v="FUNCIONAMIENTO"/>
    <n v="970694981562.3103"/>
    <n v="163916465805.60999"/>
    <n v="1134611447367.9204"/>
    <x v="0"/>
    <s v=""/>
    <s v=""/>
    <s v="A"/>
    <n v="1"/>
    <x v="0"/>
    <s v=""/>
    <x v="0"/>
    <x v="0"/>
  </r>
  <r>
    <s v="02"/>
    <m/>
    <m/>
    <m/>
    <m/>
    <x v="0"/>
    <s v="ADQUISICIÓN DE BIENES  Y SERVICIOS"/>
    <n v="952660086663.73035"/>
    <n v="163916465805.60999"/>
    <n v="1116576552469.3403"/>
    <x v="1"/>
    <s v="A"/>
    <s v="Cuenta"/>
    <s v="02Cuenta"/>
    <n v="1"/>
    <x v="0"/>
    <s v="BIENES Y SERVICIOS"/>
    <x v="1"/>
    <x v="0"/>
  </r>
  <r>
    <s v="02"/>
    <s v="01"/>
    <m/>
    <m/>
    <m/>
    <x v="0"/>
    <s v="ADQUISICIÓN DE ACTIVOS NO FINANCIEROS"/>
    <n v="50008884657.160004"/>
    <n v="17433930985"/>
    <n v="67442815642.160004"/>
    <x v="2"/>
    <s v="02"/>
    <s v="Subcuenta"/>
    <s v="0201Subcuenta"/>
    <n v="1"/>
    <x v="0"/>
    <s v="ADQUISICIÓN DE ACTIVOS NO FINANCIEROS"/>
    <x v="2"/>
    <x v="0"/>
  </r>
  <r>
    <s v="02"/>
    <s v="01"/>
    <s v="01"/>
    <m/>
    <m/>
    <x v="0"/>
    <s v="ACTIVOS FIJOS"/>
    <n v="50008884657.160004"/>
    <n v="17433930985"/>
    <n v="67442815642.160004"/>
    <x v="3"/>
    <s v="02-01"/>
    <s v="Objeto"/>
    <s v="020101Objeto"/>
    <n v="1"/>
    <x v="0"/>
    <s v="ACTIVOS FIJOS"/>
    <x v="3"/>
    <x v="0"/>
  </r>
  <r>
    <s v="02"/>
    <s v="01"/>
    <s v="01"/>
    <s v="003"/>
    <m/>
    <x v="0"/>
    <s v="ACTIVOS FIJOS NO CLASIFICADOS COMO MAQUINARIA Y EQUIPO"/>
    <n v="5357678368"/>
    <n v="2620861821"/>
    <n v="7978540189"/>
    <x v="4"/>
    <s v="02-01-01"/>
    <s v="Ordinal"/>
    <s v="020101003Ordinal"/>
    <n v="1"/>
    <x v="0"/>
    <s v="ACTIVOS FIJOS OTROS"/>
    <x v="4"/>
    <x v="0"/>
  </r>
  <r>
    <s v="02"/>
    <s v="01"/>
    <s v="01"/>
    <s v="003"/>
    <s v="008"/>
    <x v="0"/>
    <s v="MUEBLES, INSTRUMENTOS MUSICALES, ARTÍCULOS DE DEPORTE Y ANTIGÜEDADES"/>
    <n v="5357678368"/>
    <n v="2620861821"/>
    <n v="7978540189"/>
    <x v="5"/>
    <s v="02-01-01-003"/>
    <s v="Subordinal"/>
    <s v="020101003008Subordinal"/>
    <n v="1"/>
    <x v="0"/>
    <s v="MUEBLES Y ENSERES"/>
    <x v="5"/>
    <x v="0"/>
  </r>
  <r>
    <m/>
    <m/>
    <m/>
    <m/>
    <m/>
    <x v="1"/>
    <s v="DIRECCIÓN DE INCORPORACION"/>
    <m/>
    <n v="139050000"/>
    <n v="139050000"/>
    <x v="5"/>
    <s v="02-01-01-003-008"/>
    <s v="Detalle"/>
    <s v=""/>
    <s v=""/>
    <x v="1"/>
    <s v="MUEBLES Y ENSERES"/>
    <x v="5"/>
    <x v="1"/>
  </r>
  <r>
    <m/>
    <m/>
    <m/>
    <m/>
    <m/>
    <x v="2"/>
    <s v="AGREGADURIA DE CHILE"/>
    <n v="2500000"/>
    <m/>
    <n v="2500000"/>
    <x v="5"/>
    <s v="02-01-01-003-008"/>
    <s v="Detalle"/>
    <s v=""/>
    <s v=""/>
    <x v="1"/>
    <s v="MUEBLES Y ENSERES"/>
    <x v="5"/>
    <x v="2"/>
  </r>
  <r>
    <m/>
    <m/>
    <m/>
    <m/>
    <m/>
    <x v="3"/>
    <s v="AREA DE DERECHOS HUMANOS"/>
    <n v="57500000"/>
    <m/>
    <n v="57500000"/>
    <x v="5"/>
    <s v="02-01-01-003-008"/>
    <s v="Detalle"/>
    <s v=""/>
    <s v=""/>
    <x v="1"/>
    <s v="MUEBLES Y ENSERES"/>
    <x v="5"/>
    <x v="3"/>
  </r>
  <r>
    <m/>
    <m/>
    <m/>
    <m/>
    <m/>
    <x v="4"/>
    <s v="JEFATURA DEL SERVCIO DE POLICIA"/>
    <n v="6000000"/>
    <m/>
    <n v="6000000"/>
    <x v="5"/>
    <s v="02-01-01-003-008"/>
    <s v="Detalle"/>
    <s v=""/>
    <s v=""/>
    <x v="1"/>
    <s v="MUEBLES Y ENSERES"/>
    <x v="5"/>
    <x v="4"/>
  </r>
  <r>
    <m/>
    <m/>
    <m/>
    <m/>
    <m/>
    <x v="5"/>
    <s v="ESCUADRÓN MÓVIL ANTIDISTURBIOS"/>
    <n v="84000000"/>
    <m/>
    <n v="84000000"/>
    <x v="5"/>
    <s v="02-01-01-003-008"/>
    <s v="Detalle"/>
    <s v=""/>
    <s v=""/>
    <x v="1"/>
    <s v="MUEBLES Y ENSERES"/>
    <x v="5"/>
    <x v="5"/>
  </r>
  <r>
    <m/>
    <m/>
    <m/>
    <m/>
    <m/>
    <x v="6"/>
    <s v="DIRECCIÓN DE TALENTO HUMANO"/>
    <n v="150000000"/>
    <m/>
    <n v="150000000"/>
    <x v="5"/>
    <s v="02-01-01-003-008"/>
    <s v="Detalle"/>
    <s v=""/>
    <s v=""/>
    <x v="1"/>
    <s v="MUEBLES Y ENSERES"/>
    <x v="5"/>
    <x v="6"/>
  </r>
  <r>
    <m/>
    <m/>
    <m/>
    <m/>
    <m/>
    <x v="7"/>
    <s v="COMUNICACIONES ESTRATÉGICAS"/>
    <n v="505000000"/>
    <m/>
    <n v="505000000"/>
    <x v="5"/>
    <s v="02-01-01-003-008"/>
    <s v="Detalle"/>
    <s v=""/>
    <s v=""/>
    <x v="1"/>
    <s v="MUEBLES Y ENSERES"/>
    <x v="5"/>
    <x v="7"/>
  </r>
  <r>
    <m/>
    <m/>
    <m/>
    <m/>
    <m/>
    <x v="8"/>
    <s v="INSPECCIÓN GENERAL"/>
    <n v="45000000"/>
    <m/>
    <n v="45000000"/>
    <x v="5"/>
    <s v="02-01-01-003-008"/>
    <s v="Detalle"/>
    <s v=""/>
    <s v=""/>
    <x v="1"/>
    <s v="MUEBLES Y ENSERES"/>
    <x v="5"/>
    <x v="8"/>
  </r>
  <r>
    <m/>
    <m/>
    <m/>
    <m/>
    <m/>
    <x v="9"/>
    <s v="UNIDAD NACIONAL DE INTERVENCIÓN POLICIAL Y DE ANTITERRORISMO"/>
    <n v="25000000"/>
    <m/>
    <n v="25000000"/>
    <x v="5"/>
    <s v="02-01-01-003-008"/>
    <s v="Detalle"/>
    <s v=""/>
    <s v=""/>
    <x v="1"/>
    <s v="MUEBLES Y ENSERES"/>
    <x v="5"/>
    <x v="9"/>
  </r>
  <r>
    <m/>
    <m/>
    <m/>
    <m/>
    <m/>
    <x v="10"/>
    <s v="DEPARTAMENTO DE POLICÍA CAQUETA"/>
    <n v="79000000"/>
    <n v="5400000"/>
    <n v="84400000"/>
    <x v="5"/>
    <s v="02-01-01-003-008"/>
    <s v="Detalle"/>
    <s v=""/>
    <s v=""/>
    <x v="2"/>
    <s v="MUEBLES Y ENSERES"/>
    <x v="5"/>
    <x v="10"/>
  </r>
  <r>
    <m/>
    <m/>
    <m/>
    <m/>
    <m/>
    <x v="11"/>
    <s v="DEPARTAMENTO DE POLICÍA CESAR"/>
    <n v="15750000"/>
    <m/>
    <n v="15750000"/>
    <x v="5"/>
    <s v="02-01-01-003-008"/>
    <s v="Detalle"/>
    <s v=""/>
    <s v=""/>
    <x v="3"/>
    <s v="MUEBLES Y ENSERES"/>
    <x v="5"/>
    <x v="11"/>
  </r>
  <r>
    <m/>
    <m/>
    <m/>
    <m/>
    <m/>
    <x v="12"/>
    <s v="POLICÍA FISCAL Y ADUANERA"/>
    <n v="9030000"/>
    <m/>
    <n v="9030000"/>
    <x v="5"/>
    <s v="02-01-01-003-008"/>
    <s v="Detalle"/>
    <s v=""/>
    <s v=""/>
    <x v="3"/>
    <s v="MUEBLES Y ENSERES"/>
    <x v="5"/>
    <x v="12"/>
  </r>
  <r>
    <m/>
    <m/>
    <m/>
    <m/>
    <m/>
    <x v="13"/>
    <s v="DEPARTAMENTO DE POLICÍA GUAINIA"/>
    <n v="72000000"/>
    <m/>
    <n v="72000000"/>
    <x v="5"/>
    <s v="02-01-01-003-008"/>
    <s v="Detalle"/>
    <s v=""/>
    <s v=""/>
    <x v="4"/>
    <s v="MUEBLES Y ENSERES"/>
    <x v="5"/>
    <x v="13"/>
  </r>
  <r>
    <m/>
    <m/>
    <m/>
    <m/>
    <m/>
    <x v="14"/>
    <s v="REGIÓN DE POLICÍA No. 1"/>
    <n v="8000000"/>
    <m/>
    <n v="8000000"/>
    <x v="5"/>
    <s v="02-01-01-003-008"/>
    <s v="Detalle"/>
    <s v=""/>
    <s v=""/>
    <x v="5"/>
    <s v="MUEBLES Y ENSERES"/>
    <x v="5"/>
    <x v="14"/>
  </r>
  <r>
    <m/>
    <m/>
    <m/>
    <m/>
    <m/>
    <x v="15"/>
    <s v="DEPARTAMENTO DE POLICÍA GUAVIARE"/>
    <n v="72000000"/>
    <m/>
    <n v="72000000"/>
    <x v="5"/>
    <s v="02-01-01-003-008"/>
    <s v="Detalle"/>
    <s v=""/>
    <s v=""/>
    <x v="6"/>
    <s v="MUEBLES Y ENSERES"/>
    <x v="5"/>
    <x v="15"/>
  </r>
  <r>
    <m/>
    <m/>
    <m/>
    <m/>
    <m/>
    <x v="16"/>
    <s v="DEPARTAMENTO DE POLICÍA QUINDIO"/>
    <n v="148000000"/>
    <m/>
    <n v="148000000"/>
    <x v="5"/>
    <s v="02-01-01-003-008"/>
    <s v="Detalle"/>
    <s v=""/>
    <s v=""/>
    <x v="7"/>
    <s v="MUEBLES Y ENSERES"/>
    <x v="5"/>
    <x v="16"/>
  </r>
  <r>
    <m/>
    <m/>
    <m/>
    <m/>
    <m/>
    <x v="17"/>
    <s v="DEPARTAMENTO DE POLICÍA SAN ANDRES Y PROVIDENCIA"/>
    <n v="50000000"/>
    <m/>
    <n v="50000000"/>
    <x v="5"/>
    <s v="02-01-01-003-008"/>
    <s v="Detalle"/>
    <s v=""/>
    <s v=""/>
    <x v="8"/>
    <s v="MUEBLES Y ENSERES"/>
    <x v="5"/>
    <x v="17"/>
  </r>
  <r>
    <m/>
    <m/>
    <m/>
    <m/>
    <m/>
    <x v="18"/>
    <s v="DEPARTAMENTO DE POLICÍA SUCRE"/>
    <n v="12000000"/>
    <m/>
    <n v="12000000"/>
    <x v="5"/>
    <s v="02-01-01-003-008"/>
    <s v="Detalle"/>
    <s v=""/>
    <s v=""/>
    <x v="9"/>
    <s v="MUEBLES Y ENSERES"/>
    <x v="5"/>
    <x v="18"/>
  </r>
  <r>
    <m/>
    <m/>
    <m/>
    <m/>
    <m/>
    <x v="19"/>
    <s v="DEPARTAMENTO DE POLICÍA URABA"/>
    <n v="150000000"/>
    <m/>
    <n v="150000000"/>
    <x v="5"/>
    <s v="02-01-01-003-008"/>
    <s v="Detalle"/>
    <s v=""/>
    <s v=""/>
    <x v="10"/>
    <s v="MUEBLES Y ENSERES"/>
    <x v="5"/>
    <x v="19"/>
  </r>
  <r>
    <m/>
    <m/>
    <m/>
    <m/>
    <m/>
    <x v="20"/>
    <s v="DEPARTAMENTO DE POLICÍA URABA - POLICÍA FISCAL Y ADUANERA"/>
    <n v="4000000"/>
    <m/>
    <n v="4000000"/>
    <x v="5"/>
    <s v="02-01-01-003-008"/>
    <s v="Detalle"/>
    <s v=""/>
    <s v=""/>
    <x v="10"/>
    <s v="MUEBLES Y ENSERES"/>
    <x v="5"/>
    <x v="12"/>
  </r>
  <r>
    <m/>
    <m/>
    <m/>
    <m/>
    <m/>
    <x v="21"/>
    <s v="DEPARTAMENTO DE POLICÍA VICHADA"/>
    <n v="132590000"/>
    <m/>
    <n v="132590000"/>
    <x v="5"/>
    <s v="02-01-01-003-008"/>
    <s v="Detalle"/>
    <s v=""/>
    <s v=""/>
    <x v="11"/>
    <s v="MUEBLES Y ENSERES"/>
    <x v="5"/>
    <x v="20"/>
  </r>
  <r>
    <m/>
    <m/>
    <m/>
    <m/>
    <m/>
    <x v="22"/>
    <s v="DEPARTAMENTO DE POLICÍA AMAZONAS"/>
    <n v="134246000"/>
    <m/>
    <n v="134246000"/>
    <x v="5"/>
    <s v="02-01-01-003-008"/>
    <s v="Detalle"/>
    <s v=""/>
    <s v=""/>
    <x v="12"/>
    <s v="MUEBLES Y ENSERES"/>
    <x v="5"/>
    <x v="21"/>
  </r>
  <r>
    <m/>
    <m/>
    <m/>
    <m/>
    <m/>
    <x v="23"/>
    <s v="DEPARTAMENTO DE POLICÍA ARAUCA - POLICÍA FISCAL Y ADUANERA"/>
    <n v="1500000"/>
    <m/>
    <n v="1500000"/>
    <x v="5"/>
    <s v="02-01-01-003-008"/>
    <s v="Detalle"/>
    <s v=""/>
    <s v=""/>
    <x v="13"/>
    <s v="MUEBLES Y ENSERES"/>
    <x v="5"/>
    <x v="12"/>
  </r>
  <r>
    <m/>
    <m/>
    <m/>
    <m/>
    <m/>
    <x v="24"/>
    <s v="DIRECCIÓN DE BIENESTAR SOCIAL"/>
    <m/>
    <n v="2175697201"/>
    <n v="2175697201"/>
    <x v="5"/>
    <s v="02-01-01-003-008"/>
    <s v="Detalle"/>
    <s v=""/>
    <s v=""/>
    <x v="14"/>
    <s v="MUEBLES Y ENSERES"/>
    <x v="5"/>
    <x v="22"/>
  </r>
  <r>
    <m/>
    <m/>
    <m/>
    <m/>
    <m/>
    <x v="25"/>
    <s v="DIRECCIÓN DE INTELIGENCIA POLICÍAL"/>
    <n v="25196850"/>
    <m/>
    <n v="25196850"/>
    <x v="5"/>
    <s v="02-01-01-003-008"/>
    <s v="Detalle"/>
    <s v=""/>
    <s v=""/>
    <x v="15"/>
    <s v="MUEBLES Y ENSERES"/>
    <x v="5"/>
    <x v="23"/>
  </r>
  <r>
    <m/>
    <m/>
    <m/>
    <m/>
    <m/>
    <x v="26"/>
    <s v="DIRECCIÓN DE ANTINARCÓTICOS"/>
    <n v="579000000"/>
    <m/>
    <n v="579000000"/>
    <x v="5"/>
    <s v="02-01-01-003-008"/>
    <s v="Detalle"/>
    <s v=""/>
    <s v=""/>
    <x v="16"/>
    <s v="MUEBLES Y ENSERES"/>
    <x v="5"/>
    <x v="24"/>
  </r>
  <r>
    <m/>
    <m/>
    <m/>
    <m/>
    <m/>
    <x v="27"/>
    <s v="DIRECCIÓN ANTISECUESTRO Y EXTORSION"/>
    <n v="70000000"/>
    <m/>
    <n v="70000000"/>
    <x v="5"/>
    <s v="02-01-01-003-008"/>
    <s v="Detalle"/>
    <s v=""/>
    <s v=""/>
    <x v="17"/>
    <s v="MUEBLES Y ENSERES"/>
    <x v="5"/>
    <x v="25"/>
  </r>
  <r>
    <m/>
    <m/>
    <m/>
    <m/>
    <m/>
    <x v="28"/>
    <s v="DIRECCIÓN DE TRANSITO Y TRANSPORTES"/>
    <m/>
    <n v="200000000"/>
    <n v="200000000"/>
    <x v="5"/>
    <s v="02-01-01-003-008"/>
    <s v="Detalle"/>
    <s v=""/>
    <s v=""/>
    <x v="18"/>
    <s v="MUEBLES Y ENSERES"/>
    <x v="5"/>
    <x v="26"/>
  </r>
  <r>
    <m/>
    <m/>
    <m/>
    <m/>
    <m/>
    <x v="29"/>
    <s v="DIRECCIÓN DE CARABINEROS"/>
    <n v="20000000"/>
    <m/>
    <n v="20000000"/>
    <x v="5"/>
    <s v="02-01-01-003-008"/>
    <s v="Detalle"/>
    <s v=""/>
    <s v=""/>
    <x v="19"/>
    <s v="MUEBLES Y ENSERES"/>
    <x v="5"/>
    <x v="27"/>
  </r>
  <r>
    <m/>
    <m/>
    <m/>
    <m/>
    <m/>
    <x v="30"/>
    <s v="POLICÍA METROPOLITANA DE IBAGUÉ"/>
    <n v="66200000"/>
    <m/>
    <n v="66200000"/>
    <x v="5"/>
    <s v="02-01-01-003-008"/>
    <s v="Detalle"/>
    <s v=""/>
    <s v=""/>
    <x v="20"/>
    <s v="MUEBLES Y ENSERES"/>
    <x v="5"/>
    <x v="28"/>
  </r>
  <r>
    <m/>
    <m/>
    <m/>
    <m/>
    <m/>
    <x v="31"/>
    <s v="DEPARTAMENTO DE POLICÍA TOLIMA"/>
    <n v="72000000"/>
    <m/>
    <n v="72000000"/>
    <x v="5"/>
    <s v="02-01-01-003-008"/>
    <s v="Detalle"/>
    <s v=""/>
    <s v=""/>
    <x v="20"/>
    <s v="MUEBLES Y ENSERES"/>
    <x v="5"/>
    <x v="29"/>
  </r>
  <r>
    <m/>
    <m/>
    <m/>
    <m/>
    <m/>
    <x v="32"/>
    <s v="POLICÍA METROPOLITANA DE SANTA MARTA"/>
    <n v="31000000"/>
    <m/>
    <n v="31000000"/>
    <x v="5"/>
    <s v="02-01-01-003-008"/>
    <s v="Detalle"/>
    <s v=""/>
    <s v=""/>
    <x v="21"/>
    <s v="MUEBLES Y ENSERES"/>
    <x v="5"/>
    <x v="30"/>
  </r>
  <r>
    <m/>
    <m/>
    <m/>
    <m/>
    <m/>
    <x v="33"/>
    <s v="DEPARTAMENTO DE POLICÍA MAGDALENA"/>
    <n v="12000000"/>
    <m/>
    <n v="12000000"/>
    <x v="5"/>
    <s v="02-01-01-003-008"/>
    <s v="Detalle"/>
    <s v=""/>
    <s v=""/>
    <x v="21"/>
    <s v="MUEBLES Y ENSERES"/>
    <x v="5"/>
    <x v="31"/>
  </r>
  <r>
    <m/>
    <m/>
    <m/>
    <m/>
    <m/>
    <x v="34"/>
    <s v="DEPARTAMENTO DE POLICÍA MAGDALENA - POLICÍA FISCAL Y ADUANERA"/>
    <n v="7500000"/>
    <m/>
    <n v="7500000"/>
    <x v="5"/>
    <s v="02-01-01-003-008"/>
    <s v="Detalle"/>
    <s v=""/>
    <s v=""/>
    <x v="21"/>
    <s v="MUEBLES Y ENSERES"/>
    <x v="5"/>
    <x v="12"/>
  </r>
  <r>
    <m/>
    <m/>
    <m/>
    <m/>
    <m/>
    <x v="35"/>
    <s v="POLICÍA METROPOLITANA DE POPAYAN"/>
    <n v="266354900"/>
    <m/>
    <n v="266354900"/>
    <x v="5"/>
    <s v="02-01-01-003-008"/>
    <s v="Detalle"/>
    <s v=""/>
    <s v=""/>
    <x v="22"/>
    <s v="MUEBLES Y ENSERES"/>
    <x v="5"/>
    <x v="32"/>
  </r>
  <r>
    <m/>
    <m/>
    <m/>
    <m/>
    <m/>
    <x v="36"/>
    <s v="DEPARTAMENTO DE POLICÍA CAUCA"/>
    <n v="203570098"/>
    <m/>
    <n v="203570098"/>
    <x v="5"/>
    <s v="02-01-01-003-008"/>
    <s v="Detalle"/>
    <s v=""/>
    <s v=""/>
    <x v="22"/>
    <s v="MUEBLES Y ENSERES"/>
    <x v="5"/>
    <x v="33"/>
  </r>
  <r>
    <m/>
    <m/>
    <m/>
    <m/>
    <m/>
    <x v="37"/>
    <s v="REGIÓN DE POLICÍA No. 4"/>
    <n v="7300000"/>
    <m/>
    <n v="7300000"/>
    <x v="5"/>
    <s v="02-01-01-003-008"/>
    <s v="Detalle"/>
    <s v=""/>
    <s v=""/>
    <x v="22"/>
    <s v="MUEBLES Y ENSERES"/>
    <x v="5"/>
    <x v="34"/>
  </r>
  <r>
    <m/>
    <m/>
    <m/>
    <m/>
    <m/>
    <x v="38"/>
    <s v="POLICÍA METROPOLITANA DE NEIVA"/>
    <n v="126200000"/>
    <m/>
    <n v="126200000"/>
    <x v="5"/>
    <s v="02-01-01-003-008"/>
    <s v="Detalle"/>
    <s v=""/>
    <s v=""/>
    <x v="23"/>
    <s v="MUEBLES Y ENSERES"/>
    <x v="5"/>
    <x v="35"/>
  </r>
  <r>
    <m/>
    <m/>
    <m/>
    <m/>
    <m/>
    <x v="39"/>
    <s v="DEPARTAMENTO DE POLICÍA HUILA"/>
    <n v="50000000"/>
    <m/>
    <n v="50000000"/>
    <x v="5"/>
    <s v="02-01-01-003-008"/>
    <s v="Detalle"/>
    <s v=""/>
    <s v=""/>
    <x v="23"/>
    <s v="MUEBLES Y ENSERES"/>
    <x v="5"/>
    <x v="36"/>
  </r>
  <r>
    <m/>
    <m/>
    <m/>
    <m/>
    <m/>
    <x v="40"/>
    <s v="REGIÓN DE POLICÍA No. 2"/>
    <n v="10000000"/>
    <m/>
    <n v="10000000"/>
    <x v="5"/>
    <s v="02-01-01-003-008"/>
    <s v="Detalle"/>
    <s v=""/>
    <s v=""/>
    <x v="23"/>
    <s v="MUEBLES Y ENSERES"/>
    <x v="5"/>
    <x v="37"/>
  </r>
  <r>
    <m/>
    <m/>
    <m/>
    <m/>
    <m/>
    <x v="41"/>
    <s v="DEPARTAMENTO DE POLICÍA CORDOBA"/>
    <n v="20000000"/>
    <m/>
    <n v="20000000"/>
    <x v="5"/>
    <s v="02-01-01-003-008"/>
    <s v="Detalle"/>
    <s v=""/>
    <s v=""/>
    <x v="24"/>
    <s v="MUEBLES Y ENSERES"/>
    <x v="5"/>
    <x v="38"/>
  </r>
  <r>
    <m/>
    <m/>
    <m/>
    <m/>
    <m/>
    <x v="42"/>
    <s v="DEPARTAMENTO DE POLICÍA CALDAS"/>
    <n v="15950000"/>
    <m/>
    <n v="15950000"/>
    <x v="5"/>
    <s v="02-01-01-003-008"/>
    <s v="Detalle"/>
    <s v=""/>
    <s v=""/>
    <x v="25"/>
    <s v="MUEBLES Y ENSERES"/>
    <x v="5"/>
    <x v="39"/>
  </r>
  <r>
    <m/>
    <m/>
    <m/>
    <m/>
    <m/>
    <x v="43"/>
    <s v="POLICÍA METROPOLITANA DE MANIZALES"/>
    <n v="172903400"/>
    <n v="86664620"/>
    <n v="259568020"/>
    <x v="5"/>
    <s v="02-01-01-003-008"/>
    <s v="Detalle"/>
    <s v=""/>
    <s v=""/>
    <x v="25"/>
    <s v="MUEBLES Y ENSERES"/>
    <x v="5"/>
    <x v="40"/>
  </r>
  <r>
    <m/>
    <m/>
    <m/>
    <m/>
    <m/>
    <x v="44"/>
    <s v="POLICÍA METROPOLITANA DE TUNJA"/>
    <n v="46850000"/>
    <m/>
    <n v="46850000"/>
    <x v="5"/>
    <s v="02-01-01-003-008"/>
    <s v="Detalle"/>
    <s v=""/>
    <s v=""/>
    <x v="26"/>
    <s v="MUEBLES Y ENSERES"/>
    <x v="5"/>
    <x v="41"/>
  </r>
  <r>
    <m/>
    <m/>
    <m/>
    <m/>
    <m/>
    <x v="45"/>
    <s v="POLICÍA METROPOLITANA DE SAN JUAN DE PASTO"/>
    <n v="50700000"/>
    <m/>
    <n v="50700000"/>
    <x v="5"/>
    <s v="02-01-01-003-008"/>
    <s v="Detalle"/>
    <s v=""/>
    <s v=""/>
    <x v="27"/>
    <s v="MUEBLES Y ENSERES"/>
    <x v="5"/>
    <x v="42"/>
  </r>
  <r>
    <m/>
    <m/>
    <m/>
    <m/>
    <m/>
    <x v="46"/>
    <s v="DEPARTAMENTO DE POLICÍA NARIÑO"/>
    <n v="57000000"/>
    <m/>
    <n v="57000000"/>
    <x v="5"/>
    <s v="02-01-01-003-008"/>
    <s v="Detalle"/>
    <s v=""/>
    <s v=""/>
    <x v="27"/>
    <s v="MUEBLES Y ENSERES"/>
    <x v="5"/>
    <x v="43"/>
  </r>
  <r>
    <m/>
    <m/>
    <m/>
    <m/>
    <m/>
    <x v="47"/>
    <s v="DEPARTAMENTO DE POLICÍA NARIÑO POLICÍA FISCAL Y ADUANERA"/>
    <n v="4000000"/>
    <m/>
    <n v="4000000"/>
    <x v="5"/>
    <s v="02-01-01-003-008"/>
    <s v="Detalle"/>
    <s v=""/>
    <s v=""/>
    <x v="27"/>
    <s v="MUEBLES Y ENSERES"/>
    <x v="5"/>
    <x v="12"/>
  </r>
  <r>
    <m/>
    <m/>
    <m/>
    <m/>
    <m/>
    <x v="48"/>
    <s v="POLICÍA METROPOLITANA DE BOGOTÁ - POLICÍA METROPOLITANA DE SOACHA"/>
    <n v="121328800"/>
    <m/>
    <n v="121328800"/>
    <x v="5"/>
    <s v="02-01-01-003-008"/>
    <s v="Detalle"/>
    <s v=""/>
    <s v=""/>
    <x v="28"/>
    <s v="MUEBLES Y ENSERES"/>
    <x v="5"/>
    <x v="44"/>
  </r>
  <r>
    <m/>
    <m/>
    <m/>
    <m/>
    <m/>
    <x v="49"/>
    <s v="POLICÍA METROPOLITANA DE BOGOTÁ - REGIÓN METROPOLITANA DE POLICÍA LA SABANA"/>
    <n v="201580000"/>
    <m/>
    <n v="201580000"/>
    <x v="5"/>
    <s v="02-01-01-003-008"/>
    <s v="Detalle"/>
    <s v=""/>
    <s v=""/>
    <x v="28"/>
    <s v="MUEBLES Y ENSERES"/>
    <x v="5"/>
    <x v="45"/>
  </r>
  <r>
    <m/>
    <m/>
    <m/>
    <m/>
    <m/>
    <x v="50"/>
    <s v="POLICÍA METROPOLITANA DE CALI"/>
    <n v="201618320"/>
    <m/>
    <n v="201618320"/>
    <x v="5"/>
    <s v="02-01-01-003-008"/>
    <s v="Detalle"/>
    <s v=""/>
    <s v=""/>
    <x v="29"/>
    <s v="MUEBLES Y ENSERES"/>
    <x v="5"/>
    <x v="46"/>
  </r>
  <r>
    <m/>
    <m/>
    <m/>
    <m/>
    <m/>
    <x v="51"/>
    <s v="DEPARTAMENTO DE POLICÍA VALLE - DISTRITO ESPECIAL BUENAVENTURA"/>
    <n v="18500000"/>
    <m/>
    <n v="18500000"/>
    <x v="5"/>
    <s v="02-01-01-003-008"/>
    <s v="Detalle"/>
    <s v=""/>
    <s v=""/>
    <x v="29"/>
    <s v="MUEBLES Y ENSERES"/>
    <x v="5"/>
    <x v="47"/>
  </r>
  <r>
    <m/>
    <m/>
    <m/>
    <m/>
    <m/>
    <x v="52"/>
    <s v="DEPARTAMENTO DE POLICÍA VALLE - POLICÍA FISCAL Y ADUANERA"/>
    <n v="9500000"/>
    <m/>
    <n v="9500000"/>
    <x v="5"/>
    <s v="02-01-01-003-008"/>
    <s v="Detalle"/>
    <s v=""/>
    <s v=""/>
    <x v="29"/>
    <s v="MUEBLES Y ENSERES"/>
    <x v="5"/>
    <x v="12"/>
  </r>
  <r>
    <m/>
    <m/>
    <m/>
    <m/>
    <m/>
    <x v="53"/>
    <s v="POLICÍA METROPOLITANA DEL VALLE DE ABURRA - POLICÍA FISCAL Y ADUANERA"/>
    <n v="7500000"/>
    <m/>
    <n v="7500000"/>
    <x v="5"/>
    <s v="02-01-01-003-008"/>
    <s v="Detalle"/>
    <s v=""/>
    <s v=""/>
    <x v="30"/>
    <s v="MUEBLES Y ENSERES"/>
    <x v="5"/>
    <x v="12"/>
  </r>
  <r>
    <m/>
    <m/>
    <m/>
    <m/>
    <m/>
    <x v="54"/>
    <s v="REGIÓN DE POLICÍA No. 6"/>
    <n v="4700000"/>
    <m/>
    <n v="4700000"/>
    <x v="5"/>
    <s v="02-01-01-003-008"/>
    <s v="Detalle"/>
    <s v=""/>
    <s v=""/>
    <x v="30"/>
    <s v="MUEBLES Y ENSERES"/>
    <x v="5"/>
    <x v="48"/>
  </r>
  <r>
    <m/>
    <m/>
    <m/>
    <m/>
    <m/>
    <x v="55"/>
    <s v="POLICÍA METROPOLITANA DE CARTAGENA"/>
    <n v="118000000"/>
    <m/>
    <n v="118000000"/>
    <x v="5"/>
    <s v="02-01-01-003-008"/>
    <s v="Detalle"/>
    <s v=""/>
    <s v=""/>
    <x v="31"/>
    <s v="MUEBLES Y ENSERES"/>
    <x v="5"/>
    <x v="49"/>
  </r>
  <r>
    <m/>
    <m/>
    <m/>
    <m/>
    <m/>
    <x v="56"/>
    <s v="DEPARTAMENTO DE POLICÍA BOLÍVAR"/>
    <n v="88800000"/>
    <m/>
    <n v="88800000"/>
    <x v="5"/>
    <s v="02-01-01-003-008"/>
    <s v="Detalle"/>
    <s v=""/>
    <s v=""/>
    <x v="31"/>
    <s v="MUEBLES Y ENSERES"/>
    <x v="5"/>
    <x v="50"/>
  </r>
  <r>
    <m/>
    <m/>
    <m/>
    <m/>
    <m/>
    <x v="57"/>
    <s v="POLICÍA METROPOLITANA DE BARRANQUILLA"/>
    <n v="150900000"/>
    <m/>
    <n v="150900000"/>
    <x v="5"/>
    <s v="02-01-01-003-008"/>
    <s v="Detalle"/>
    <s v=""/>
    <s v=""/>
    <x v="32"/>
    <s v="MUEBLES Y ENSERES"/>
    <x v="5"/>
    <x v="51"/>
  </r>
  <r>
    <m/>
    <m/>
    <m/>
    <m/>
    <m/>
    <x v="58"/>
    <s v="REGIÓN DE POLICÍA No. 8"/>
    <n v="30810000"/>
    <m/>
    <n v="30810000"/>
    <x v="5"/>
    <s v="02-01-01-003-008"/>
    <s v="Detalle"/>
    <s v=""/>
    <s v=""/>
    <x v="32"/>
    <s v="MUEBLES Y ENSERES"/>
    <x v="5"/>
    <x v="52"/>
  </r>
  <r>
    <m/>
    <m/>
    <m/>
    <m/>
    <m/>
    <x v="59"/>
    <s v="DEPARTAMENTO DE POLICÍA MAGDALENA MEDIO"/>
    <m/>
    <n v="14050000"/>
    <n v="14050000"/>
    <x v="5"/>
    <s v="02-01-01-003-008"/>
    <s v="Detalle"/>
    <s v=""/>
    <s v=""/>
    <x v="33"/>
    <s v="MUEBLES Y ENSERES"/>
    <x v="5"/>
    <x v="53"/>
  </r>
  <r>
    <m/>
    <m/>
    <m/>
    <m/>
    <m/>
    <x v="60"/>
    <s v="POLICÍA METROPOLITANA DE CUCUTA"/>
    <n v="358000000"/>
    <m/>
    <n v="358000000"/>
    <x v="5"/>
    <s v="02-01-01-003-008"/>
    <s v="Detalle"/>
    <s v=""/>
    <s v=""/>
    <x v="34"/>
    <s v="MUEBLES Y ENSERES"/>
    <x v="5"/>
    <x v="54"/>
  </r>
  <r>
    <m/>
    <m/>
    <m/>
    <m/>
    <m/>
    <x v="61"/>
    <s v="DEPARTAMENTO DE POLICÍA NORTE DE SANTANDER"/>
    <n v="40400000"/>
    <m/>
    <n v="40400000"/>
    <x v="5"/>
    <s v="02-01-01-003-008"/>
    <s v="Detalle"/>
    <s v=""/>
    <s v=""/>
    <x v="34"/>
    <s v="MUEBLES Y ENSERES"/>
    <x v="5"/>
    <x v="55"/>
  </r>
  <r>
    <m/>
    <m/>
    <m/>
    <m/>
    <m/>
    <x v="62"/>
    <s v="DEPARTAMENTO DE POLICÍA NORTE DE SANTANDER -  POLICÍA FISCAL Y ADUANERA"/>
    <n v="9000000"/>
    <m/>
    <n v="9000000"/>
    <x v="5"/>
    <s v="02-01-01-003-008"/>
    <s v="Detalle"/>
    <s v=""/>
    <s v=""/>
    <x v="34"/>
    <s v="MUEBLES Y ENSERES"/>
    <x v="5"/>
    <x v="12"/>
  </r>
  <r>
    <m/>
    <m/>
    <m/>
    <m/>
    <m/>
    <x v="63"/>
    <s v="POLICÍA METROPOLITANA DE PEREIRA"/>
    <n v="65000000"/>
    <m/>
    <n v="65000000"/>
    <x v="5"/>
    <s v="02-01-01-003-008"/>
    <s v="Detalle"/>
    <s v=""/>
    <s v=""/>
    <x v="35"/>
    <s v="MUEBLES Y ENSERES"/>
    <x v="5"/>
    <x v="56"/>
  </r>
  <r>
    <m/>
    <m/>
    <m/>
    <m/>
    <m/>
    <x v="64"/>
    <s v="DEPARTAMENTO DE POLICÍA RISARALDA"/>
    <n v="59060000"/>
    <m/>
    <n v="59060000"/>
    <x v="5"/>
    <s v="02-01-01-003-008"/>
    <s v="Detalle"/>
    <s v=""/>
    <s v=""/>
    <x v="35"/>
    <s v="MUEBLES Y ENSERES"/>
    <x v="5"/>
    <x v="57"/>
  </r>
  <r>
    <m/>
    <m/>
    <m/>
    <m/>
    <m/>
    <x v="65"/>
    <s v="POLICÍA METROPOLITANA DE PEREIRA - POLICÍA FISCAL Y ADUANERA"/>
    <n v="10500000"/>
    <m/>
    <n v="10500000"/>
    <x v="5"/>
    <s v="02-01-01-003-008"/>
    <s v="Detalle"/>
    <s v=""/>
    <s v=""/>
    <x v="35"/>
    <s v="MUEBLES Y ENSERES"/>
    <x v="5"/>
    <x v="12"/>
  </r>
  <r>
    <m/>
    <m/>
    <m/>
    <m/>
    <m/>
    <x v="66"/>
    <s v="POLICÍA METROPOLITANA DE VILLAVICENCIO"/>
    <n v="60000000"/>
    <m/>
    <n v="60000000"/>
    <x v="5"/>
    <s v="02-01-01-003-008"/>
    <s v="Detalle"/>
    <s v=""/>
    <s v=""/>
    <x v="36"/>
    <s v="MUEBLES Y ENSERES"/>
    <x v="5"/>
    <x v="58"/>
  </r>
  <r>
    <m/>
    <m/>
    <m/>
    <m/>
    <m/>
    <x v="67"/>
    <s v="DEPARTAMENTO DE POLICÍA META"/>
    <n v="22000000"/>
    <m/>
    <n v="22000000"/>
    <x v="5"/>
    <s v="02-01-01-003-008"/>
    <s v="Detalle"/>
    <s v=""/>
    <s v=""/>
    <x v="36"/>
    <s v="MUEBLES Y ENSERES"/>
    <x v="5"/>
    <x v="59"/>
  </r>
  <r>
    <m/>
    <m/>
    <m/>
    <m/>
    <m/>
    <x v="68"/>
    <s v="DEPARTAMENTO DE POLICÍA VAUPÉS"/>
    <n v="82640000"/>
    <m/>
    <n v="82640000"/>
    <x v="5"/>
    <s v="02-01-01-003-008"/>
    <s v="Detalle"/>
    <s v=""/>
    <s v=""/>
    <x v="36"/>
    <s v="MUEBLES Y ENSERES"/>
    <x v="5"/>
    <x v="60"/>
  </r>
  <r>
    <m/>
    <m/>
    <m/>
    <m/>
    <m/>
    <x v="69"/>
    <s v="REGIÓN DE POLICÍA No. 7"/>
    <n v="21000000"/>
    <m/>
    <n v="21000000"/>
    <x v="5"/>
    <s v="02-01-01-003-008"/>
    <s v="Detalle"/>
    <s v=""/>
    <s v=""/>
    <x v="36"/>
    <s v="MUEBLES Y ENSERES"/>
    <x v="5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1"/>
    <s v="01"/>
    <s v="004"/>
    <m/>
    <x v="0"/>
    <s v="MAQUINARIA Y EQUIPO"/>
    <n v="38545068256.160004"/>
    <n v="14332320996"/>
    <n v="52877389252.160004"/>
    <x v="7"/>
    <s v="02-01-01"/>
    <s v="Ordinal"/>
    <s v="020101004Ordinal"/>
    <n v="1"/>
    <x v="0"/>
    <s v="MAQUINARIA Y EQUIPO"/>
    <x v="7"/>
    <x v="0"/>
  </r>
  <r>
    <s v="02"/>
    <s v="01"/>
    <s v="01"/>
    <s v="004"/>
    <s v="003"/>
    <x v="0"/>
    <s v="MAQUINARIA PARA USO GENERAL"/>
    <n v="2179931038"/>
    <n v="1083758000"/>
    <n v="3263689038"/>
    <x v="8"/>
    <s v="02-01-01-004"/>
    <s v="Subordinal"/>
    <s v="020101004003Subordinal"/>
    <n v="1"/>
    <x v="0"/>
    <s v="MAQUINARIA Y EQUIPO"/>
    <x v="8"/>
    <x v="0"/>
  </r>
  <r>
    <m/>
    <m/>
    <m/>
    <m/>
    <m/>
    <x v="70"/>
    <s v="DIRECCIÓN ADMINISTRATIVA Y FINANCIERA"/>
    <n v="3000000"/>
    <m/>
    <n v="3000000"/>
    <x v="8"/>
    <s v="02-01-01-004-003"/>
    <s v="Detalle"/>
    <s v=""/>
    <s v=""/>
    <x v="1"/>
    <s v="MAQUINARIA Y EQUIPO"/>
    <x v="8"/>
    <x v="62"/>
  </r>
  <r>
    <m/>
    <m/>
    <m/>
    <m/>
    <m/>
    <x v="71"/>
    <s v="UNIDAD DE OPERACIONES ESPECIALES EN EMERGENCIAS Y DESASTRES"/>
    <n v="30000000"/>
    <m/>
    <n v="30000000"/>
    <x v="8"/>
    <s v="02-01-01-004-003"/>
    <s v="Detalle"/>
    <s v=""/>
    <s v=""/>
    <x v="1"/>
    <s v="MAQUINARIA Y EQUIPO"/>
    <x v="8"/>
    <x v="63"/>
  </r>
  <r>
    <m/>
    <m/>
    <m/>
    <m/>
    <m/>
    <x v="72"/>
    <s v="DEPARTAMENTO DE POLICÍA CUNDINAMARCA"/>
    <n v="10000000"/>
    <m/>
    <n v="10000000"/>
    <x v="8"/>
    <s v="02-01-01-004-003"/>
    <s v="Detalle"/>
    <s v=""/>
    <s v=""/>
    <x v="5"/>
    <s v="MAQUINARIA Y EQUIPO"/>
    <x v="8"/>
    <x v="64"/>
  </r>
  <r>
    <m/>
    <m/>
    <m/>
    <m/>
    <m/>
    <x v="10"/>
    <s v="DEPARTAMENTO DE POLICÍA CAQUETA"/>
    <n v="50000000"/>
    <m/>
    <n v="50000000"/>
    <x v="8"/>
    <s v="02-01-01-004-003"/>
    <s v="Detalle"/>
    <s v=""/>
    <s v=""/>
    <x v="2"/>
    <s v="MAQUINARIA Y EQUIPO"/>
    <x v="8"/>
    <x v="10"/>
  </r>
  <r>
    <m/>
    <m/>
    <m/>
    <m/>
    <m/>
    <x v="73"/>
    <s v="DEPARTAMENTO DE POLICÍA CASANARE - DIRECCIÓN DE INCORPORACION"/>
    <m/>
    <n v="3000000"/>
    <n v="3000000"/>
    <x v="8"/>
    <s v="02-01-01-004-003"/>
    <s v="Detalle"/>
    <s v=""/>
    <s v=""/>
    <x v="37"/>
    <s v="MAQUINARIA Y EQUIPO"/>
    <x v="8"/>
    <x v="65"/>
  </r>
  <r>
    <m/>
    <m/>
    <m/>
    <m/>
    <m/>
    <x v="11"/>
    <s v="DEPARTAMENTO DE POLICÍA CESAR"/>
    <n v="110000000"/>
    <m/>
    <n v="110000000"/>
    <x v="8"/>
    <s v="02-01-01-004-003"/>
    <s v="Detalle"/>
    <s v=""/>
    <s v=""/>
    <x v="3"/>
    <s v="MAQUINARIA Y EQUIPO"/>
    <x v="8"/>
    <x v="11"/>
  </r>
  <r>
    <m/>
    <m/>
    <m/>
    <m/>
    <m/>
    <x v="74"/>
    <s v="DEPARTAMENTO DE POLICÍA CESAR - DIRECCIÓN DE INCORPORACION"/>
    <m/>
    <n v="7000000"/>
    <n v="7000000"/>
    <x v="8"/>
    <s v="02-01-01-004-003"/>
    <s v="Detalle"/>
    <s v=""/>
    <s v=""/>
    <x v="3"/>
    <s v="MAQUINARIA Y EQUIPO"/>
    <x v="8"/>
    <x v="65"/>
  </r>
  <r>
    <m/>
    <m/>
    <m/>
    <m/>
    <m/>
    <x v="75"/>
    <s v="DEPARTAMENTO DE POLICÍA CHOCO"/>
    <n v="30000000"/>
    <m/>
    <n v="30000000"/>
    <x v="8"/>
    <s v="02-01-01-004-003"/>
    <s v="Detalle"/>
    <s v=""/>
    <s v=""/>
    <x v="38"/>
    <s v="MAQUINARIA Y EQUIPO"/>
    <x v="8"/>
    <x v="66"/>
  </r>
  <r>
    <m/>
    <m/>
    <m/>
    <m/>
    <m/>
    <x v="13"/>
    <s v="DEPARTAMENTO DE POLICÍA GUAINIA"/>
    <n v="97287688"/>
    <m/>
    <n v="97287688"/>
    <x v="8"/>
    <s v="02-01-01-004-003"/>
    <s v="Detalle"/>
    <s v=""/>
    <s v=""/>
    <x v="4"/>
    <s v="MAQUINARIA Y EQUIPO"/>
    <x v="8"/>
    <x v="13"/>
  </r>
  <r>
    <m/>
    <m/>
    <m/>
    <m/>
    <m/>
    <x v="76"/>
    <s v="DEPARTAMENTO DE POLICÍA GUAJIRA - DIRECCIÓN DE INCORPORACION"/>
    <m/>
    <n v="10500000"/>
    <n v="10500000"/>
    <x v="8"/>
    <s v="02-01-01-004-003"/>
    <s v="Detalle"/>
    <s v=""/>
    <s v=""/>
    <x v="39"/>
    <s v="MAQUINARIA Y EQUIPO"/>
    <x v="8"/>
    <x v="65"/>
  </r>
  <r>
    <m/>
    <m/>
    <m/>
    <m/>
    <m/>
    <x v="15"/>
    <s v="DEPARTAMENTO DE POLICÍA GUAVIARE"/>
    <n v="126000000"/>
    <m/>
    <n v="126000000"/>
    <x v="8"/>
    <s v="02-01-01-004-003"/>
    <s v="Detalle"/>
    <s v=""/>
    <s v=""/>
    <x v="6"/>
    <s v="MAQUINARIA Y EQUIPO"/>
    <x v="8"/>
    <x v="15"/>
  </r>
  <r>
    <m/>
    <m/>
    <m/>
    <m/>
    <m/>
    <x v="77"/>
    <s v="DEPARTAMENTO DE POLICÍA GUAVIARE - DIRECCIÓN DE INCORPORACION"/>
    <m/>
    <n v="3000000"/>
    <n v="3000000"/>
    <x v="8"/>
    <s v="02-01-01-004-003"/>
    <s v="Detalle"/>
    <s v=""/>
    <s v=""/>
    <x v="6"/>
    <s v="MAQUINARIA Y EQUIPO"/>
    <x v="8"/>
    <x v="65"/>
  </r>
  <r>
    <m/>
    <m/>
    <m/>
    <m/>
    <m/>
    <x v="17"/>
    <s v="DEPARTAMENTO DE POLICÍA SAN ANDRES Y PROVIDENCIA"/>
    <n v="214827500"/>
    <m/>
    <n v="214827500"/>
    <x v="8"/>
    <s v="02-01-01-004-003"/>
    <s v="Detalle"/>
    <s v=""/>
    <s v=""/>
    <x v="8"/>
    <s v="MAQUINARIA Y EQUIPO"/>
    <x v="8"/>
    <x v="17"/>
  </r>
  <r>
    <m/>
    <m/>
    <m/>
    <m/>
    <m/>
    <x v="18"/>
    <s v="DEPARTAMENTO DE POLICÍA SUCRE"/>
    <n v="20000000"/>
    <m/>
    <n v="20000000"/>
    <x v="8"/>
    <s v="02-01-01-004-003"/>
    <s v="Detalle"/>
    <s v=""/>
    <s v=""/>
    <x v="9"/>
    <s v="MAQUINARIA Y EQUIPO"/>
    <x v="8"/>
    <x v="18"/>
  </r>
  <r>
    <m/>
    <m/>
    <m/>
    <m/>
    <m/>
    <x v="78"/>
    <s v="DEPARTAMENTO DE POLICÍA SUCRE - DIRECCIÓN DE INCORPORACION"/>
    <n v="7000000"/>
    <m/>
    <n v="7000000"/>
    <x v="8"/>
    <s v="02-01-01-004-003"/>
    <s v="Detalle"/>
    <s v=""/>
    <s v=""/>
    <x v="9"/>
    <s v="MAQUINARIA Y EQUIPO"/>
    <x v="8"/>
    <x v="65"/>
  </r>
  <r>
    <m/>
    <m/>
    <m/>
    <m/>
    <m/>
    <x v="19"/>
    <s v="DEPARTAMENTO DE POLICÍA URABA"/>
    <n v="40000000"/>
    <m/>
    <n v="40000000"/>
    <x v="8"/>
    <s v="02-01-01-004-003"/>
    <s v="Detalle"/>
    <s v=""/>
    <s v=""/>
    <x v="10"/>
    <s v="MAQUINARIA Y EQUIPO"/>
    <x v="8"/>
    <x v="19"/>
  </r>
  <r>
    <m/>
    <m/>
    <m/>
    <m/>
    <m/>
    <x v="21"/>
    <s v="DEPARTAMENTO DE POLICÍA VICHADA"/>
    <n v="226799000"/>
    <m/>
    <n v="226799000"/>
    <x v="8"/>
    <s v="02-01-01-004-003"/>
    <s v="Detalle"/>
    <s v=""/>
    <s v=""/>
    <x v="11"/>
    <s v="MAQUINARIA Y EQUIPO"/>
    <x v="8"/>
    <x v="20"/>
  </r>
  <r>
    <m/>
    <m/>
    <m/>
    <m/>
    <m/>
    <x v="22"/>
    <s v="DEPARTAMENTO DE POLICÍA AMAZONAS"/>
    <n v="91300000"/>
    <m/>
    <n v="91300000"/>
    <x v="8"/>
    <s v="02-01-01-004-003"/>
    <s v="Detalle"/>
    <s v=""/>
    <s v=""/>
    <x v="12"/>
    <s v="MAQUINARIA Y EQUIPO"/>
    <x v="8"/>
    <x v="21"/>
  </r>
  <r>
    <m/>
    <m/>
    <m/>
    <m/>
    <m/>
    <x v="79"/>
    <s v="DEPARTAMENTO DE POLICÍA ARAUCA - DIRECCIÓN DE INCORPORACION"/>
    <n v="3400000"/>
    <m/>
    <n v="3400000"/>
    <x v="8"/>
    <s v="02-01-01-004-003"/>
    <s v="Detalle"/>
    <s v=""/>
    <s v=""/>
    <x v="13"/>
    <s v="MAQUINARIA Y EQUIPO"/>
    <x v="8"/>
    <x v="65"/>
  </r>
  <r>
    <m/>
    <m/>
    <m/>
    <m/>
    <m/>
    <x v="24"/>
    <s v="DIRECCIÓN DE BIENESTAR SOCIAL"/>
    <m/>
    <n v="1033258000"/>
    <n v="1033258000"/>
    <x v="8"/>
    <s v="02-01-01-004-003"/>
    <s v="Detalle"/>
    <s v=""/>
    <s v=""/>
    <x v="14"/>
    <s v="MAQUINARIA Y EQUIPO"/>
    <x v="8"/>
    <x v="22"/>
  </r>
  <r>
    <m/>
    <m/>
    <m/>
    <m/>
    <m/>
    <x v="26"/>
    <s v="DIRECCIÓN DE ANTINARCÓTICOS"/>
    <n v="53400000"/>
    <m/>
    <n v="53400000"/>
    <x v="8"/>
    <s v="02-01-01-004-003"/>
    <s v="Detalle"/>
    <s v=""/>
    <s v=""/>
    <x v="16"/>
    <s v="MAQUINARIA Y EQUIPO"/>
    <x v="8"/>
    <x v="24"/>
  </r>
  <r>
    <m/>
    <m/>
    <m/>
    <m/>
    <m/>
    <x v="29"/>
    <s v="DIRECCIÓN DE CARABINEROS"/>
    <n v="32000000"/>
    <m/>
    <n v="32000000"/>
    <x v="8"/>
    <s v="02-01-01-004-003"/>
    <s v="Detalle"/>
    <s v=""/>
    <s v=""/>
    <x v="19"/>
    <s v="MAQUINARIA Y EQUIPO"/>
    <x v="8"/>
    <x v="27"/>
  </r>
  <r>
    <m/>
    <m/>
    <m/>
    <m/>
    <m/>
    <x v="31"/>
    <s v="DEPARTAMENTO DE POLICÍA TOLIMA"/>
    <n v="32000000"/>
    <m/>
    <n v="32000000"/>
    <x v="8"/>
    <s v="02-01-01-004-003"/>
    <s v="Detalle"/>
    <s v=""/>
    <s v=""/>
    <x v="20"/>
    <s v="MAQUINARIA Y EQUIPO"/>
    <x v="8"/>
    <x v="29"/>
  </r>
  <r>
    <m/>
    <m/>
    <m/>
    <m/>
    <m/>
    <x v="32"/>
    <s v="POLICÍA METROPOLITANA DE SANTA MARTA"/>
    <n v="80000000"/>
    <m/>
    <n v="80000000"/>
    <x v="8"/>
    <s v="02-01-01-004-003"/>
    <s v="Detalle"/>
    <s v=""/>
    <s v=""/>
    <x v="21"/>
    <s v="MAQUINARIA Y EQUIPO"/>
    <x v="8"/>
    <x v="30"/>
  </r>
  <r>
    <m/>
    <m/>
    <m/>
    <m/>
    <m/>
    <x v="33"/>
    <s v="DEPARTAMENTO DE POLICÍA MAGDALENA"/>
    <n v="62349981"/>
    <m/>
    <n v="62349981"/>
    <x v="8"/>
    <s v="02-01-01-004-003"/>
    <s v="Detalle"/>
    <s v=""/>
    <s v=""/>
    <x v="21"/>
    <s v="MAQUINARIA Y EQUIPO"/>
    <x v="8"/>
    <x v="31"/>
  </r>
  <r>
    <m/>
    <m/>
    <m/>
    <m/>
    <m/>
    <x v="35"/>
    <s v="POLICÍA METROPOLITANA DE POPAYAN"/>
    <n v="1280000"/>
    <m/>
    <n v="1280000"/>
    <x v="8"/>
    <s v="02-01-01-004-003"/>
    <s v="Detalle"/>
    <s v=""/>
    <s v=""/>
    <x v="22"/>
    <s v="MAQUINARIA Y EQUIPO"/>
    <x v="8"/>
    <x v="32"/>
  </r>
  <r>
    <m/>
    <m/>
    <m/>
    <m/>
    <m/>
    <x v="36"/>
    <s v="DEPARTAMENTO DE POLICÍA CAUCA"/>
    <n v="22219530"/>
    <m/>
    <n v="22219530"/>
    <x v="8"/>
    <s v="02-01-01-004-003"/>
    <s v="Detalle"/>
    <s v=""/>
    <s v=""/>
    <x v="22"/>
    <s v="MAQUINARIA Y EQUIPO"/>
    <x v="8"/>
    <x v="33"/>
  </r>
  <r>
    <m/>
    <m/>
    <m/>
    <m/>
    <m/>
    <x v="80"/>
    <s v="DEPARTAMENTO DE POLICÍA CAUCA DIRECCIÓN DE INCORPORACION "/>
    <m/>
    <n v="9000000"/>
    <n v="9000000"/>
    <x v="8"/>
    <s v="02-01-01-004-003"/>
    <s v="Detalle"/>
    <s v=""/>
    <s v=""/>
    <x v="22"/>
    <s v="MAQUINARIA Y EQUIPO"/>
    <x v="8"/>
    <x v="65"/>
  </r>
  <r>
    <m/>
    <m/>
    <m/>
    <m/>
    <m/>
    <x v="37"/>
    <s v="REGIÓN DE POLICÍA No. 4"/>
    <n v="2500000"/>
    <m/>
    <n v="2500000"/>
    <x v="8"/>
    <s v="02-01-01-004-003"/>
    <s v="Detalle"/>
    <s v=""/>
    <s v=""/>
    <x v="22"/>
    <s v="MAQUINARIA Y EQUIPO"/>
    <x v="8"/>
    <x v="34"/>
  </r>
  <r>
    <m/>
    <m/>
    <m/>
    <m/>
    <m/>
    <x v="38"/>
    <s v="POLICÍA METROPOLITANA DE NEIVA"/>
    <n v="58000000"/>
    <m/>
    <n v="58000000"/>
    <x v="8"/>
    <s v="02-01-01-004-003"/>
    <s v="Detalle"/>
    <s v=""/>
    <s v=""/>
    <x v="23"/>
    <s v="MAQUINARIA Y EQUIPO"/>
    <x v="8"/>
    <x v="35"/>
  </r>
  <r>
    <m/>
    <m/>
    <m/>
    <m/>
    <m/>
    <x v="43"/>
    <s v="POLICÍA METROPOLITANA DE MANIZALES"/>
    <n v="6850000"/>
    <m/>
    <n v="6850000"/>
    <x v="8"/>
    <s v="02-01-01-004-003"/>
    <s v="Detalle"/>
    <s v=""/>
    <s v=""/>
    <x v="25"/>
    <s v="MAQUINARIA Y EQUIPO"/>
    <x v="8"/>
    <x v="40"/>
  </r>
  <r>
    <m/>
    <m/>
    <m/>
    <m/>
    <m/>
    <x v="50"/>
    <s v="POLICÍA METROPOLITANA DE CALI"/>
    <n v="80000000"/>
    <m/>
    <n v="80000000"/>
    <x v="8"/>
    <s v="02-01-01-004-003"/>
    <s v="Detalle"/>
    <s v=""/>
    <s v=""/>
    <x v="29"/>
    <s v="MAQUINARIA Y EQUIPO"/>
    <x v="8"/>
    <x v="46"/>
  </r>
  <r>
    <m/>
    <m/>
    <m/>
    <m/>
    <m/>
    <x v="81"/>
    <s v="POLICÍA METROPOLITANA SANTIAGO DE CALI - DIRECCIÓN DE INCORPORACION"/>
    <m/>
    <n v="9000000"/>
    <n v="9000000"/>
    <x v="8"/>
    <s v="02-01-01-004-003"/>
    <s v="Detalle"/>
    <s v=""/>
    <s v=""/>
    <x v="29"/>
    <s v="MAQUINARIA Y EQUIPO"/>
    <x v="8"/>
    <x v="65"/>
  </r>
  <r>
    <m/>
    <m/>
    <m/>
    <m/>
    <m/>
    <x v="82"/>
    <s v="DEPARTAMENTO DE POLICÍA VALLE"/>
    <n v="40000000"/>
    <m/>
    <n v="40000000"/>
    <x v="8"/>
    <s v="02-01-01-004-003"/>
    <s v="Detalle"/>
    <s v=""/>
    <s v=""/>
    <x v="29"/>
    <s v="MAQUINARIA Y EQUIPO"/>
    <x v="8"/>
    <x v="67"/>
  </r>
  <r>
    <m/>
    <m/>
    <m/>
    <m/>
    <m/>
    <x v="83"/>
    <s v="DEPARTAMENTO DE POLICÍA ANTIOQUIA"/>
    <n v="50000000"/>
    <m/>
    <n v="50000000"/>
    <x v="8"/>
    <s v="02-01-01-004-003"/>
    <s v="Detalle"/>
    <s v=""/>
    <s v=""/>
    <x v="30"/>
    <s v="MAQUINARIA Y EQUIPO"/>
    <x v="8"/>
    <x v="68"/>
  </r>
  <r>
    <m/>
    <m/>
    <m/>
    <m/>
    <m/>
    <x v="54"/>
    <s v="REGIÓN DE POLICÍA No. 6"/>
    <n v="37000000"/>
    <m/>
    <n v="37000000"/>
    <x v="8"/>
    <s v="02-01-01-004-003"/>
    <s v="Detalle"/>
    <s v=""/>
    <s v=""/>
    <x v="30"/>
    <s v="MAQUINARIA Y EQUIPO"/>
    <x v="8"/>
    <x v="48"/>
  </r>
  <r>
    <m/>
    <m/>
    <m/>
    <m/>
    <m/>
    <x v="55"/>
    <s v="POLICÍA METROPOLITANA DE CARTAGENA"/>
    <n v="97800000"/>
    <m/>
    <n v="97800000"/>
    <x v="8"/>
    <s v="02-01-01-004-003"/>
    <s v="Detalle"/>
    <s v=""/>
    <s v=""/>
    <x v="31"/>
    <s v="MAQUINARIA Y EQUIPO"/>
    <x v="8"/>
    <x v="49"/>
  </r>
  <r>
    <m/>
    <m/>
    <m/>
    <m/>
    <m/>
    <x v="56"/>
    <s v="DEPARTAMENTO DE POLICÍA BOLÍVAR"/>
    <n v="21000000"/>
    <m/>
    <n v="21000000"/>
    <x v="8"/>
    <s v="02-01-01-004-003"/>
    <s v="Detalle"/>
    <s v=""/>
    <s v=""/>
    <x v="31"/>
    <s v="MAQUINARIA Y EQUIPO"/>
    <x v="8"/>
    <x v="50"/>
  </r>
  <r>
    <m/>
    <m/>
    <m/>
    <m/>
    <m/>
    <x v="84"/>
    <s v="DEPARTAMENTO DE POLICÍA BOLÍVAR - DIRECCIÓN DE INCORPORACIÓN"/>
    <m/>
    <n v="9000000"/>
    <n v="9000000"/>
    <x v="8"/>
    <s v="02-01-01-004-003"/>
    <s v="Detalle"/>
    <s v=""/>
    <s v=""/>
    <x v="31"/>
    <s v="MAQUINARIA Y EQUIPO"/>
    <x v="8"/>
    <x v="65"/>
  </r>
  <r>
    <m/>
    <m/>
    <m/>
    <m/>
    <m/>
    <x v="57"/>
    <s v="POLICÍA METROPOLITANA DE BARRANQUILLA"/>
    <n v="108000000"/>
    <m/>
    <n v="108000000"/>
    <x v="8"/>
    <s v="02-01-01-004-003"/>
    <s v="Detalle"/>
    <s v=""/>
    <s v=""/>
    <x v="32"/>
    <s v="MAQUINARIA Y EQUIPO"/>
    <x v="8"/>
    <x v="51"/>
  </r>
  <r>
    <m/>
    <m/>
    <m/>
    <m/>
    <m/>
    <x v="85"/>
    <s v="DEPARTAMENTO DE POLICÍA ATLÁNTICO "/>
    <n v="18000000"/>
    <m/>
    <n v="18000000"/>
    <x v="8"/>
    <s v="02-01-01-004-003"/>
    <s v="Detalle"/>
    <s v=""/>
    <s v=""/>
    <x v="32"/>
    <s v="MAQUINARIA Y EQUIPO"/>
    <x v="8"/>
    <x v="69"/>
  </r>
  <r>
    <m/>
    <m/>
    <m/>
    <m/>
    <m/>
    <x v="86"/>
    <s v="DEPARTAMENTO DE POLICÍA ATLÁNTICO - DIRECCIÓN DE INCORPORACION "/>
    <n v="15000000"/>
    <m/>
    <n v="15000000"/>
    <x v="8"/>
    <s v="02-01-01-004-003"/>
    <s v="Detalle"/>
    <s v=""/>
    <s v=""/>
    <x v="32"/>
    <s v="MAQUINARIA Y EQUIPO"/>
    <x v="8"/>
    <x v="65"/>
  </r>
  <r>
    <m/>
    <m/>
    <m/>
    <m/>
    <m/>
    <x v="87"/>
    <s v="DEPARTAMENTO DE POLICÍA SANTANDER -  DIRECCIÓN DE INCORPORACIÓN"/>
    <n v="12700000"/>
    <m/>
    <n v="12700000"/>
    <x v="8"/>
    <s v="02-01-01-004-003"/>
    <s v="Detalle"/>
    <s v=""/>
    <s v=""/>
    <x v="33"/>
    <s v="MAQUINARIA Y EQUIPO"/>
    <x v="8"/>
    <x v="65"/>
  </r>
  <r>
    <m/>
    <m/>
    <m/>
    <m/>
    <m/>
    <x v="60"/>
    <s v="POLICÍA METROPOLITANA DE CUCUTA"/>
    <n v="163400000"/>
    <m/>
    <n v="163400000"/>
    <x v="8"/>
    <s v="02-01-01-004-003"/>
    <s v="Detalle"/>
    <s v=""/>
    <s v=""/>
    <x v="34"/>
    <s v="MAQUINARIA Y EQUIPO"/>
    <x v="8"/>
    <x v="54"/>
  </r>
  <r>
    <m/>
    <m/>
    <m/>
    <m/>
    <m/>
    <x v="61"/>
    <s v="DEPARTAMENTO DE POLICÍA NORTE DE SANTANDER"/>
    <n v="7000000"/>
    <m/>
    <n v="7000000"/>
    <x v="8"/>
    <s v="02-01-01-004-003"/>
    <s v="Detalle"/>
    <s v=""/>
    <s v=""/>
    <x v="34"/>
    <s v="MAQUINARIA Y EQUIPO"/>
    <x v="8"/>
    <x v="55"/>
  </r>
  <r>
    <m/>
    <m/>
    <m/>
    <m/>
    <m/>
    <x v="88"/>
    <s v="DEPARTAMENTO DE POLICÍA NORTE DE SANTANDER -  DIRECCIÓN DE INCORPORACIÓN"/>
    <n v="7200000"/>
    <m/>
    <n v="7200000"/>
    <x v="8"/>
    <s v="02-01-01-004-003"/>
    <s v="Detalle"/>
    <s v=""/>
    <s v=""/>
    <x v="34"/>
    <s v="MAQUINARIA Y EQUIPO"/>
    <x v="8"/>
    <x v="65"/>
  </r>
  <r>
    <m/>
    <m/>
    <m/>
    <m/>
    <m/>
    <x v="67"/>
    <s v="DEPARTAMENTO DE POLICÍA META"/>
    <n v="28000000"/>
    <m/>
    <n v="28000000"/>
    <x v="8"/>
    <s v="02-01-01-004-003"/>
    <s v="Detalle"/>
    <s v=""/>
    <s v=""/>
    <x v="36"/>
    <s v="MAQUINARIA Y EQUIPO"/>
    <x v="8"/>
    <x v="59"/>
  </r>
  <r>
    <m/>
    <m/>
    <m/>
    <m/>
    <m/>
    <x v="89"/>
    <s v="DEPARTAMENTO DE POLICÍA META- DIRECCIÓN DE INCORPORACION "/>
    <n v="7000000"/>
    <m/>
    <n v="7000000"/>
    <x v="8"/>
    <s v="02-01-01-004-003"/>
    <s v="Detalle"/>
    <s v=""/>
    <s v=""/>
    <x v="36"/>
    <s v="MAQUINARIA Y EQUIPO"/>
    <x v="8"/>
    <x v="65"/>
  </r>
  <r>
    <m/>
    <m/>
    <m/>
    <m/>
    <m/>
    <x v="68"/>
    <s v="DEPARTAMENTO DE POLICÍA VAUPÉS"/>
    <n v="77617339"/>
    <m/>
    <n v="77617339"/>
    <x v="8"/>
    <s v="02-01-01-004-003"/>
    <s v="Detalle"/>
    <s v=""/>
    <s v=""/>
    <x v="36"/>
    <s v="MAQUINARIA Y EQUIPO"/>
    <x v="8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1"/>
    <s v="01"/>
    <s v="004"/>
    <s v="004"/>
    <x v="0"/>
    <s v="MAQUINARIA PARA USOS ESPECIALES"/>
    <n v="2668366871"/>
    <n v="1372156000"/>
    <n v="4040522871"/>
    <x v="9"/>
    <s v="02-01-01-004"/>
    <s v="Subordinal"/>
    <s v="020101004004Subordinal"/>
    <n v="1"/>
    <x v="0"/>
    <s v="MAQUINARIA Y EQUIPO"/>
    <x v="9"/>
    <x v="0"/>
  </r>
  <r>
    <m/>
    <m/>
    <m/>
    <m/>
    <m/>
    <x v="70"/>
    <s v="DIRECCIÓN ADMINISTRATIVA Y FINANCIERA"/>
    <n v="1000000000"/>
    <m/>
    <n v="1000000000"/>
    <x v="9"/>
    <s v="02-01-01-004-004"/>
    <s v="Detalle"/>
    <s v=""/>
    <s v=""/>
    <x v="1"/>
    <s v="MAQUINARIA Y EQUIPO"/>
    <x v="9"/>
    <x v="62"/>
  </r>
  <r>
    <m/>
    <m/>
    <m/>
    <m/>
    <m/>
    <x v="3"/>
    <s v="AREA DE DERECHOS HUMANOS"/>
    <n v="37000000"/>
    <m/>
    <n v="37000000"/>
    <x v="9"/>
    <s v="02-01-01-004-004"/>
    <s v="Detalle"/>
    <s v=""/>
    <s v=""/>
    <x v="1"/>
    <s v="MAQUINARIA Y EQUIPO"/>
    <x v="9"/>
    <x v="3"/>
  </r>
  <r>
    <m/>
    <m/>
    <m/>
    <m/>
    <m/>
    <x v="4"/>
    <s v="JEFATURA DEL SERVCIO DE POLICIA"/>
    <n v="8500000"/>
    <m/>
    <n v="8500000"/>
    <x v="9"/>
    <s v="02-01-01-004-004"/>
    <s v="Detalle"/>
    <s v=""/>
    <s v=""/>
    <x v="1"/>
    <s v="MAQUINARIA Y EQUIPO"/>
    <x v="9"/>
    <x v="4"/>
  </r>
  <r>
    <m/>
    <m/>
    <m/>
    <m/>
    <m/>
    <x v="90"/>
    <s v="OFICINA DE PLANEACION "/>
    <n v="10000000"/>
    <m/>
    <n v="10000000"/>
    <x v="9"/>
    <s v="02-01-01-004-004"/>
    <s v="Detalle"/>
    <s v=""/>
    <s v=""/>
    <x v="1"/>
    <s v="MAQUINARIA Y EQUIPO"/>
    <x v="9"/>
    <x v="70"/>
  </r>
  <r>
    <m/>
    <m/>
    <m/>
    <m/>
    <m/>
    <x v="71"/>
    <s v="UNIDAD DE OPERACIONES ESPECIALES EN EMERGENCIAS Y DESASTRES"/>
    <n v="85000000"/>
    <m/>
    <n v="85000000"/>
    <x v="9"/>
    <s v="02-01-01-004-004"/>
    <s v="Detalle"/>
    <s v=""/>
    <s v=""/>
    <x v="1"/>
    <s v="MAQUINARIA Y EQUIPO"/>
    <x v="9"/>
    <x v="63"/>
  </r>
  <r>
    <m/>
    <m/>
    <m/>
    <m/>
    <m/>
    <x v="91"/>
    <s v="SUBDIRECCIÓN GENERAL"/>
    <n v="7000000"/>
    <m/>
    <n v="7000000"/>
    <x v="9"/>
    <s v="02-01-01-004-004"/>
    <s v="Detalle"/>
    <s v=""/>
    <s v=""/>
    <x v="1"/>
    <s v="MAQUINARIA Y EQUIPO"/>
    <x v="9"/>
    <x v="71"/>
  </r>
  <r>
    <m/>
    <m/>
    <m/>
    <m/>
    <m/>
    <x v="9"/>
    <s v="UNIDAD NACIONAL DE INTERVENCIÓN POLICIAL Y DE ANTITERRORISMO"/>
    <n v="12000000"/>
    <m/>
    <n v="12000000"/>
    <x v="9"/>
    <s v="02-01-01-004-004"/>
    <s v="Detalle"/>
    <s v=""/>
    <s v=""/>
    <x v="1"/>
    <s v="MAQUINARIA Y EQUIPO"/>
    <x v="9"/>
    <x v="9"/>
  </r>
  <r>
    <m/>
    <m/>
    <m/>
    <m/>
    <m/>
    <x v="92"/>
    <s v="UNIDAD PARA LA EDIFICACIÓN DE LA PAZ"/>
    <n v="3000000"/>
    <m/>
    <n v="3000000"/>
    <x v="9"/>
    <s v="02-01-01-004-004"/>
    <s v="Detalle"/>
    <s v=""/>
    <s v=""/>
    <x v="1"/>
    <s v="MAQUINARIA Y EQUIPO"/>
    <x v="9"/>
    <x v="72"/>
  </r>
  <r>
    <m/>
    <m/>
    <m/>
    <m/>
    <m/>
    <x v="13"/>
    <s v="DEPARTAMENTO DE POLICÍA GUAINIA"/>
    <n v="170691312"/>
    <m/>
    <n v="170691312"/>
    <x v="9"/>
    <s v="02-01-01-004-004"/>
    <s v="Detalle"/>
    <s v=""/>
    <s v=""/>
    <x v="4"/>
    <s v="MAQUINARIA Y EQUIPO"/>
    <x v="9"/>
    <x v="13"/>
  </r>
  <r>
    <m/>
    <m/>
    <m/>
    <m/>
    <m/>
    <x v="15"/>
    <s v="DEPARTAMENTO DE POLICÍA GUAVIARE"/>
    <n v="10700000"/>
    <m/>
    <n v="10700000"/>
    <x v="9"/>
    <s v="02-01-01-004-004"/>
    <s v="Detalle"/>
    <s v=""/>
    <s v=""/>
    <x v="6"/>
    <s v="MAQUINARIA Y EQUIPO"/>
    <x v="9"/>
    <x v="15"/>
  </r>
  <r>
    <m/>
    <m/>
    <m/>
    <m/>
    <m/>
    <x v="16"/>
    <s v="DEPARTAMENTO DE POLICÍA QUINDIO"/>
    <n v="12000000"/>
    <m/>
    <n v="12000000"/>
    <x v="9"/>
    <s v="02-01-01-004-004"/>
    <s v="Detalle"/>
    <s v=""/>
    <s v=""/>
    <x v="7"/>
    <s v="MAQUINARIA Y EQUIPO"/>
    <x v="9"/>
    <x v="16"/>
  </r>
  <r>
    <m/>
    <m/>
    <m/>
    <m/>
    <m/>
    <x v="19"/>
    <s v="DEPARTAMENTO DE POLICÍA URABA"/>
    <n v="100000000"/>
    <m/>
    <n v="100000000"/>
    <x v="9"/>
    <s v="02-01-01-004-004"/>
    <s v="Detalle"/>
    <s v=""/>
    <s v=""/>
    <x v="10"/>
    <s v="MAQUINARIA Y EQUIPO"/>
    <x v="9"/>
    <x v="19"/>
  </r>
  <r>
    <m/>
    <m/>
    <m/>
    <m/>
    <m/>
    <x v="21"/>
    <s v="DEPARTAMENTO DE POLICÍA VICHADA"/>
    <n v="13395000"/>
    <m/>
    <n v="13395000"/>
    <x v="9"/>
    <s v="02-01-01-004-004"/>
    <s v="Detalle"/>
    <s v=""/>
    <s v=""/>
    <x v="11"/>
    <s v="MAQUINARIA Y EQUIPO"/>
    <x v="9"/>
    <x v="20"/>
  </r>
  <r>
    <m/>
    <m/>
    <m/>
    <m/>
    <m/>
    <x v="22"/>
    <s v="DEPARTAMENTO DE POLICÍA AMAZONAS"/>
    <n v="14029760"/>
    <m/>
    <n v="14029760"/>
    <x v="9"/>
    <s v="02-01-01-004-004"/>
    <s v="Detalle"/>
    <s v=""/>
    <s v=""/>
    <x v="12"/>
    <s v="MAQUINARIA Y EQUIPO"/>
    <x v="9"/>
    <x v="21"/>
  </r>
  <r>
    <m/>
    <m/>
    <m/>
    <m/>
    <m/>
    <x v="24"/>
    <s v="DIRECCIÓN DE BIENESTAR SOCIAL"/>
    <m/>
    <n v="1239656000"/>
    <n v="1239656000"/>
    <x v="9"/>
    <s v="02-01-01-004-004"/>
    <s v="Detalle"/>
    <s v=""/>
    <s v=""/>
    <x v="14"/>
    <s v="MAQUINARIA Y EQUIPO"/>
    <x v="9"/>
    <x v="22"/>
  </r>
  <r>
    <m/>
    <m/>
    <m/>
    <m/>
    <m/>
    <x v="29"/>
    <s v="DIRECCIÓN DE CARABINEROS"/>
    <n v="767234883"/>
    <m/>
    <n v="767234883"/>
    <x v="9"/>
    <s v="02-01-01-004-004"/>
    <s v="Detalle"/>
    <s v=""/>
    <s v=""/>
    <x v="19"/>
    <s v="MAQUINARIA Y EQUIPO"/>
    <x v="9"/>
    <x v="27"/>
  </r>
  <r>
    <m/>
    <m/>
    <m/>
    <m/>
    <m/>
    <x v="35"/>
    <s v="POLICÍA METROPOLITANA DE POPAYAN"/>
    <n v="35941800"/>
    <m/>
    <n v="35941800"/>
    <x v="9"/>
    <s v="02-01-01-004-004"/>
    <s v="Detalle"/>
    <s v=""/>
    <s v=""/>
    <x v="22"/>
    <s v="MAQUINARIA Y EQUIPO"/>
    <x v="9"/>
    <x v="32"/>
  </r>
  <r>
    <m/>
    <m/>
    <m/>
    <m/>
    <m/>
    <x v="36"/>
    <s v="DEPARTAMENTO DE POLICÍA CAUCA"/>
    <n v="90530000"/>
    <m/>
    <n v="90530000"/>
    <x v="9"/>
    <s v="02-01-01-004-004"/>
    <s v="Detalle"/>
    <s v=""/>
    <s v=""/>
    <x v="22"/>
    <s v="MAQUINARIA Y EQUIPO"/>
    <x v="9"/>
    <x v="33"/>
  </r>
  <r>
    <m/>
    <m/>
    <m/>
    <m/>
    <m/>
    <x v="37"/>
    <s v="REGIÓN DE POLICÍA No. 4"/>
    <n v="2600000"/>
    <m/>
    <n v="2600000"/>
    <x v="9"/>
    <s v="02-01-01-004-004"/>
    <s v="Detalle"/>
    <s v=""/>
    <s v=""/>
    <x v="22"/>
    <s v="MAQUINARIA Y EQUIPO"/>
    <x v="9"/>
    <x v="34"/>
  </r>
  <r>
    <m/>
    <m/>
    <m/>
    <m/>
    <m/>
    <x v="42"/>
    <s v="DEPARTAMENTO DE POLICÍA CALDAS"/>
    <n v="450000"/>
    <m/>
    <n v="450000"/>
    <x v="9"/>
    <s v="02-01-01-004-004"/>
    <s v="Detalle"/>
    <s v=""/>
    <s v=""/>
    <x v="25"/>
    <s v="MAQUINARIA Y EQUIPO"/>
    <x v="9"/>
    <x v="39"/>
  </r>
  <r>
    <m/>
    <m/>
    <m/>
    <m/>
    <m/>
    <x v="43"/>
    <s v="POLICÍA METROPOLITANA DE MANIZALES"/>
    <n v="123721000"/>
    <m/>
    <n v="123721000"/>
    <x v="9"/>
    <s v="02-01-01-004-004"/>
    <s v="Detalle"/>
    <s v=""/>
    <s v=""/>
    <x v="25"/>
    <s v="MAQUINARIA Y EQUIPO"/>
    <x v="9"/>
    <x v="40"/>
  </r>
  <r>
    <m/>
    <m/>
    <m/>
    <m/>
    <m/>
    <x v="93"/>
    <s v="DEPARTAMENTO DE POLICÍA BOYACA"/>
    <n v="1100000"/>
    <n v="70000000"/>
    <n v="71100000"/>
    <x v="9"/>
    <s v="02-01-01-004-004"/>
    <s v="Detalle"/>
    <s v=""/>
    <s v=""/>
    <x v="26"/>
    <s v="MAQUINARIA Y EQUIPO"/>
    <x v="9"/>
    <x v="73"/>
  </r>
  <r>
    <m/>
    <m/>
    <m/>
    <m/>
    <m/>
    <x v="83"/>
    <s v="DEPARTAMENTO DE POLICÍA ANTIOQUIA"/>
    <m/>
    <n v="60000000"/>
    <n v="60000000"/>
    <x v="9"/>
    <s v="02-01-01-004-004"/>
    <s v="Detalle"/>
    <s v=""/>
    <s v=""/>
    <x v="30"/>
    <s v="MAQUINARIA Y EQUIPO"/>
    <x v="9"/>
    <x v="68"/>
  </r>
  <r>
    <m/>
    <m/>
    <m/>
    <m/>
    <m/>
    <x v="54"/>
    <s v="REGIÓN DE POLICÍA No. 6"/>
    <n v="15100000"/>
    <m/>
    <n v="15100000"/>
    <x v="9"/>
    <s v="02-01-01-004-004"/>
    <s v="Detalle"/>
    <s v=""/>
    <s v=""/>
    <x v="30"/>
    <s v="MAQUINARIA Y EQUIPO"/>
    <x v="9"/>
    <x v="48"/>
  </r>
  <r>
    <m/>
    <m/>
    <m/>
    <m/>
    <m/>
    <x v="56"/>
    <s v="DEPARTAMENTO DE POLICÍA BOLÍVAR"/>
    <n v="16000000"/>
    <m/>
    <n v="16000000"/>
    <x v="9"/>
    <s v="02-01-01-004-004"/>
    <s v="Detalle"/>
    <s v=""/>
    <s v=""/>
    <x v="31"/>
    <s v="MAQUINARIA Y EQUIPO"/>
    <x v="9"/>
    <x v="50"/>
  </r>
  <r>
    <m/>
    <m/>
    <m/>
    <m/>
    <m/>
    <x v="94"/>
    <s v="DEPARTAMENTO DE POLICÍA SANTANDER"/>
    <n v="11000000"/>
    <m/>
    <n v="11000000"/>
    <x v="9"/>
    <s v="02-01-01-004-004"/>
    <s v="Detalle"/>
    <s v=""/>
    <s v=""/>
    <x v="33"/>
    <s v="MAQUINARIA Y EQUIPO"/>
    <x v="9"/>
    <x v="74"/>
  </r>
  <r>
    <m/>
    <m/>
    <m/>
    <m/>
    <m/>
    <x v="59"/>
    <s v="DEPARTAMENTO DE POLICÍA MAGDALENA MEDIO"/>
    <m/>
    <n v="2500000"/>
    <n v="2500000"/>
    <x v="9"/>
    <s v="02-01-01-004-004"/>
    <s v="Detalle"/>
    <s v=""/>
    <s v=""/>
    <x v="33"/>
    <s v="MAQUINARIA Y EQUIPO"/>
    <x v="9"/>
    <x v="53"/>
  </r>
  <r>
    <m/>
    <m/>
    <m/>
    <m/>
    <m/>
    <x v="60"/>
    <s v="POLICÍA METROPOLITANA DE CUCUTA"/>
    <n v="21000000"/>
    <m/>
    <n v="21000000"/>
    <x v="9"/>
    <s v="02-01-01-004-004"/>
    <s v="Detalle"/>
    <s v=""/>
    <s v=""/>
    <x v="34"/>
    <s v="MAQUINARIA Y EQUIPO"/>
    <x v="9"/>
    <x v="54"/>
  </r>
  <r>
    <m/>
    <m/>
    <m/>
    <m/>
    <m/>
    <x v="61"/>
    <s v="DEPARTAMENTO DE POLICÍA NORTE DE SANTANDER"/>
    <n v="23500000"/>
    <m/>
    <n v="23500000"/>
    <x v="9"/>
    <s v="02-01-01-004-004"/>
    <s v="Detalle"/>
    <s v=""/>
    <s v=""/>
    <x v="34"/>
    <s v="MAQUINARIA Y EQUIPO"/>
    <x v="9"/>
    <x v="55"/>
  </r>
  <r>
    <m/>
    <m/>
    <m/>
    <m/>
    <m/>
    <x v="66"/>
    <s v="POLICÍA METROPOLITANA DE VILLAVICENCIO"/>
    <n v="1100000"/>
    <m/>
    <n v="1100000"/>
    <x v="9"/>
    <s v="02-01-01-004-004"/>
    <s v="Detalle"/>
    <s v=""/>
    <s v=""/>
    <x v="36"/>
    <s v="MAQUINARIA Y EQUIPO"/>
    <x v="9"/>
    <x v="58"/>
  </r>
  <r>
    <m/>
    <m/>
    <m/>
    <m/>
    <m/>
    <x v="68"/>
    <s v="DEPARTAMENTO DE POLICÍA VAUPÉS"/>
    <n v="71273116"/>
    <m/>
    <n v="71273116"/>
    <x v="9"/>
    <s v="02-01-01-004-004"/>
    <s v="Detalle"/>
    <s v=""/>
    <s v=""/>
    <x v="36"/>
    <s v="MAQUINARIA Y EQUIPO"/>
    <x v="9"/>
    <x v="60"/>
  </r>
  <r>
    <m/>
    <m/>
    <m/>
    <m/>
    <m/>
    <x v="69"/>
    <s v="REGIÓN DE POLICÍA No. 7"/>
    <n v="4500000"/>
    <m/>
    <n v="4500000"/>
    <x v="9"/>
    <s v="02-01-01-004-004"/>
    <s v="Detalle"/>
    <s v=""/>
    <s v=""/>
    <x v="36"/>
    <s v="MAQUINARIA Y EQUIPO"/>
    <x v="9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1"/>
    <s v="01"/>
    <s v="004"/>
    <s v="005"/>
    <x v="0"/>
    <s v="MAQUINARIA DE OFICINA, CONTABILIDAD E INFORMÁTICA"/>
    <n v="10873658944.16"/>
    <n v="5105272460"/>
    <n v="15978931404.16"/>
    <x v="10"/>
    <s v="02-01-01-004"/>
    <s v="Subordinal"/>
    <s v="020101004005Subordinal"/>
    <n v="1"/>
    <x v="0"/>
    <s v="EQUIPO DE OFICINA"/>
    <x v="10"/>
    <x v="0"/>
  </r>
  <r>
    <m/>
    <m/>
    <m/>
    <m/>
    <m/>
    <x v="70"/>
    <s v="DIRECCIÓN ADMINISTRATIVA Y FINANCIERA"/>
    <n v="237000000"/>
    <m/>
    <n v="237000000"/>
    <x v="10"/>
    <s v="02-01-01-004-005"/>
    <s v="Detalle"/>
    <s v=""/>
    <s v=""/>
    <x v="1"/>
    <s v="EQUIPO DE OFICINA"/>
    <x v="10"/>
    <x v="62"/>
  </r>
  <r>
    <m/>
    <m/>
    <m/>
    <m/>
    <m/>
    <x v="95"/>
    <s v="DIRECCIÓN LOGISTICA Y FINANCIERA - DIRECCIÓN PONAL"/>
    <n v="7000000"/>
    <m/>
    <n v="7000000"/>
    <x v="10"/>
    <s v="02-01-01-004-005"/>
    <s v="Detalle"/>
    <s v=""/>
    <s v=""/>
    <x v="1"/>
    <s v="EQUIPO DE OFICINA"/>
    <x v="10"/>
    <x v="75"/>
  </r>
  <r>
    <m/>
    <m/>
    <m/>
    <m/>
    <m/>
    <x v="1"/>
    <s v="DIRECCIÓN DE INCORPORACION"/>
    <m/>
    <n v="501247300"/>
    <n v="501247300"/>
    <x v="10"/>
    <s v="02-01-01-004-005"/>
    <s v="Detalle"/>
    <s v=""/>
    <s v=""/>
    <x v="1"/>
    <s v="EQUIPO DE OFICINA"/>
    <x v="10"/>
    <x v="1"/>
  </r>
  <r>
    <m/>
    <m/>
    <m/>
    <m/>
    <m/>
    <x v="96"/>
    <s v="CENTRO DE ESTANDARES DE LA POLICÍA"/>
    <n v="90000000"/>
    <m/>
    <n v="90000000"/>
    <x v="10"/>
    <s v="02-01-01-004-005"/>
    <s v="Detalle"/>
    <s v=""/>
    <s v=""/>
    <x v="1"/>
    <s v="EQUIPO DE OFICINA"/>
    <x v="10"/>
    <x v="76"/>
  </r>
  <r>
    <m/>
    <m/>
    <m/>
    <m/>
    <m/>
    <x v="97"/>
    <s v="AGREGADURIA DE ARGENTINA"/>
    <n v="5000000"/>
    <m/>
    <n v="5000000"/>
    <x v="10"/>
    <s v="02-01-01-004-005"/>
    <s v="Detalle"/>
    <s v=""/>
    <s v=""/>
    <x v="1"/>
    <s v="EQUIPO DE OFICINA"/>
    <x v="10"/>
    <x v="77"/>
  </r>
  <r>
    <m/>
    <m/>
    <m/>
    <m/>
    <m/>
    <x v="98"/>
    <s v="AGREGADURIA DE BOLIVIA"/>
    <n v="2000000"/>
    <m/>
    <n v="2000000"/>
    <x v="10"/>
    <s v="02-01-01-004-005"/>
    <s v="Detalle"/>
    <s v=""/>
    <s v=""/>
    <x v="1"/>
    <s v="EQUIPO DE OFICINA"/>
    <x v="10"/>
    <x v="78"/>
  </r>
  <r>
    <m/>
    <m/>
    <m/>
    <m/>
    <m/>
    <x v="99"/>
    <s v="AGREGADURIA DE GRAN BRETANA"/>
    <n v="5000000"/>
    <m/>
    <n v="5000000"/>
    <x v="10"/>
    <s v="02-01-01-004-005"/>
    <s v="Detalle"/>
    <s v=""/>
    <s v=""/>
    <x v="1"/>
    <s v="EQUIPO DE OFICINA"/>
    <x v="10"/>
    <x v="79"/>
  </r>
  <r>
    <m/>
    <m/>
    <m/>
    <m/>
    <m/>
    <x v="100"/>
    <s v="AGREGADURIA DE BRASIL"/>
    <n v="2500000"/>
    <m/>
    <n v="2500000"/>
    <x v="10"/>
    <s v="02-01-01-004-005"/>
    <s v="Detalle"/>
    <s v=""/>
    <s v=""/>
    <x v="1"/>
    <s v="EQUIPO DE OFICINA"/>
    <x v="10"/>
    <x v="80"/>
  </r>
  <r>
    <m/>
    <m/>
    <m/>
    <m/>
    <m/>
    <x v="101"/>
    <s v="AGREGADURIA ONU"/>
    <n v="2000000"/>
    <m/>
    <n v="2000000"/>
    <x v="10"/>
    <s v="02-01-01-004-005"/>
    <s v="Detalle"/>
    <s v=""/>
    <s v=""/>
    <x v="1"/>
    <s v="EQUIPO DE OFICINA"/>
    <x v="10"/>
    <x v="81"/>
  </r>
  <r>
    <m/>
    <m/>
    <m/>
    <m/>
    <m/>
    <x v="102"/>
    <s v="AGREGADURIA DE ECUADOR"/>
    <n v="8000000"/>
    <m/>
    <n v="8000000"/>
    <x v="10"/>
    <s v="02-01-01-004-005"/>
    <s v="Detalle"/>
    <s v=""/>
    <s v=""/>
    <x v="1"/>
    <s v="EQUIPO DE OFICINA"/>
    <x v="10"/>
    <x v="82"/>
  </r>
  <r>
    <m/>
    <m/>
    <m/>
    <m/>
    <m/>
    <x v="3"/>
    <s v="AREA DE DERECHOS HUMANOS"/>
    <n v="133000000"/>
    <m/>
    <n v="133000000"/>
    <x v="10"/>
    <s v="02-01-01-004-005"/>
    <s v="Detalle"/>
    <s v=""/>
    <s v=""/>
    <x v="1"/>
    <s v="EQUIPO DE OFICINA"/>
    <x v="10"/>
    <x v="3"/>
  </r>
  <r>
    <m/>
    <m/>
    <m/>
    <m/>
    <m/>
    <x v="103"/>
    <s v="OFICINA DE TECNOLOGÍA, INFORMACIÓN Y TELECOMUNICACIONES"/>
    <n v="1537354152"/>
    <m/>
    <n v="1537354152"/>
    <x v="10"/>
    <s v="02-01-01-004-005"/>
    <s v="Detalle"/>
    <s v=""/>
    <s v=""/>
    <x v="1"/>
    <s v="EQUIPO DE OFICINA"/>
    <x v="10"/>
    <x v="83"/>
  </r>
  <r>
    <m/>
    <m/>
    <m/>
    <m/>
    <m/>
    <x v="104"/>
    <s v="SECRETARIA GENERAL"/>
    <n v="256400000"/>
    <m/>
    <n v="256400000"/>
    <x v="10"/>
    <s v="02-01-01-004-005"/>
    <s v="Detalle"/>
    <s v=""/>
    <s v=""/>
    <x v="1"/>
    <s v="EQUIPO DE OFICINA"/>
    <x v="10"/>
    <x v="84"/>
  </r>
  <r>
    <m/>
    <m/>
    <m/>
    <m/>
    <m/>
    <x v="6"/>
    <s v="DIRECCIÓN DE TALENTO HUMANO"/>
    <n v="352756900"/>
    <m/>
    <n v="352756900"/>
    <x v="10"/>
    <s v="02-01-01-004-005"/>
    <s v="Detalle"/>
    <s v=""/>
    <s v=""/>
    <x v="1"/>
    <s v="EQUIPO DE OFICINA"/>
    <x v="10"/>
    <x v="6"/>
  </r>
  <r>
    <m/>
    <m/>
    <m/>
    <m/>
    <m/>
    <x v="7"/>
    <s v="COMUNICACIONES ESTRATÉGICAS"/>
    <n v="295000000"/>
    <m/>
    <n v="295000000"/>
    <x v="10"/>
    <s v="02-01-01-004-005"/>
    <s v="Detalle"/>
    <s v=""/>
    <s v=""/>
    <x v="1"/>
    <s v="EQUIPO DE OFICINA"/>
    <x v="10"/>
    <x v="7"/>
  </r>
  <r>
    <m/>
    <m/>
    <m/>
    <m/>
    <m/>
    <x v="8"/>
    <s v="INSPECCIÓN GENERAL"/>
    <n v="150000000"/>
    <m/>
    <n v="150000000"/>
    <x v="10"/>
    <s v="02-01-01-004-005"/>
    <s v="Detalle"/>
    <s v=""/>
    <s v=""/>
    <x v="1"/>
    <s v="EQUIPO DE OFICINA"/>
    <x v="10"/>
    <x v="8"/>
  </r>
  <r>
    <m/>
    <m/>
    <m/>
    <m/>
    <m/>
    <x v="90"/>
    <s v="OFICINA DE PLANEACION "/>
    <n v="150000000"/>
    <m/>
    <n v="150000000"/>
    <x v="10"/>
    <s v="02-01-01-004-005"/>
    <s v="Detalle"/>
    <s v=""/>
    <s v=""/>
    <x v="1"/>
    <s v="EQUIPO DE OFICINA"/>
    <x v="10"/>
    <x v="70"/>
  </r>
  <r>
    <m/>
    <m/>
    <m/>
    <m/>
    <m/>
    <x v="105"/>
    <s v="OFICINA DE RELACIONES  Y COOPERACIÓN INTERNACIONAL POLICIAL"/>
    <n v="25000000"/>
    <m/>
    <n v="25000000"/>
    <x v="10"/>
    <s v="02-01-01-004-005"/>
    <s v="Detalle"/>
    <s v=""/>
    <s v=""/>
    <x v="1"/>
    <s v="EQUIPO DE OFICINA"/>
    <x v="10"/>
    <x v="85"/>
  </r>
  <r>
    <m/>
    <m/>
    <m/>
    <m/>
    <m/>
    <x v="91"/>
    <s v="SUBDIRECCIÓN GENERAL"/>
    <n v="5000000"/>
    <m/>
    <n v="5000000"/>
    <x v="10"/>
    <s v="02-01-01-004-005"/>
    <s v="Detalle"/>
    <s v=""/>
    <s v=""/>
    <x v="1"/>
    <s v="EQUIPO DE OFICINA"/>
    <x v="10"/>
    <x v="71"/>
  </r>
  <r>
    <m/>
    <m/>
    <m/>
    <m/>
    <m/>
    <x v="9"/>
    <s v="UNIDAD NACIONAL DE INTERVENCIÓN POLICIAL Y DE ANTITERRORISMO"/>
    <n v="62000000"/>
    <m/>
    <n v="62000000"/>
    <x v="10"/>
    <s v="02-01-01-004-005"/>
    <s v="Detalle"/>
    <s v=""/>
    <s v=""/>
    <x v="1"/>
    <s v="EQUIPO DE OFICINA"/>
    <x v="10"/>
    <x v="9"/>
  </r>
  <r>
    <m/>
    <m/>
    <m/>
    <m/>
    <m/>
    <x v="92"/>
    <s v="UNIDAD PARA LA EDIFICACIÓN DE LA PAZ"/>
    <n v="205110000"/>
    <m/>
    <n v="205110000"/>
    <x v="10"/>
    <s v="02-01-01-004-005"/>
    <s v="Detalle"/>
    <s v=""/>
    <s v=""/>
    <x v="1"/>
    <s v="EQUIPO DE OFICINA"/>
    <x v="10"/>
    <x v="72"/>
  </r>
  <r>
    <m/>
    <m/>
    <m/>
    <m/>
    <m/>
    <x v="13"/>
    <s v="DEPARTAMENTO DE POLICÍA GUAINIA"/>
    <n v="214594000"/>
    <m/>
    <n v="214594000"/>
    <x v="10"/>
    <s v="02-01-01-004-005"/>
    <s v="Detalle"/>
    <s v=""/>
    <s v=""/>
    <x v="4"/>
    <s v="EQUIPO DE OFICINA"/>
    <x v="10"/>
    <x v="13"/>
  </r>
  <r>
    <m/>
    <m/>
    <m/>
    <m/>
    <m/>
    <x v="15"/>
    <s v="DEPARTAMENTO DE POLICÍA GUAVIARE"/>
    <n v="30000000"/>
    <m/>
    <n v="30000000"/>
    <x v="10"/>
    <s v="02-01-01-004-005"/>
    <s v="Detalle"/>
    <s v=""/>
    <s v=""/>
    <x v="6"/>
    <s v="EQUIPO DE OFICINA"/>
    <x v="10"/>
    <x v="15"/>
  </r>
  <r>
    <m/>
    <m/>
    <m/>
    <m/>
    <m/>
    <x v="16"/>
    <s v="DEPARTAMENTO DE POLICÍA QUINDIO"/>
    <n v="43500000"/>
    <m/>
    <n v="43500000"/>
    <x v="10"/>
    <s v="02-01-01-004-005"/>
    <s v="Detalle"/>
    <s v=""/>
    <s v=""/>
    <x v="7"/>
    <s v="EQUIPO DE OFICINA"/>
    <x v="10"/>
    <x v="16"/>
  </r>
  <r>
    <m/>
    <m/>
    <m/>
    <m/>
    <m/>
    <x v="17"/>
    <s v="DEPARTAMENTO DE POLICÍA SAN ANDRES Y PROVIDENCIA"/>
    <n v="256000000"/>
    <m/>
    <n v="256000000"/>
    <x v="10"/>
    <s v="02-01-01-004-005"/>
    <s v="Detalle"/>
    <s v=""/>
    <s v=""/>
    <x v="8"/>
    <s v="EQUIPO DE OFICINA"/>
    <x v="10"/>
    <x v="17"/>
  </r>
  <r>
    <m/>
    <m/>
    <m/>
    <m/>
    <m/>
    <x v="21"/>
    <s v="DEPARTAMENTO DE POLICÍA VICHADA"/>
    <n v="41180000"/>
    <m/>
    <n v="41180000"/>
    <x v="10"/>
    <s v="02-01-01-004-005"/>
    <s v="Detalle"/>
    <s v=""/>
    <s v=""/>
    <x v="11"/>
    <s v="EQUIPO DE OFICINA"/>
    <x v="10"/>
    <x v="20"/>
  </r>
  <r>
    <m/>
    <m/>
    <m/>
    <m/>
    <m/>
    <x v="22"/>
    <s v="DEPARTAMENTO DE POLICÍA AMAZONAS"/>
    <n v="193813500"/>
    <m/>
    <n v="193813500"/>
    <x v="10"/>
    <s v="02-01-01-004-005"/>
    <s v="Detalle"/>
    <s v=""/>
    <s v=""/>
    <x v="12"/>
    <s v="EQUIPO DE OFICINA"/>
    <x v="10"/>
    <x v="21"/>
  </r>
  <r>
    <m/>
    <m/>
    <m/>
    <m/>
    <m/>
    <x v="24"/>
    <s v="DIRECCIÓN DE BIENESTAR SOCIAL"/>
    <m/>
    <n v="4300000000"/>
    <n v="4300000000"/>
    <x v="10"/>
    <s v="02-01-01-004-005"/>
    <s v="Detalle"/>
    <s v=""/>
    <s v=""/>
    <x v="14"/>
    <s v="EQUIPO DE OFICINA"/>
    <x v="10"/>
    <x v="22"/>
  </r>
  <r>
    <m/>
    <m/>
    <m/>
    <m/>
    <m/>
    <x v="106"/>
    <s v="DIRECCIÓN DE INVESTIGACION CRIMINAL"/>
    <n v="30000000"/>
    <m/>
    <n v="30000000"/>
    <x v="10"/>
    <s v="02-01-01-004-005"/>
    <s v="Detalle"/>
    <s v=""/>
    <s v=""/>
    <x v="40"/>
    <s v="EQUIPO DE OFICINA"/>
    <x v="10"/>
    <x v="86"/>
  </r>
  <r>
    <m/>
    <m/>
    <m/>
    <m/>
    <m/>
    <x v="26"/>
    <s v="DIRECCIÓN DE ANTINARCÓTICOS"/>
    <n v="600000000"/>
    <m/>
    <n v="600000000"/>
    <x v="10"/>
    <s v="02-01-01-004-005"/>
    <s v="Detalle"/>
    <s v=""/>
    <s v=""/>
    <x v="16"/>
    <s v="EQUIPO DE OFICINA"/>
    <x v="10"/>
    <x v="24"/>
  </r>
  <r>
    <m/>
    <m/>
    <m/>
    <m/>
    <m/>
    <x v="27"/>
    <s v="DIRECCIÓN ANTISECUESTRO Y EXTORSION"/>
    <n v="227000000"/>
    <m/>
    <n v="227000000"/>
    <x v="10"/>
    <s v="02-01-01-004-005"/>
    <s v="Detalle"/>
    <s v=""/>
    <s v=""/>
    <x v="17"/>
    <s v="EQUIPO DE OFICINA"/>
    <x v="10"/>
    <x v="25"/>
  </r>
  <r>
    <m/>
    <m/>
    <m/>
    <m/>
    <m/>
    <x v="28"/>
    <s v="DIRECCIÓN DE TRANSITO Y TRANSPORTES"/>
    <n v="10000000"/>
    <m/>
    <n v="10000000"/>
    <x v="10"/>
    <s v="02-01-01-004-005"/>
    <s v="Detalle"/>
    <s v=""/>
    <s v=""/>
    <x v="18"/>
    <s v="EQUIPO DE OFICINA"/>
    <x v="10"/>
    <x v="26"/>
  </r>
  <r>
    <m/>
    <m/>
    <m/>
    <m/>
    <m/>
    <x v="107"/>
    <s v="DIRECCIÓN DE PROTECCION"/>
    <n v="80000000"/>
    <m/>
    <n v="80000000"/>
    <x v="10"/>
    <s v="02-01-01-004-005"/>
    <s v="Detalle"/>
    <s v=""/>
    <s v=""/>
    <x v="41"/>
    <s v="EQUIPO DE OFICINA"/>
    <x v="10"/>
    <x v="87"/>
  </r>
  <r>
    <m/>
    <m/>
    <m/>
    <m/>
    <m/>
    <x v="108"/>
    <s v="POLICÍA FISCAL Y ADUANERA"/>
    <n v="343660240"/>
    <m/>
    <n v="343660240"/>
    <x v="10"/>
    <s v="02-01-01-004-005"/>
    <s v="Detalle"/>
    <s v=""/>
    <s v=""/>
    <x v="41"/>
    <s v="EQUIPO DE OFICINA"/>
    <x v="10"/>
    <x v="88"/>
  </r>
  <r>
    <m/>
    <m/>
    <m/>
    <m/>
    <m/>
    <x v="29"/>
    <s v="DIRECCIÓN DE CARABINEROS"/>
    <n v="1000000000"/>
    <m/>
    <n v="1000000000"/>
    <x v="10"/>
    <s v="02-01-01-004-005"/>
    <s v="Detalle"/>
    <s v=""/>
    <s v=""/>
    <x v="19"/>
    <s v="EQUIPO DE OFICINA"/>
    <x v="10"/>
    <x v="27"/>
  </r>
  <r>
    <m/>
    <m/>
    <m/>
    <m/>
    <m/>
    <x v="30"/>
    <s v="POLICÍA METROPOLITANA DE IBAGUÉ"/>
    <n v="62100000"/>
    <m/>
    <n v="62100000"/>
    <x v="10"/>
    <s v="02-01-01-004-005"/>
    <s v="Detalle"/>
    <s v=""/>
    <s v=""/>
    <x v="20"/>
    <s v="EQUIPO DE OFICINA"/>
    <x v="10"/>
    <x v="28"/>
  </r>
  <r>
    <m/>
    <m/>
    <m/>
    <m/>
    <m/>
    <x v="33"/>
    <s v="DEPARTAMENTO DE POLICÍA MAGDALENA"/>
    <n v="250000000"/>
    <m/>
    <n v="250000000"/>
    <x v="10"/>
    <s v="02-01-01-004-005"/>
    <s v="Detalle"/>
    <s v=""/>
    <s v=""/>
    <x v="21"/>
    <s v="EQUIPO DE OFICINA"/>
    <x v="10"/>
    <x v="31"/>
  </r>
  <r>
    <m/>
    <m/>
    <m/>
    <m/>
    <m/>
    <x v="35"/>
    <s v="POLICÍA METROPOLITANA DE POPAYAN"/>
    <n v="323516000"/>
    <m/>
    <n v="323516000"/>
    <x v="10"/>
    <s v="02-01-01-004-005"/>
    <s v="Detalle"/>
    <s v=""/>
    <s v=""/>
    <x v="22"/>
    <s v="EQUIPO DE OFICINA"/>
    <x v="10"/>
    <x v="32"/>
  </r>
  <r>
    <m/>
    <m/>
    <m/>
    <m/>
    <m/>
    <x v="36"/>
    <s v="DEPARTAMENTO DE POLICÍA CAUCA"/>
    <n v="243000000"/>
    <m/>
    <n v="243000000"/>
    <x v="10"/>
    <s v="02-01-01-004-005"/>
    <s v="Detalle"/>
    <s v=""/>
    <s v=""/>
    <x v="22"/>
    <s v="EQUIPO DE OFICINA"/>
    <x v="10"/>
    <x v="33"/>
  </r>
  <r>
    <m/>
    <m/>
    <m/>
    <m/>
    <m/>
    <x v="37"/>
    <s v="REGIÓN DE POLICÍA No. 4"/>
    <n v="8000000"/>
    <m/>
    <n v="8000000"/>
    <x v="10"/>
    <s v="02-01-01-004-005"/>
    <s v="Detalle"/>
    <s v=""/>
    <s v=""/>
    <x v="22"/>
    <s v="EQUIPO DE OFICINA"/>
    <x v="10"/>
    <x v="34"/>
  </r>
  <r>
    <m/>
    <m/>
    <m/>
    <m/>
    <m/>
    <x v="38"/>
    <s v="POLICÍA METROPOLITANA DE NEIVA"/>
    <n v="57000000"/>
    <m/>
    <n v="57000000"/>
    <x v="10"/>
    <s v="02-01-01-004-005"/>
    <s v="Detalle"/>
    <s v=""/>
    <s v=""/>
    <x v="23"/>
    <s v="EQUIPO DE OFICINA"/>
    <x v="10"/>
    <x v="35"/>
  </r>
  <r>
    <m/>
    <m/>
    <m/>
    <m/>
    <m/>
    <x v="42"/>
    <s v="DEPARTAMENTO DE POLICÍA CALDAS"/>
    <m/>
    <n v="52650000"/>
    <n v="52650000"/>
    <x v="10"/>
    <s v="02-01-01-004-005"/>
    <s v="Detalle"/>
    <s v=""/>
    <s v=""/>
    <x v="25"/>
    <s v="EQUIPO DE OFICINA"/>
    <x v="10"/>
    <x v="39"/>
  </r>
  <r>
    <m/>
    <m/>
    <m/>
    <m/>
    <m/>
    <x v="43"/>
    <s v="POLICÍA METROPOLITANA DE MANIZALES"/>
    <n v="98000000"/>
    <m/>
    <n v="98000000"/>
    <x v="10"/>
    <s v="02-01-01-004-005"/>
    <s v="Detalle"/>
    <s v=""/>
    <s v=""/>
    <x v="25"/>
    <s v="EQUIPO DE OFICINA"/>
    <x v="10"/>
    <x v="40"/>
  </r>
  <r>
    <m/>
    <m/>
    <m/>
    <m/>
    <m/>
    <x v="93"/>
    <s v="DEPARTAMENTO DE POLICÍA BOYACA"/>
    <n v="91200000"/>
    <n v="14000000"/>
    <n v="105200000"/>
    <x v="10"/>
    <s v="02-01-01-004-005"/>
    <s v="Detalle"/>
    <s v=""/>
    <s v=""/>
    <x v="26"/>
    <s v="EQUIPO DE OFICINA"/>
    <x v="10"/>
    <x v="73"/>
  </r>
  <r>
    <m/>
    <m/>
    <m/>
    <m/>
    <m/>
    <x v="44"/>
    <s v="POLICÍA METROPOLITANA DE TUNJA"/>
    <n v="145000000"/>
    <m/>
    <n v="145000000"/>
    <x v="10"/>
    <s v="02-01-01-004-005"/>
    <s v="Detalle"/>
    <s v=""/>
    <s v=""/>
    <x v="26"/>
    <s v="EQUIPO DE OFICINA"/>
    <x v="10"/>
    <x v="41"/>
  </r>
  <r>
    <m/>
    <m/>
    <m/>
    <m/>
    <m/>
    <x v="45"/>
    <s v="POLICÍA METROPOLITANA DE SAN JUAN DE PASTO"/>
    <n v="60600000"/>
    <m/>
    <n v="60600000"/>
    <x v="10"/>
    <s v="02-01-01-004-005"/>
    <s v="Detalle"/>
    <s v=""/>
    <s v=""/>
    <x v="27"/>
    <s v="EQUIPO DE OFICINA"/>
    <x v="10"/>
    <x v="42"/>
  </r>
  <r>
    <m/>
    <m/>
    <m/>
    <m/>
    <m/>
    <x v="46"/>
    <s v="DEPARTAMENTO DE POLICÍA NARIÑO"/>
    <n v="29000000"/>
    <m/>
    <n v="29000000"/>
    <x v="10"/>
    <s v="02-01-01-004-005"/>
    <s v="Detalle"/>
    <s v=""/>
    <s v=""/>
    <x v="27"/>
    <s v="EQUIPO DE OFICINA"/>
    <x v="10"/>
    <x v="43"/>
  </r>
  <r>
    <m/>
    <m/>
    <m/>
    <m/>
    <m/>
    <x v="48"/>
    <s v="POLICÍA METROPOLITANA DE BOGOTÁ - POLICÍA METROPOLITANA DE SOACHA"/>
    <n v="360000000"/>
    <m/>
    <n v="360000000"/>
    <x v="10"/>
    <s v="02-01-01-004-005"/>
    <s v="Detalle"/>
    <s v=""/>
    <s v=""/>
    <x v="28"/>
    <s v="EQUIPO DE OFICINA"/>
    <x v="10"/>
    <x v="44"/>
  </r>
  <r>
    <m/>
    <m/>
    <m/>
    <m/>
    <m/>
    <x v="49"/>
    <s v="POLICÍA METROPOLITANA DE BOGOTÁ - REGIÓN METROPOLITANA DE POLICÍA LA SABANA"/>
    <n v="182000000"/>
    <m/>
    <n v="182000000"/>
    <x v="10"/>
    <s v="02-01-01-004-005"/>
    <s v="Detalle"/>
    <s v=""/>
    <s v=""/>
    <x v="28"/>
    <s v="EQUIPO DE OFICINA"/>
    <x v="10"/>
    <x v="45"/>
  </r>
  <r>
    <m/>
    <m/>
    <m/>
    <m/>
    <m/>
    <x v="50"/>
    <s v="POLICÍA METROPOLITANA DE CALI"/>
    <n v="604302252.15999997"/>
    <n v="48725000"/>
    <n v="653027252.15999997"/>
    <x v="10"/>
    <s v="02-01-01-004-005"/>
    <s v="Detalle"/>
    <s v=""/>
    <s v=""/>
    <x v="29"/>
    <s v="EQUIPO DE OFICINA"/>
    <x v="10"/>
    <x v="46"/>
  </r>
  <r>
    <m/>
    <m/>
    <m/>
    <m/>
    <m/>
    <x v="54"/>
    <s v="REGIÓN DE POLICÍA No. 6"/>
    <n v="50000000"/>
    <m/>
    <n v="50000000"/>
    <x v="10"/>
    <s v="02-01-01-004-005"/>
    <s v="Detalle"/>
    <s v=""/>
    <s v=""/>
    <x v="30"/>
    <s v="EQUIPO DE OFICINA"/>
    <x v="10"/>
    <x v="48"/>
  </r>
  <r>
    <m/>
    <m/>
    <m/>
    <m/>
    <m/>
    <x v="55"/>
    <s v="POLICÍA METROPOLITANA DE CARTAGENA"/>
    <n v="240000000"/>
    <m/>
    <n v="240000000"/>
    <x v="10"/>
    <s v="02-01-01-004-005"/>
    <s v="Detalle"/>
    <s v=""/>
    <s v=""/>
    <x v="31"/>
    <s v="EQUIPO DE OFICINA"/>
    <x v="10"/>
    <x v="49"/>
  </r>
  <r>
    <m/>
    <m/>
    <m/>
    <m/>
    <m/>
    <x v="56"/>
    <s v="DEPARTAMENTO DE POLICÍA BOLÍVAR"/>
    <n v="20000000"/>
    <m/>
    <n v="20000000"/>
    <x v="10"/>
    <s v="02-01-01-004-005"/>
    <s v="Detalle"/>
    <s v=""/>
    <s v=""/>
    <x v="31"/>
    <s v="EQUIPO DE OFICINA"/>
    <x v="10"/>
    <x v="50"/>
  </r>
  <r>
    <m/>
    <m/>
    <m/>
    <m/>
    <m/>
    <x v="57"/>
    <s v="POLICÍA METROPOLITANA DE BARRANQUILLA"/>
    <n v="282352000"/>
    <m/>
    <n v="282352000"/>
    <x v="10"/>
    <s v="02-01-01-004-005"/>
    <s v="Detalle"/>
    <s v=""/>
    <s v=""/>
    <x v="32"/>
    <s v="EQUIPO DE OFICINA"/>
    <x v="10"/>
    <x v="51"/>
  </r>
  <r>
    <m/>
    <m/>
    <m/>
    <m/>
    <m/>
    <x v="58"/>
    <s v="REGIÓN DE POLICÍA No. 8"/>
    <n v="49479900"/>
    <m/>
    <n v="49479900"/>
    <x v="10"/>
    <s v="02-01-01-004-005"/>
    <s v="Detalle"/>
    <s v=""/>
    <s v=""/>
    <x v="32"/>
    <s v="EQUIPO DE OFICINA"/>
    <x v="10"/>
    <x v="52"/>
  </r>
  <r>
    <m/>
    <m/>
    <m/>
    <m/>
    <m/>
    <x v="85"/>
    <s v="DEPARTAMENTO DE POLICÍA ATLÁNTICO "/>
    <n v="81600000"/>
    <m/>
    <n v="81600000"/>
    <x v="10"/>
    <s v="02-01-01-004-005"/>
    <s v="Detalle"/>
    <s v=""/>
    <s v=""/>
    <x v="32"/>
    <s v="EQUIPO DE OFICINA"/>
    <x v="10"/>
    <x v="69"/>
  </r>
  <r>
    <m/>
    <m/>
    <m/>
    <m/>
    <m/>
    <x v="109"/>
    <s v="POLICÍA METROPOLITANA DE BUCARAMANGA"/>
    <m/>
    <n v="178650160"/>
    <n v="178650160"/>
    <x v="10"/>
    <s v="02-01-01-004-005"/>
    <s v="Detalle"/>
    <s v=""/>
    <s v=""/>
    <x v="33"/>
    <s v="EQUIPO DE OFICINA"/>
    <x v="10"/>
    <x v="89"/>
  </r>
  <r>
    <m/>
    <m/>
    <m/>
    <m/>
    <m/>
    <x v="59"/>
    <s v="DEPARTAMENTO DE POLICÍA MAGDALENA MEDIO"/>
    <m/>
    <n v="10000000"/>
    <n v="10000000"/>
    <x v="10"/>
    <s v="02-01-01-004-005"/>
    <s v="Detalle"/>
    <s v=""/>
    <s v=""/>
    <x v="33"/>
    <s v="EQUIPO DE OFICINA"/>
    <x v="10"/>
    <x v="53"/>
  </r>
  <r>
    <m/>
    <m/>
    <m/>
    <m/>
    <m/>
    <x v="60"/>
    <s v="POLICÍA METROPOLITANA DE CUCUTA"/>
    <n v="200000000"/>
    <m/>
    <n v="200000000"/>
    <x v="10"/>
    <s v="02-01-01-004-005"/>
    <s v="Detalle"/>
    <s v=""/>
    <s v=""/>
    <x v="34"/>
    <s v="EQUIPO DE OFICINA"/>
    <x v="10"/>
    <x v="54"/>
  </r>
  <r>
    <m/>
    <m/>
    <m/>
    <m/>
    <m/>
    <x v="61"/>
    <s v="DEPARTAMENTO DE POLICÍA NORTE DE SANTANDER"/>
    <n v="59000000"/>
    <m/>
    <n v="59000000"/>
    <x v="10"/>
    <s v="02-01-01-004-005"/>
    <s v="Detalle"/>
    <s v=""/>
    <s v=""/>
    <x v="34"/>
    <s v="EQUIPO DE OFICINA"/>
    <x v="10"/>
    <x v="55"/>
  </r>
  <r>
    <m/>
    <m/>
    <m/>
    <m/>
    <m/>
    <x v="63"/>
    <s v="POLICÍA METROPOLITANA DE PEREIRA"/>
    <n v="229000000"/>
    <m/>
    <n v="229000000"/>
    <x v="10"/>
    <s v="02-01-01-004-005"/>
    <s v="Detalle"/>
    <s v=""/>
    <s v=""/>
    <x v="35"/>
    <s v="EQUIPO DE OFICINA"/>
    <x v="10"/>
    <x v="56"/>
  </r>
  <r>
    <m/>
    <m/>
    <m/>
    <m/>
    <m/>
    <x v="64"/>
    <s v="DEPARTAMENTO DE POLICÍA RISARALDA"/>
    <n v="250000000"/>
    <m/>
    <n v="250000000"/>
    <x v="10"/>
    <s v="02-01-01-004-005"/>
    <s v="Detalle"/>
    <s v=""/>
    <s v=""/>
    <x v="35"/>
    <s v="EQUIPO DE OFICINA"/>
    <x v="10"/>
    <x v="57"/>
  </r>
  <r>
    <m/>
    <m/>
    <m/>
    <m/>
    <m/>
    <x v="110"/>
    <s v="REGIÓN DE POLICÍA No. 3"/>
    <n v="201640000"/>
    <m/>
    <n v="201640000"/>
    <x v="10"/>
    <s v="02-01-01-004-005"/>
    <s v="Detalle"/>
    <s v=""/>
    <s v=""/>
    <x v="35"/>
    <s v="EQUIPO DE OFICINA"/>
    <x v="10"/>
    <x v="90"/>
  </r>
  <r>
    <m/>
    <m/>
    <m/>
    <m/>
    <m/>
    <x v="68"/>
    <s v="DEPARTAMENTO DE POLICÍA VAUPÉS"/>
    <n v="85000000"/>
    <m/>
    <n v="85000000"/>
    <x v="10"/>
    <s v="02-01-01-004-005"/>
    <s v="Detalle"/>
    <s v=""/>
    <s v=""/>
    <x v="36"/>
    <s v="EQUIPO DE OFICINA"/>
    <x v="10"/>
    <x v="60"/>
  </r>
  <r>
    <m/>
    <m/>
    <m/>
    <m/>
    <m/>
    <x v="69"/>
    <s v="REGIÓN DE POLICÍA No. 7"/>
    <n v="12000000"/>
    <m/>
    <n v="12000000"/>
    <x v="10"/>
    <s v="02-01-01-004-005"/>
    <s v="Detalle"/>
    <s v=""/>
    <s v=""/>
    <x v="36"/>
    <s v="EQUIPO DE OFICINA"/>
    <x v="10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1"/>
    <s v="01"/>
    <s v="004"/>
    <s v="006"/>
    <x v="0"/>
    <s v="MAQUINARIA Y APARATOS ELÉCTRICOS"/>
    <n v="3789562530"/>
    <n v="66528271"/>
    <n v="3856090801"/>
    <x v="11"/>
    <s v="02-01-01-004"/>
    <s v="Subordinal"/>
    <s v="020101004006Subordinal"/>
    <n v="1"/>
    <x v="0"/>
    <s v="MAQUINARIA Y EQUIPO ELÉCTRICO"/>
    <x v="11"/>
    <x v="0"/>
  </r>
  <r>
    <m/>
    <m/>
    <m/>
    <m/>
    <m/>
    <x v="70"/>
    <s v="DIRECCIÓN ADMINISTRATIVA Y FINANCIERA"/>
    <n v="150000000"/>
    <m/>
    <n v="150000000"/>
    <x v="11"/>
    <s v="02-01-01-004-006"/>
    <s v="Detalle"/>
    <s v=""/>
    <s v=""/>
    <x v="1"/>
    <s v="MAQUINARIA Y EQUIPO ELÉCTRICO"/>
    <x v="11"/>
    <x v="62"/>
  </r>
  <r>
    <m/>
    <m/>
    <m/>
    <m/>
    <m/>
    <x v="111"/>
    <s v="COMANDOS EN OPERACIONES ESPECIALES Y ANTITERRORISMO"/>
    <n v="80000000"/>
    <m/>
    <n v="80000000"/>
    <x v="11"/>
    <s v="02-01-01-004-006"/>
    <s v="Detalle"/>
    <s v=""/>
    <s v=""/>
    <x v="1"/>
    <s v="MAQUINARIA Y EQUIPO ELÉCTRICO"/>
    <x v="11"/>
    <x v="91"/>
  </r>
  <r>
    <m/>
    <m/>
    <m/>
    <m/>
    <m/>
    <x v="101"/>
    <s v="AGREGADURIA ONU"/>
    <n v="2000000"/>
    <m/>
    <n v="2000000"/>
    <x v="11"/>
    <s v="02-01-01-004-006"/>
    <s v="Detalle"/>
    <s v=""/>
    <s v=""/>
    <x v="1"/>
    <s v="MAQUINARIA Y EQUIPO ELÉCTRICO"/>
    <x v="11"/>
    <x v="81"/>
  </r>
  <r>
    <m/>
    <m/>
    <m/>
    <m/>
    <m/>
    <x v="5"/>
    <s v="ESCUADRÓN MÓVIL ANTIDISTURBIOS"/>
    <n v="360000000"/>
    <m/>
    <n v="360000000"/>
    <x v="11"/>
    <s v="02-01-01-004-006"/>
    <s v="Detalle"/>
    <s v=""/>
    <s v=""/>
    <x v="1"/>
    <s v="MAQUINARIA Y EQUIPO ELÉCTRICO"/>
    <x v="11"/>
    <x v="5"/>
  </r>
  <r>
    <m/>
    <m/>
    <m/>
    <m/>
    <m/>
    <x v="103"/>
    <s v="OFICINA DE TECNOLOGÍA, INFORMACIÓN Y TELECOMUNICACIONES"/>
    <n v="1400000000"/>
    <m/>
    <n v="1400000000"/>
    <x v="11"/>
    <s v="02-01-01-004-006"/>
    <s v="Detalle"/>
    <s v=""/>
    <s v=""/>
    <x v="1"/>
    <s v="MAQUINARIA Y EQUIPO ELÉCTRICO"/>
    <x v="11"/>
    <x v="83"/>
  </r>
  <r>
    <m/>
    <m/>
    <m/>
    <m/>
    <m/>
    <x v="104"/>
    <s v="SECRETARIA GENERAL"/>
    <n v="100000000"/>
    <m/>
    <n v="100000000"/>
    <x v="11"/>
    <s v="02-01-01-004-006"/>
    <s v="Detalle"/>
    <s v=""/>
    <s v=""/>
    <x v="1"/>
    <s v="MAQUINARIA Y EQUIPO ELÉCTRICO"/>
    <x v="11"/>
    <x v="84"/>
  </r>
  <r>
    <m/>
    <m/>
    <m/>
    <m/>
    <m/>
    <x v="8"/>
    <s v="INSPECCIÓN GENERAL"/>
    <n v="2700000"/>
    <m/>
    <n v="2700000"/>
    <x v="11"/>
    <s v="02-01-01-004-006"/>
    <s v="Detalle"/>
    <s v=""/>
    <s v=""/>
    <x v="1"/>
    <s v="MAQUINARIA Y EQUIPO ELÉCTRICO"/>
    <x v="11"/>
    <x v="8"/>
  </r>
  <r>
    <m/>
    <m/>
    <m/>
    <m/>
    <m/>
    <x v="71"/>
    <s v="UNIDAD DE OPERACIONES ESPECIALES EN EMERGENCIAS Y DESASTRES"/>
    <n v="40000000"/>
    <m/>
    <n v="40000000"/>
    <x v="11"/>
    <s v="02-01-01-004-006"/>
    <s v="Detalle"/>
    <s v=""/>
    <s v=""/>
    <x v="1"/>
    <s v="MAQUINARIA Y EQUIPO ELÉCTRICO"/>
    <x v="11"/>
    <x v="63"/>
  </r>
  <r>
    <m/>
    <m/>
    <m/>
    <m/>
    <m/>
    <x v="13"/>
    <s v="DEPARTAMENTO DE POLICÍA GUAINIA"/>
    <n v="16000000"/>
    <m/>
    <n v="16000000"/>
    <x v="11"/>
    <s v="02-01-01-004-006"/>
    <s v="Detalle"/>
    <s v=""/>
    <s v=""/>
    <x v="4"/>
    <s v="MAQUINARIA Y EQUIPO ELÉCTRICO"/>
    <x v="11"/>
    <x v="13"/>
  </r>
  <r>
    <m/>
    <m/>
    <m/>
    <m/>
    <m/>
    <x v="15"/>
    <s v="DEPARTAMENTO DE POLICÍA GUAVIARE"/>
    <n v="28380000"/>
    <m/>
    <n v="28380000"/>
    <x v="11"/>
    <s v="02-01-01-004-006"/>
    <s v="Detalle"/>
    <s v=""/>
    <s v=""/>
    <x v="6"/>
    <s v="MAQUINARIA Y EQUIPO ELÉCTRICO"/>
    <x v="11"/>
    <x v="15"/>
  </r>
  <r>
    <m/>
    <m/>
    <m/>
    <m/>
    <m/>
    <x v="16"/>
    <s v="DEPARTAMENTO DE POLICÍA QUINDIO"/>
    <n v="7000000"/>
    <m/>
    <n v="7000000"/>
    <x v="11"/>
    <s v="02-01-01-004-006"/>
    <s v="Detalle"/>
    <s v=""/>
    <s v=""/>
    <x v="7"/>
    <s v="MAQUINARIA Y EQUIPO ELÉCTRICO"/>
    <x v="11"/>
    <x v="16"/>
  </r>
  <r>
    <m/>
    <m/>
    <m/>
    <m/>
    <m/>
    <x v="17"/>
    <s v="DEPARTAMENTO DE POLICÍA SAN ANDRES Y PROVIDENCIA"/>
    <n v="55000000"/>
    <m/>
    <n v="55000000"/>
    <x v="11"/>
    <s v="02-01-01-004-006"/>
    <s v="Detalle"/>
    <s v=""/>
    <s v=""/>
    <x v="8"/>
    <s v="MAQUINARIA Y EQUIPO ELÉCTRICO"/>
    <x v="11"/>
    <x v="17"/>
  </r>
  <r>
    <m/>
    <m/>
    <m/>
    <m/>
    <m/>
    <x v="19"/>
    <s v="DEPARTAMENTO DE POLICÍA URABA"/>
    <n v="80550000"/>
    <m/>
    <n v="80550000"/>
    <x v="11"/>
    <s v="02-01-01-004-006"/>
    <s v="Detalle"/>
    <s v=""/>
    <s v=""/>
    <x v="10"/>
    <s v="MAQUINARIA Y EQUIPO ELÉCTRICO"/>
    <x v="11"/>
    <x v="19"/>
  </r>
  <r>
    <m/>
    <m/>
    <m/>
    <m/>
    <m/>
    <x v="21"/>
    <s v="DEPARTAMENTO DE POLICÍA VICHADA"/>
    <n v="43520000"/>
    <m/>
    <n v="43520000"/>
    <x v="11"/>
    <s v="02-01-01-004-006"/>
    <s v="Detalle"/>
    <s v=""/>
    <s v=""/>
    <x v="11"/>
    <s v="MAQUINARIA Y EQUIPO ELÉCTRICO"/>
    <x v="11"/>
    <x v="20"/>
  </r>
  <r>
    <m/>
    <m/>
    <m/>
    <m/>
    <m/>
    <x v="22"/>
    <s v="DEPARTAMENTO DE POLICÍA AMAZONAS"/>
    <n v="70000000"/>
    <m/>
    <n v="70000000"/>
    <x v="11"/>
    <s v="02-01-01-004-006"/>
    <s v="Detalle"/>
    <s v=""/>
    <s v=""/>
    <x v="12"/>
    <s v="MAQUINARIA Y EQUIPO ELÉCTRICO"/>
    <x v="11"/>
    <x v="21"/>
  </r>
  <r>
    <m/>
    <m/>
    <m/>
    <m/>
    <m/>
    <x v="24"/>
    <s v="DIRECCIÓN DE BIENESTAR SOCIAL"/>
    <m/>
    <n v="47850000"/>
    <n v="47850000"/>
    <x v="11"/>
    <s v="02-01-01-004-006"/>
    <s v="Detalle"/>
    <s v=""/>
    <s v=""/>
    <x v="14"/>
    <s v="MAQUINARIA Y EQUIPO ELÉCTRICO"/>
    <x v="11"/>
    <x v="22"/>
  </r>
  <r>
    <m/>
    <m/>
    <m/>
    <m/>
    <m/>
    <x v="26"/>
    <s v="DIRECCIÓN DE ANTINARCÓTICOS"/>
    <n v="34796000"/>
    <m/>
    <n v="34796000"/>
    <x v="11"/>
    <s v="02-01-01-004-006"/>
    <s v="Detalle"/>
    <s v=""/>
    <s v=""/>
    <x v="16"/>
    <s v="MAQUINARIA Y EQUIPO ELÉCTRICO"/>
    <x v="11"/>
    <x v="24"/>
  </r>
  <r>
    <m/>
    <m/>
    <m/>
    <m/>
    <m/>
    <x v="29"/>
    <s v="DIRECCIÓN DE CARABINEROS"/>
    <n v="17259380"/>
    <m/>
    <n v="17259380"/>
    <x v="11"/>
    <s v="02-01-01-004-006"/>
    <s v="Detalle"/>
    <s v=""/>
    <s v=""/>
    <x v="19"/>
    <s v="MAQUINARIA Y EQUIPO ELÉCTRICO"/>
    <x v="11"/>
    <x v="27"/>
  </r>
  <r>
    <m/>
    <m/>
    <m/>
    <m/>
    <m/>
    <x v="112"/>
    <s v="POLICÍA METROPOLITANA DE BOGOTA"/>
    <m/>
    <n v="10678271"/>
    <n v="10678271"/>
    <x v="11"/>
    <s v="02-01-01-004-006"/>
    <s v="Detalle"/>
    <s v=""/>
    <s v=""/>
    <x v="28"/>
    <s v="MAQUINARIA Y EQUIPO ELÉCTRICO"/>
    <x v="11"/>
    <x v="92"/>
  </r>
  <r>
    <m/>
    <m/>
    <m/>
    <m/>
    <m/>
    <x v="30"/>
    <s v="POLICÍA METROPOLITANA DE IBAGUÉ"/>
    <n v="79900000"/>
    <m/>
    <n v="79900000"/>
    <x v="11"/>
    <s v="02-01-01-004-006"/>
    <s v="Detalle"/>
    <s v=""/>
    <s v=""/>
    <x v="20"/>
    <s v="MAQUINARIA Y EQUIPO ELÉCTRICO"/>
    <x v="11"/>
    <x v="28"/>
  </r>
  <r>
    <m/>
    <m/>
    <m/>
    <m/>
    <m/>
    <x v="31"/>
    <s v="DEPARTAMENTO DE POLICÍA TOLIMA"/>
    <n v="62900000"/>
    <m/>
    <n v="62900000"/>
    <x v="11"/>
    <s v="02-01-01-004-006"/>
    <s v="Detalle"/>
    <s v=""/>
    <s v=""/>
    <x v="20"/>
    <s v="MAQUINARIA Y EQUIPO ELÉCTRICO"/>
    <x v="11"/>
    <x v="29"/>
  </r>
  <r>
    <m/>
    <m/>
    <m/>
    <m/>
    <m/>
    <x v="32"/>
    <s v="POLICÍA METROPOLITANA DE SANTA MARTA"/>
    <n v="20000000"/>
    <m/>
    <n v="20000000"/>
    <x v="11"/>
    <s v="02-01-01-004-006"/>
    <s v="Detalle"/>
    <s v=""/>
    <s v=""/>
    <x v="21"/>
    <s v="MAQUINARIA Y EQUIPO ELÉCTRICO"/>
    <x v="11"/>
    <x v="30"/>
  </r>
  <r>
    <m/>
    <m/>
    <m/>
    <m/>
    <m/>
    <x v="35"/>
    <s v="POLICÍA METROPOLITANA DE POPAYAN"/>
    <n v="19646900"/>
    <m/>
    <n v="19646900"/>
    <x v="11"/>
    <s v="02-01-01-004-006"/>
    <s v="Detalle"/>
    <s v=""/>
    <s v=""/>
    <x v="22"/>
    <s v="MAQUINARIA Y EQUIPO ELÉCTRICO"/>
    <x v="11"/>
    <x v="32"/>
  </r>
  <r>
    <m/>
    <m/>
    <m/>
    <m/>
    <m/>
    <x v="36"/>
    <s v="DEPARTAMENTO DE POLICÍA CAUCA"/>
    <n v="150000000"/>
    <m/>
    <n v="150000000"/>
    <x v="11"/>
    <s v="02-01-01-004-006"/>
    <s v="Detalle"/>
    <s v=""/>
    <s v=""/>
    <x v="22"/>
    <s v="MAQUINARIA Y EQUIPO ELÉCTRICO"/>
    <x v="11"/>
    <x v="33"/>
  </r>
  <r>
    <m/>
    <m/>
    <m/>
    <m/>
    <m/>
    <x v="37"/>
    <s v="REGIÓN DE POLICÍA No. 4"/>
    <n v="2000000"/>
    <m/>
    <n v="2000000"/>
    <x v="11"/>
    <s v="02-01-01-004-006"/>
    <s v="Detalle"/>
    <s v=""/>
    <s v=""/>
    <x v="22"/>
    <s v="MAQUINARIA Y EQUIPO ELÉCTRICO"/>
    <x v="11"/>
    <x v="34"/>
  </r>
  <r>
    <m/>
    <m/>
    <m/>
    <m/>
    <m/>
    <x v="42"/>
    <s v="DEPARTAMENTO DE POLICÍA CALDAS"/>
    <n v="150000"/>
    <n v="8000000"/>
    <n v="8150000"/>
    <x v="11"/>
    <s v="02-01-01-004-006"/>
    <s v="Detalle"/>
    <s v=""/>
    <s v=""/>
    <x v="25"/>
    <s v="MAQUINARIA Y EQUIPO ELÉCTRICO"/>
    <x v="11"/>
    <x v="39"/>
  </r>
  <r>
    <m/>
    <m/>
    <m/>
    <m/>
    <m/>
    <x v="43"/>
    <s v="POLICÍA METROPOLITANA DE MANIZALES"/>
    <n v="92000000"/>
    <m/>
    <n v="92000000"/>
    <x v="11"/>
    <s v="02-01-01-004-006"/>
    <s v="Detalle"/>
    <s v=""/>
    <s v=""/>
    <x v="25"/>
    <s v="MAQUINARIA Y EQUIPO ELÉCTRICO"/>
    <x v="11"/>
    <x v="40"/>
  </r>
  <r>
    <m/>
    <m/>
    <m/>
    <m/>
    <m/>
    <x v="45"/>
    <s v="POLICÍA METROPOLITANA DE SAN JUAN DE PASTO"/>
    <n v="17950000"/>
    <m/>
    <n v="17950000"/>
    <x v="11"/>
    <s v="02-01-01-004-006"/>
    <s v="Detalle"/>
    <s v=""/>
    <s v=""/>
    <x v="27"/>
    <s v="MAQUINARIA Y EQUIPO ELÉCTRICO"/>
    <x v="11"/>
    <x v="42"/>
  </r>
  <r>
    <m/>
    <m/>
    <m/>
    <m/>
    <m/>
    <x v="46"/>
    <s v="DEPARTAMENTO DE POLICÍA NARIÑO"/>
    <n v="69840000"/>
    <m/>
    <n v="69840000"/>
    <x v="11"/>
    <s v="02-01-01-004-006"/>
    <s v="Detalle"/>
    <s v=""/>
    <s v=""/>
    <x v="27"/>
    <s v="MAQUINARIA Y EQUIPO ELÉCTRICO"/>
    <x v="11"/>
    <x v="43"/>
  </r>
  <r>
    <m/>
    <m/>
    <m/>
    <m/>
    <m/>
    <x v="82"/>
    <s v="DEPARTAMENTO DE POLICÍA VALLE"/>
    <n v="249280350"/>
    <m/>
    <n v="249280350"/>
    <x v="11"/>
    <s v="02-01-01-004-006"/>
    <s v="Detalle"/>
    <s v=""/>
    <s v=""/>
    <x v="29"/>
    <s v="MAQUINARIA Y EQUIPO ELÉCTRICO"/>
    <x v="11"/>
    <x v="67"/>
  </r>
  <r>
    <m/>
    <m/>
    <m/>
    <m/>
    <m/>
    <x v="54"/>
    <s v="REGIÓN DE POLICÍA No. 6"/>
    <n v="5500000"/>
    <m/>
    <n v="5500000"/>
    <x v="11"/>
    <s v="02-01-01-004-006"/>
    <s v="Detalle"/>
    <s v=""/>
    <s v=""/>
    <x v="30"/>
    <s v="MAQUINARIA Y EQUIPO ELÉCTRICO"/>
    <x v="11"/>
    <x v="48"/>
  </r>
  <r>
    <m/>
    <m/>
    <m/>
    <m/>
    <m/>
    <x v="55"/>
    <s v="POLICÍA METROPOLITANA DE CARTAGENA"/>
    <n v="80000000"/>
    <m/>
    <n v="80000000"/>
    <x v="11"/>
    <s v="02-01-01-004-006"/>
    <s v="Detalle"/>
    <s v=""/>
    <s v=""/>
    <x v="31"/>
    <s v="MAQUINARIA Y EQUIPO ELÉCTRICO"/>
    <x v="11"/>
    <x v="49"/>
  </r>
  <r>
    <m/>
    <m/>
    <m/>
    <m/>
    <m/>
    <x v="58"/>
    <s v="REGIÓN DE POLICÍA No. 8"/>
    <n v="11199900"/>
    <m/>
    <n v="11199900"/>
    <x v="11"/>
    <s v="02-01-01-004-006"/>
    <s v="Detalle"/>
    <s v=""/>
    <s v=""/>
    <x v="32"/>
    <s v="MAQUINARIA Y EQUIPO ELÉCTRICO"/>
    <x v="11"/>
    <x v="52"/>
  </r>
  <r>
    <m/>
    <m/>
    <m/>
    <m/>
    <m/>
    <x v="60"/>
    <s v="POLICÍA METROPOLITANA DE CUCUTA"/>
    <n v="41600000"/>
    <m/>
    <n v="41600000"/>
    <x v="11"/>
    <s v="02-01-01-004-006"/>
    <s v="Detalle"/>
    <s v=""/>
    <s v=""/>
    <x v="34"/>
    <s v="MAQUINARIA Y EQUIPO ELÉCTRICO"/>
    <x v="11"/>
    <x v="54"/>
  </r>
  <r>
    <m/>
    <m/>
    <m/>
    <m/>
    <m/>
    <x v="61"/>
    <s v="DEPARTAMENTO DE POLICÍA NORTE DE SANTANDER"/>
    <n v="5900000"/>
    <m/>
    <n v="5900000"/>
    <x v="11"/>
    <s v="02-01-01-004-006"/>
    <s v="Detalle"/>
    <s v=""/>
    <s v=""/>
    <x v="34"/>
    <s v="MAQUINARIA Y EQUIPO ELÉCTRICO"/>
    <x v="11"/>
    <x v="55"/>
  </r>
  <r>
    <m/>
    <m/>
    <m/>
    <m/>
    <m/>
    <x v="110"/>
    <s v="REGIÓN DE POLICÍA No. 3"/>
    <n v="74580000"/>
    <m/>
    <n v="74580000"/>
    <x v="11"/>
    <s v="02-01-01-004-006"/>
    <s v="Detalle"/>
    <s v=""/>
    <s v=""/>
    <x v="35"/>
    <s v="MAQUINARIA Y EQUIPO ELÉCTRICO"/>
    <x v="11"/>
    <x v="90"/>
  </r>
  <r>
    <m/>
    <m/>
    <m/>
    <m/>
    <m/>
    <x v="66"/>
    <s v="POLICÍA METROPOLITANA DE VILLAVICENCIO"/>
    <n v="103850000"/>
    <m/>
    <n v="103850000"/>
    <x v="11"/>
    <s v="02-01-01-004-006"/>
    <s v="Detalle"/>
    <s v=""/>
    <s v=""/>
    <x v="36"/>
    <s v="MAQUINARIA Y EQUIPO ELÉCTRICO"/>
    <x v="11"/>
    <x v="58"/>
  </r>
  <r>
    <m/>
    <m/>
    <m/>
    <m/>
    <m/>
    <x v="67"/>
    <s v="DEPARTAMENTO DE POLICÍA META"/>
    <n v="36660000"/>
    <m/>
    <n v="36660000"/>
    <x v="11"/>
    <s v="02-01-01-004-006"/>
    <s v="Detalle"/>
    <s v=""/>
    <s v=""/>
    <x v="36"/>
    <s v="MAQUINARIA Y EQUIPO ELÉCTRICO"/>
    <x v="11"/>
    <x v="59"/>
  </r>
  <r>
    <m/>
    <m/>
    <m/>
    <m/>
    <m/>
    <x v="68"/>
    <s v="DEPARTAMENTO DE POLICÍA VAUPÉS"/>
    <n v="179400000"/>
    <m/>
    <n v="179400000"/>
    <x v="11"/>
    <s v="02-01-01-004-006"/>
    <s v="Detalle"/>
    <s v=""/>
    <s v=""/>
    <x v="36"/>
    <s v="MAQUINARIA Y EQUIPO ELÉCTRICO"/>
    <x v="11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1"/>
    <s v="01"/>
    <s v="004"/>
    <s v="007"/>
    <x v="0"/>
    <s v="EQUIPO Y APARATOS DE RADIO, TELEVISIÓN Y COMUNICACIONES"/>
    <n v="7227900466"/>
    <n v="519023844"/>
    <n v="7746924310"/>
    <x v="12"/>
    <s v="02-01-01-004"/>
    <s v="Subordinal"/>
    <s v="020101004007Subordinal"/>
    <n v="1"/>
    <x v="0"/>
    <s v="EQUIPO DE TELECOMUNICACIONES"/>
    <x v="12"/>
    <x v="0"/>
  </r>
  <r>
    <m/>
    <m/>
    <m/>
    <m/>
    <m/>
    <x v="70"/>
    <s v="DIRECCIÓN ADMINISTRATIVA Y FINANCIERA"/>
    <n v="5000000"/>
    <m/>
    <n v="5000000"/>
    <x v="12"/>
    <s v="02-01-01-004-007"/>
    <s v="Detalle"/>
    <s v=""/>
    <s v=""/>
    <x v="1"/>
    <s v="EQUIPO DE TELECOMUNICACIONES"/>
    <x v="12"/>
    <x v="62"/>
  </r>
  <r>
    <m/>
    <m/>
    <m/>
    <m/>
    <m/>
    <x v="1"/>
    <s v="DIRECCIÓN DE INCORPORACION"/>
    <m/>
    <n v="6299100"/>
    <n v="6299100"/>
    <x v="12"/>
    <s v="02-01-01-004-007"/>
    <s v="Detalle"/>
    <s v=""/>
    <s v=""/>
    <x v="1"/>
    <s v="EQUIPO DE TELECOMUNICACIONES"/>
    <x v="12"/>
    <x v="1"/>
  </r>
  <r>
    <m/>
    <m/>
    <m/>
    <m/>
    <m/>
    <x v="3"/>
    <s v="AREA DE DERECHOS HUMANOS"/>
    <n v="46710000"/>
    <m/>
    <n v="46710000"/>
    <x v="12"/>
    <s v="02-01-01-004-007"/>
    <s v="Detalle"/>
    <s v=""/>
    <s v=""/>
    <x v="1"/>
    <s v="EQUIPO DE TELECOMUNICACIONES"/>
    <x v="12"/>
    <x v="3"/>
  </r>
  <r>
    <m/>
    <m/>
    <m/>
    <m/>
    <m/>
    <x v="4"/>
    <s v="JEFATURA DEL SERVCIO DE POLICIA"/>
    <n v="57500000"/>
    <m/>
    <n v="57500000"/>
    <x v="12"/>
    <s v="02-01-01-004-007"/>
    <s v="Detalle"/>
    <s v=""/>
    <s v=""/>
    <x v="1"/>
    <s v="EQUIPO DE TELECOMUNICACIONES"/>
    <x v="12"/>
    <x v="4"/>
  </r>
  <r>
    <m/>
    <m/>
    <m/>
    <m/>
    <m/>
    <x v="5"/>
    <s v="ESCUADRÓN MÓVIL ANTIDISTURBIOS"/>
    <n v="775000000"/>
    <m/>
    <n v="775000000"/>
    <x v="12"/>
    <s v="02-01-01-004-007"/>
    <s v="Detalle"/>
    <s v=""/>
    <s v=""/>
    <x v="1"/>
    <s v="EQUIPO DE TELECOMUNICACIONES"/>
    <x v="12"/>
    <x v="5"/>
  </r>
  <r>
    <m/>
    <m/>
    <m/>
    <m/>
    <m/>
    <x v="104"/>
    <s v="SECRETARIA GENERAL"/>
    <n v="42539990"/>
    <m/>
    <n v="42539990"/>
    <x v="12"/>
    <s v="02-01-01-004-007"/>
    <s v="Detalle"/>
    <s v=""/>
    <s v=""/>
    <x v="1"/>
    <s v="EQUIPO DE TELECOMUNICACIONES"/>
    <x v="12"/>
    <x v="84"/>
  </r>
  <r>
    <m/>
    <m/>
    <m/>
    <m/>
    <m/>
    <x v="6"/>
    <s v="DIRECCIÓN DE TALENTO HUMANO"/>
    <n v="14000000"/>
    <m/>
    <n v="14000000"/>
    <x v="12"/>
    <s v="02-01-01-004-007"/>
    <s v="Detalle"/>
    <s v=""/>
    <s v=""/>
    <x v="1"/>
    <s v="EQUIPO DE TELECOMUNICACIONES"/>
    <x v="12"/>
    <x v="6"/>
  </r>
  <r>
    <m/>
    <m/>
    <m/>
    <m/>
    <m/>
    <x v="7"/>
    <s v="COMUNICACIONES ESTRATÉGICAS"/>
    <n v="1230000000"/>
    <m/>
    <n v="1230000000"/>
    <x v="12"/>
    <s v="02-01-01-004-007"/>
    <s v="Detalle"/>
    <s v=""/>
    <s v=""/>
    <x v="1"/>
    <s v="EQUIPO DE TELECOMUNICACIONES"/>
    <x v="12"/>
    <x v="7"/>
  </r>
  <r>
    <m/>
    <m/>
    <m/>
    <m/>
    <m/>
    <x v="105"/>
    <s v="OFICINA DE RELACIONES  Y COOPERACIÓN INTERNACIONAL POLICIAL"/>
    <n v="45000000"/>
    <m/>
    <n v="45000000"/>
    <x v="12"/>
    <s v="02-01-01-004-007"/>
    <s v="Detalle"/>
    <s v=""/>
    <s v=""/>
    <x v="1"/>
    <s v="EQUIPO DE TELECOMUNICACIONES"/>
    <x v="12"/>
    <x v="85"/>
  </r>
  <r>
    <m/>
    <m/>
    <m/>
    <m/>
    <m/>
    <x v="9"/>
    <s v="UNIDAD NACIONAL DE INTERVENCIÓN POLICIAL Y DE ANTITERRORISMO"/>
    <n v="13000000"/>
    <m/>
    <n v="13000000"/>
    <x v="12"/>
    <s v="02-01-01-004-007"/>
    <s v="Detalle"/>
    <s v=""/>
    <s v=""/>
    <x v="1"/>
    <s v="EQUIPO DE TELECOMUNICACIONES"/>
    <x v="12"/>
    <x v="9"/>
  </r>
  <r>
    <m/>
    <m/>
    <m/>
    <m/>
    <m/>
    <x v="72"/>
    <s v="DEPARTAMENTO DE POLICÍA CUNDINAMARCA"/>
    <n v="40000000"/>
    <m/>
    <n v="40000000"/>
    <x v="12"/>
    <s v="02-01-01-004-007"/>
    <s v="Detalle"/>
    <s v=""/>
    <s v=""/>
    <x v="5"/>
    <s v="EQUIPO DE TELECOMUNICACIONES"/>
    <x v="12"/>
    <x v="64"/>
  </r>
  <r>
    <m/>
    <m/>
    <m/>
    <m/>
    <m/>
    <x v="10"/>
    <s v="DEPARTAMENTO DE POLICÍA CAQUETA"/>
    <n v="20000000"/>
    <m/>
    <n v="20000000"/>
    <x v="12"/>
    <s v="02-01-01-004-007"/>
    <s v="Detalle"/>
    <s v=""/>
    <s v=""/>
    <x v="2"/>
    <s v="EQUIPO DE TELECOMUNICACIONES"/>
    <x v="12"/>
    <x v="10"/>
  </r>
  <r>
    <m/>
    <m/>
    <m/>
    <m/>
    <m/>
    <x v="113"/>
    <s v="DEPARTAMENTO DE POLICÍA CESAR - VALLEDUPAR"/>
    <n v="528000000"/>
    <m/>
    <n v="528000000"/>
    <x v="12"/>
    <s v="02-01-01-004-007"/>
    <s v="Detalle"/>
    <s v=""/>
    <s v=""/>
    <x v="3"/>
    <s v="EQUIPO DE TELECOMUNICACIONES"/>
    <x v="12"/>
    <x v="93"/>
  </r>
  <r>
    <m/>
    <m/>
    <m/>
    <m/>
    <m/>
    <x v="13"/>
    <s v="DEPARTAMENTO DE POLICÍA GUAINIA"/>
    <n v="165358000"/>
    <m/>
    <n v="165358000"/>
    <x v="12"/>
    <s v="02-01-01-004-007"/>
    <s v="Detalle"/>
    <s v=""/>
    <s v=""/>
    <x v="4"/>
    <s v="EQUIPO DE TELECOMUNICACIONES"/>
    <x v="12"/>
    <x v="13"/>
  </r>
  <r>
    <m/>
    <m/>
    <m/>
    <m/>
    <m/>
    <x v="15"/>
    <s v="DEPARTAMENTO DE POLICÍA GUAVIARE"/>
    <n v="90970000"/>
    <m/>
    <n v="90970000"/>
    <x v="12"/>
    <s v="02-01-01-004-007"/>
    <s v="Detalle"/>
    <s v=""/>
    <s v=""/>
    <x v="6"/>
    <s v="EQUIPO DE TELECOMUNICACIONES"/>
    <x v="12"/>
    <x v="15"/>
  </r>
  <r>
    <m/>
    <m/>
    <m/>
    <m/>
    <m/>
    <x v="114"/>
    <s v="DEPARTAMENTO DE POLICÍA PUTUMAYO"/>
    <n v="18000000"/>
    <m/>
    <n v="18000000"/>
    <x v="12"/>
    <s v="02-01-01-004-007"/>
    <s v="Detalle"/>
    <s v=""/>
    <s v=""/>
    <x v="42"/>
    <s v="EQUIPO DE TELECOMUNICACIONES"/>
    <x v="12"/>
    <x v="94"/>
  </r>
  <r>
    <m/>
    <m/>
    <m/>
    <m/>
    <m/>
    <x v="16"/>
    <s v="DEPARTAMENTO DE POLICÍA QUINDIO"/>
    <n v="552500000"/>
    <m/>
    <n v="552500000"/>
    <x v="12"/>
    <s v="02-01-01-004-007"/>
    <s v="Detalle"/>
    <s v=""/>
    <s v=""/>
    <x v="7"/>
    <s v="EQUIPO DE TELECOMUNICACIONES"/>
    <x v="12"/>
    <x v="16"/>
  </r>
  <r>
    <m/>
    <m/>
    <m/>
    <m/>
    <m/>
    <x v="17"/>
    <s v="DEPARTAMENTO DE POLICÍA SAN ANDRES Y PROVIDENCIA"/>
    <n v="370000000"/>
    <m/>
    <n v="370000000"/>
    <x v="12"/>
    <s v="02-01-01-004-007"/>
    <s v="Detalle"/>
    <s v=""/>
    <s v=""/>
    <x v="8"/>
    <s v="EQUIPO DE TELECOMUNICACIONES"/>
    <x v="12"/>
    <x v="17"/>
  </r>
  <r>
    <m/>
    <m/>
    <m/>
    <m/>
    <m/>
    <x v="19"/>
    <s v="DEPARTAMENTO DE POLICÍA URABA"/>
    <n v="30000000"/>
    <n v="47574744"/>
    <n v="77574744"/>
    <x v="12"/>
    <s v="02-01-01-004-007"/>
    <s v="Detalle"/>
    <s v=""/>
    <s v=""/>
    <x v="10"/>
    <s v="EQUIPO DE TELECOMUNICACIONES"/>
    <x v="12"/>
    <x v="19"/>
  </r>
  <r>
    <m/>
    <m/>
    <m/>
    <m/>
    <m/>
    <x v="21"/>
    <s v="DEPARTAMENTO DE POLICÍA VICHADA"/>
    <n v="170800000"/>
    <m/>
    <n v="170800000"/>
    <x v="12"/>
    <s v="02-01-01-004-007"/>
    <s v="Detalle"/>
    <s v=""/>
    <s v=""/>
    <x v="11"/>
    <s v="EQUIPO DE TELECOMUNICACIONES"/>
    <x v="12"/>
    <x v="20"/>
  </r>
  <r>
    <m/>
    <m/>
    <m/>
    <m/>
    <m/>
    <x v="22"/>
    <s v="DEPARTAMENTO DE POLICÍA AMAZONAS"/>
    <n v="279500000"/>
    <m/>
    <n v="279500000"/>
    <x v="12"/>
    <s v="02-01-01-004-007"/>
    <s v="Detalle"/>
    <s v=""/>
    <s v=""/>
    <x v="12"/>
    <s v="EQUIPO DE TELECOMUNICACIONES"/>
    <x v="12"/>
    <x v="21"/>
  </r>
  <r>
    <m/>
    <m/>
    <m/>
    <m/>
    <m/>
    <x v="24"/>
    <s v="DIRECCIÓN DE BIENESTAR SOCIAL"/>
    <m/>
    <n v="452650000"/>
    <n v="452650000"/>
    <x v="12"/>
    <s v="02-01-01-004-007"/>
    <s v="Detalle"/>
    <s v=""/>
    <s v=""/>
    <x v="14"/>
    <s v="EQUIPO DE TELECOMUNICACIONES"/>
    <x v="12"/>
    <x v="22"/>
  </r>
  <r>
    <m/>
    <m/>
    <m/>
    <m/>
    <m/>
    <x v="106"/>
    <s v="DIRECCIÓN DE INVESTIGACION CRIMINAL"/>
    <n v="35000000"/>
    <m/>
    <n v="35000000"/>
    <x v="12"/>
    <s v="02-01-01-004-007"/>
    <s v="Detalle"/>
    <s v=""/>
    <s v=""/>
    <x v="40"/>
    <s v="EQUIPO DE TELECOMUNICACIONES"/>
    <x v="12"/>
    <x v="86"/>
  </r>
  <r>
    <m/>
    <m/>
    <m/>
    <m/>
    <m/>
    <x v="26"/>
    <s v="DIRECCIÓN DE ANTINARCÓTICOS"/>
    <n v="85714280"/>
    <m/>
    <n v="85714280"/>
    <x v="12"/>
    <s v="02-01-01-004-007"/>
    <s v="Detalle"/>
    <s v=""/>
    <s v=""/>
    <x v="16"/>
    <s v="EQUIPO DE TELECOMUNICACIONES"/>
    <x v="12"/>
    <x v="24"/>
  </r>
  <r>
    <m/>
    <m/>
    <m/>
    <m/>
    <m/>
    <x v="27"/>
    <s v="DIRECCIÓN ANTISECUESTRO Y EXTORSION"/>
    <n v="75000000"/>
    <m/>
    <n v="75000000"/>
    <x v="12"/>
    <s v="02-01-01-004-007"/>
    <s v="Detalle"/>
    <s v=""/>
    <s v=""/>
    <x v="17"/>
    <s v="EQUIPO DE TELECOMUNICACIONES"/>
    <x v="12"/>
    <x v="25"/>
  </r>
  <r>
    <m/>
    <m/>
    <m/>
    <m/>
    <m/>
    <x v="107"/>
    <s v="DIRECCIÓN DE PROTECCION"/>
    <n v="82500000"/>
    <m/>
    <n v="82500000"/>
    <x v="12"/>
    <s v="02-01-01-004-007"/>
    <s v="Detalle"/>
    <s v=""/>
    <s v=""/>
    <x v="41"/>
    <s v="EQUIPO DE TELECOMUNICACIONES"/>
    <x v="12"/>
    <x v="87"/>
  </r>
  <r>
    <m/>
    <m/>
    <m/>
    <m/>
    <m/>
    <x v="108"/>
    <s v="POLICÍA FISCAL Y ADUANERA"/>
    <n v="13400000"/>
    <m/>
    <n v="13400000"/>
    <x v="12"/>
    <s v="02-01-01-004-007"/>
    <s v="Detalle"/>
    <s v=""/>
    <s v=""/>
    <x v="41"/>
    <s v="EQUIPO DE TELECOMUNICACIONES"/>
    <x v="12"/>
    <x v="88"/>
  </r>
  <r>
    <m/>
    <m/>
    <m/>
    <m/>
    <m/>
    <x v="29"/>
    <s v="DIRECCIÓN DE CARABINEROS"/>
    <n v="155000000"/>
    <m/>
    <n v="155000000"/>
    <x v="12"/>
    <s v="02-01-01-004-007"/>
    <s v="Detalle"/>
    <s v=""/>
    <s v=""/>
    <x v="19"/>
    <s v="EQUIPO DE TELECOMUNICACIONES"/>
    <x v="12"/>
    <x v="27"/>
  </r>
  <r>
    <m/>
    <m/>
    <m/>
    <m/>
    <m/>
    <x v="30"/>
    <s v="POLICÍA METROPOLITANA DE IBAGUÉ"/>
    <n v="405594000"/>
    <m/>
    <n v="405594000"/>
    <x v="12"/>
    <s v="02-01-01-004-007"/>
    <s v="Detalle"/>
    <s v=""/>
    <s v=""/>
    <x v="20"/>
    <s v="EQUIPO DE TELECOMUNICACIONES"/>
    <x v="12"/>
    <x v="28"/>
  </r>
  <r>
    <m/>
    <m/>
    <m/>
    <m/>
    <m/>
    <x v="31"/>
    <s v="DEPARTAMENTO DE POLICÍA TOLIMA"/>
    <n v="57800000"/>
    <m/>
    <n v="57800000"/>
    <x v="12"/>
    <s v="02-01-01-004-007"/>
    <s v="Detalle"/>
    <s v=""/>
    <s v=""/>
    <x v="20"/>
    <s v="EQUIPO DE TELECOMUNICACIONES"/>
    <x v="12"/>
    <x v="29"/>
  </r>
  <r>
    <m/>
    <m/>
    <m/>
    <m/>
    <m/>
    <x v="35"/>
    <s v="POLICÍA METROPOLITANA DE POPAYAN"/>
    <n v="262280500"/>
    <m/>
    <n v="262280500"/>
    <x v="12"/>
    <s v="02-01-01-004-007"/>
    <s v="Detalle"/>
    <s v=""/>
    <s v=""/>
    <x v="22"/>
    <s v="EQUIPO DE TELECOMUNICACIONES"/>
    <x v="12"/>
    <x v="32"/>
  </r>
  <r>
    <m/>
    <m/>
    <m/>
    <m/>
    <m/>
    <x v="36"/>
    <s v="DEPARTAMENTO DE POLICÍA CAUCA"/>
    <n v="79000000"/>
    <m/>
    <n v="79000000"/>
    <x v="12"/>
    <s v="02-01-01-004-007"/>
    <s v="Detalle"/>
    <s v=""/>
    <s v=""/>
    <x v="22"/>
    <s v="EQUIPO DE TELECOMUNICACIONES"/>
    <x v="12"/>
    <x v="33"/>
  </r>
  <r>
    <m/>
    <m/>
    <m/>
    <m/>
    <m/>
    <x v="37"/>
    <s v="REGIÓN DE POLICÍA No. 4"/>
    <n v="2000000"/>
    <m/>
    <n v="2000000"/>
    <x v="12"/>
    <s v="02-01-01-004-007"/>
    <s v="Detalle"/>
    <s v=""/>
    <s v=""/>
    <x v="22"/>
    <s v="EQUIPO DE TELECOMUNICACIONES"/>
    <x v="12"/>
    <x v="34"/>
  </r>
  <r>
    <m/>
    <m/>
    <m/>
    <m/>
    <m/>
    <x v="38"/>
    <s v="POLICÍA METROPOLITANA DE NEIVA"/>
    <n v="97500000"/>
    <m/>
    <n v="97500000"/>
    <x v="12"/>
    <s v="02-01-01-004-007"/>
    <s v="Detalle"/>
    <s v=""/>
    <s v=""/>
    <x v="23"/>
    <s v="EQUIPO DE TELECOMUNICACIONES"/>
    <x v="12"/>
    <x v="35"/>
  </r>
  <r>
    <m/>
    <m/>
    <m/>
    <m/>
    <m/>
    <x v="39"/>
    <s v="DEPARTAMENTO DE POLICÍA HUILA"/>
    <n v="37000000"/>
    <m/>
    <n v="37000000"/>
    <x v="12"/>
    <s v="02-01-01-004-007"/>
    <s v="Detalle"/>
    <s v=""/>
    <s v=""/>
    <x v="23"/>
    <s v="EQUIPO DE TELECOMUNICACIONES"/>
    <x v="12"/>
    <x v="36"/>
  </r>
  <r>
    <m/>
    <m/>
    <m/>
    <m/>
    <m/>
    <x v="42"/>
    <s v="DEPARTAMENTO DE POLICÍA CALDAS"/>
    <m/>
    <n v="10000000"/>
    <n v="10000000"/>
    <x v="12"/>
    <s v="02-01-01-004-007"/>
    <s v="Detalle"/>
    <s v=""/>
    <s v=""/>
    <x v="25"/>
    <s v="EQUIPO DE TELECOMUNICACIONES"/>
    <x v="12"/>
    <x v="39"/>
  </r>
  <r>
    <m/>
    <m/>
    <m/>
    <m/>
    <m/>
    <x v="43"/>
    <s v="POLICÍA METROPOLITANA DE MANIZALES"/>
    <n v="54600000"/>
    <m/>
    <n v="54600000"/>
    <x v="12"/>
    <s v="02-01-01-004-007"/>
    <s v="Detalle"/>
    <s v=""/>
    <s v=""/>
    <x v="25"/>
    <s v="EQUIPO DE TELECOMUNICACIONES"/>
    <x v="12"/>
    <x v="40"/>
  </r>
  <r>
    <m/>
    <m/>
    <m/>
    <m/>
    <m/>
    <x v="45"/>
    <s v="POLICÍA METROPOLITANA DE SAN JUAN DE PASTO"/>
    <n v="3400000"/>
    <m/>
    <n v="3400000"/>
    <x v="12"/>
    <s v="02-01-01-004-007"/>
    <s v="Detalle"/>
    <s v=""/>
    <s v=""/>
    <x v="27"/>
    <s v="EQUIPO DE TELECOMUNICACIONES"/>
    <x v="12"/>
    <x v="42"/>
  </r>
  <r>
    <m/>
    <m/>
    <m/>
    <m/>
    <m/>
    <x v="48"/>
    <s v="POLICÍA METROPOLITANA DE BOGOTÁ - POLICÍA METROPOLITANA DE SOACHA"/>
    <n v="250000000"/>
    <m/>
    <n v="250000000"/>
    <x v="12"/>
    <s v="02-01-01-004-007"/>
    <s v="Detalle"/>
    <s v=""/>
    <s v=""/>
    <x v="28"/>
    <s v="EQUIPO DE TELECOMUNICACIONES"/>
    <x v="12"/>
    <x v="44"/>
  </r>
  <r>
    <m/>
    <m/>
    <m/>
    <m/>
    <m/>
    <x v="49"/>
    <s v="POLICÍA METROPOLITANA DE BOGOTÁ - REGIÓN METROPOLITANA DE POLICÍA LA SABANA"/>
    <n v="20000000"/>
    <m/>
    <n v="20000000"/>
    <x v="12"/>
    <s v="02-01-01-004-007"/>
    <s v="Detalle"/>
    <s v=""/>
    <s v=""/>
    <x v="28"/>
    <s v="EQUIPO DE TELECOMUNICACIONES"/>
    <x v="12"/>
    <x v="45"/>
  </r>
  <r>
    <m/>
    <m/>
    <m/>
    <m/>
    <m/>
    <x v="50"/>
    <s v="POLICÍA METROPOLITANA DE CALI"/>
    <n v="124133696"/>
    <m/>
    <n v="124133696"/>
    <x v="12"/>
    <s v="02-01-01-004-007"/>
    <s v="Detalle"/>
    <s v=""/>
    <s v=""/>
    <x v="29"/>
    <s v="EQUIPO DE TELECOMUNICACIONES"/>
    <x v="12"/>
    <x v="46"/>
  </r>
  <r>
    <m/>
    <m/>
    <m/>
    <m/>
    <m/>
    <x v="54"/>
    <s v="REGIÓN DE POLICÍA No. 6"/>
    <n v="11000000"/>
    <m/>
    <n v="11000000"/>
    <x v="12"/>
    <s v="02-01-01-004-007"/>
    <s v="Detalle"/>
    <s v=""/>
    <s v=""/>
    <x v="30"/>
    <s v="EQUIPO DE TELECOMUNICACIONES"/>
    <x v="12"/>
    <x v="48"/>
  </r>
  <r>
    <m/>
    <m/>
    <m/>
    <m/>
    <m/>
    <x v="57"/>
    <s v="POLICÍA METROPOLITANA DE BARRANQUILLA"/>
    <n v="489000000"/>
    <m/>
    <n v="489000000"/>
    <x v="12"/>
    <s v="02-01-01-004-007"/>
    <s v="Detalle"/>
    <s v=""/>
    <s v=""/>
    <x v="32"/>
    <s v="EQUIPO DE TELECOMUNICACIONES"/>
    <x v="12"/>
    <x v="51"/>
  </r>
  <r>
    <m/>
    <m/>
    <m/>
    <m/>
    <m/>
    <x v="59"/>
    <s v="DEPARTAMENTO DE POLICÍA MAGDALENA MEDIO"/>
    <m/>
    <n v="2500000"/>
    <n v="2500000"/>
    <x v="12"/>
    <s v="02-01-01-004-007"/>
    <s v="Detalle"/>
    <s v=""/>
    <s v=""/>
    <x v="33"/>
    <s v="EQUIPO DE TELECOMUNICACIONES"/>
    <x v="12"/>
    <x v="53"/>
  </r>
  <r>
    <m/>
    <m/>
    <m/>
    <m/>
    <m/>
    <x v="60"/>
    <s v="POLICÍA METROPOLITANA DE CUCUTA"/>
    <n v="63000000"/>
    <m/>
    <n v="63000000"/>
    <x v="12"/>
    <s v="02-01-01-004-007"/>
    <s v="Detalle"/>
    <s v=""/>
    <s v=""/>
    <x v="34"/>
    <s v="EQUIPO DE TELECOMUNICACIONES"/>
    <x v="12"/>
    <x v="54"/>
  </r>
  <r>
    <m/>
    <m/>
    <m/>
    <m/>
    <m/>
    <x v="61"/>
    <s v="DEPARTAMENTO DE POLICÍA NORTE DE SANTANDER"/>
    <n v="32100000"/>
    <m/>
    <n v="32100000"/>
    <x v="12"/>
    <s v="02-01-01-004-007"/>
    <s v="Detalle"/>
    <s v=""/>
    <s v=""/>
    <x v="34"/>
    <s v="EQUIPO DE TELECOMUNICACIONES"/>
    <x v="12"/>
    <x v="55"/>
  </r>
  <r>
    <m/>
    <m/>
    <m/>
    <m/>
    <m/>
    <x v="64"/>
    <s v="DEPARTAMENTO DE POLICÍA RISARALDA"/>
    <n v="12000000"/>
    <m/>
    <n v="12000000"/>
    <x v="12"/>
    <s v="02-01-01-004-007"/>
    <s v="Detalle"/>
    <s v=""/>
    <s v=""/>
    <x v="35"/>
    <s v="EQUIPO DE TELECOMUNICACIONES"/>
    <x v="12"/>
    <x v="57"/>
  </r>
  <r>
    <m/>
    <m/>
    <m/>
    <m/>
    <m/>
    <x v="110"/>
    <s v="REGIÓN DE POLICÍA No. 3"/>
    <n v="5000000"/>
    <m/>
    <n v="5000000"/>
    <x v="12"/>
    <s v="02-01-01-004-007"/>
    <s v="Detalle"/>
    <s v=""/>
    <s v=""/>
    <x v="35"/>
    <s v="EQUIPO DE TELECOMUNICACIONES"/>
    <x v="12"/>
    <x v="90"/>
  </r>
  <r>
    <m/>
    <m/>
    <m/>
    <m/>
    <m/>
    <x v="67"/>
    <s v="DEPARTAMENTO DE POLICÍA META"/>
    <n v="35000000"/>
    <m/>
    <n v="35000000"/>
    <x v="12"/>
    <s v="02-01-01-004-007"/>
    <s v="Detalle"/>
    <s v=""/>
    <s v=""/>
    <x v="36"/>
    <s v="EQUIPO DE TELECOMUNICACIONES"/>
    <x v="12"/>
    <x v="59"/>
  </r>
  <r>
    <m/>
    <m/>
    <m/>
    <m/>
    <m/>
    <x v="68"/>
    <s v="DEPARTAMENTO DE POLICÍA VAUPÉS"/>
    <n v="237000000"/>
    <m/>
    <n v="237000000"/>
    <x v="12"/>
    <s v="02-01-01-004-007"/>
    <s v="Detalle"/>
    <s v=""/>
    <s v=""/>
    <x v="36"/>
    <s v="EQUIPO DE TELECOMUNICACIONES"/>
    <x v="12"/>
    <x v="60"/>
  </r>
  <r>
    <m/>
    <m/>
    <m/>
    <m/>
    <m/>
    <x v="69"/>
    <s v="REGIÓN DE POLICÍA No. 7"/>
    <n v="10000000"/>
    <m/>
    <n v="10000000"/>
    <x v="12"/>
    <s v="02-01-01-004-007"/>
    <s v="Detalle"/>
    <s v=""/>
    <s v=""/>
    <x v="36"/>
    <s v="EQUIPO DE TELECOMUNICACIONES"/>
    <x v="12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1"/>
    <s v="01"/>
    <s v="004"/>
    <s v="008"/>
    <x v="0"/>
    <s v="APARATOS MÉDICOS, INSTRUMENTOS ÓPTICOS Y DE PRECISIÓN, RELOJES"/>
    <n v="991543090.13999999"/>
    <n v="425925375"/>
    <n v="1417468465.1399999"/>
    <x v="13"/>
    <s v="02-01-01-004"/>
    <s v="Subordinal"/>
    <s v="020101004008Subordinal"/>
    <n v="1"/>
    <x v="0"/>
    <s v="EQUIPOS DE PRECISIÓN"/>
    <x v="13"/>
    <x v="0"/>
  </r>
  <r>
    <m/>
    <m/>
    <m/>
    <m/>
    <m/>
    <x v="70"/>
    <s v="DIRECCIÓN ADMINISTRATIVA Y FINANCIERA"/>
    <n v="591576000"/>
    <m/>
    <n v="591576000"/>
    <x v="13"/>
    <s v="02-01-01-004-008"/>
    <s v="Detalle"/>
    <s v=""/>
    <s v=""/>
    <x v="1"/>
    <s v="EQUIPOS DE PRECISIÓN"/>
    <x v="13"/>
    <x v="62"/>
  </r>
  <r>
    <m/>
    <m/>
    <m/>
    <m/>
    <m/>
    <x v="1"/>
    <s v="DIRECCIÓN DE INCORPORACION"/>
    <m/>
    <n v="226225375"/>
    <n v="226225375"/>
    <x v="13"/>
    <s v="02-01-01-004-008"/>
    <s v="Detalle"/>
    <s v=""/>
    <s v=""/>
    <x v="1"/>
    <s v="EQUIPOS DE PRECISIÓN"/>
    <x v="13"/>
    <x v="1"/>
  </r>
  <r>
    <m/>
    <m/>
    <m/>
    <m/>
    <m/>
    <x v="111"/>
    <s v="COMANDOS EN OPERACIONES ESPECIALES Y ANTITERRORISMO"/>
    <n v="65000000"/>
    <m/>
    <n v="65000000"/>
    <x v="13"/>
    <s v="02-01-01-004-008"/>
    <s v="Detalle"/>
    <s v=""/>
    <s v=""/>
    <x v="1"/>
    <s v="EQUIPOS DE PRECISIÓN"/>
    <x v="13"/>
    <x v="91"/>
  </r>
  <r>
    <m/>
    <m/>
    <m/>
    <m/>
    <m/>
    <x v="71"/>
    <s v="UNIDAD DE OPERACIONES ESPECIALES EN EMERGENCIAS Y DESASTRES"/>
    <n v="35000000"/>
    <m/>
    <n v="35000000"/>
    <x v="13"/>
    <s v="02-01-01-004-008"/>
    <s v="Detalle"/>
    <s v=""/>
    <s v=""/>
    <x v="1"/>
    <s v="EQUIPOS DE PRECISIÓN"/>
    <x v="13"/>
    <x v="63"/>
  </r>
  <r>
    <m/>
    <m/>
    <m/>
    <m/>
    <m/>
    <x v="91"/>
    <s v="SUBDIRECCIÓN GENERAL"/>
    <n v="2000000"/>
    <m/>
    <n v="2000000"/>
    <x v="13"/>
    <s v="02-01-01-004-008"/>
    <s v="Detalle"/>
    <s v=""/>
    <s v=""/>
    <x v="1"/>
    <s v="EQUIPOS DE PRECISIÓN"/>
    <x v="13"/>
    <x v="71"/>
  </r>
  <r>
    <m/>
    <m/>
    <m/>
    <m/>
    <m/>
    <x v="13"/>
    <s v="DEPARTAMENTO DE POLICÍA GUAINIA"/>
    <n v="2860000"/>
    <m/>
    <n v="2860000"/>
    <x v="13"/>
    <s v="02-01-01-004-008"/>
    <s v="Detalle"/>
    <s v=""/>
    <s v=""/>
    <x v="4"/>
    <s v="EQUIPOS DE PRECISIÓN"/>
    <x v="13"/>
    <x v="13"/>
  </r>
  <r>
    <m/>
    <m/>
    <m/>
    <m/>
    <m/>
    <x v="17"/>
    <s v="DEPARTAMENTO DE POLICÍA SAN ANDRES Y PROVIDENCIA"/>
    <n v="14000000"/>
    <m/>
    <n v="14000000"/>
    <x v="13"/>
    <s v="02-01-01-004-008"/>
    <s v="Detalle"/>
    <s v=""/>
    <s v=""/>
    <x v="8"/>
    <s v="EQUIPOS DE PRECISIÓN"/>
    <x v="13"/>
    <x v="17"/>
  </r>
  <r>
    <m/>
    <m/>
    <m/>
    <m/>
    <m/>
    <x v="21"/>
    <s v="DEPARTAMENTO DE POLICÍA VICHADA"/>
    <n v="2637596"/>
    <m/>
    <n v="2637596"/>
    <x v="13"/>
    <s v="02-01-01-004-008"/>
    <s v="Detalle"/>
    <s v=""/>
    <s v=""/>
    <x v="11"/>
    <s v="EQUIPOS DE PRECISIÓN"/>
    <x v="13"/>
    <x v="20"/>
  </r>
  <r>
    <m/>
    <m/>
    <m/>
    <m/>
    <m/>
    <x v="24"/>
    <s v="DIRECCIÓN DE BIENESTAR SOCIAL"/>
    <m/>
    <n v="148700000"/>
    <n v="148700000"/>
    <x v="13"/>
    <s v="02-01-01-004-008"/>
    <s v="Detalle"/>
    <s v=""/>
    <s v=""/>
    <x v="14"/>
    <s v="EQUIPOS DE PRECISIÓN"/>
    <x v="13"/>
    <x v="22"/>
  </r>
  <r>
    <m/>
    <m/>
    <m/>
    <m/>
    <m/>
    <x v="26"/>
    <s v="DIRECCIÓN DE ANTINARCÓTICOS"/>
    <n v="15028800"/>
    <m/>
    <n v="15028800"/>
    <x v="13"/>
    <s v="02-01-01-004-008"/>
    <s v="Detalle"/>
    <s v=""/>
    <s v=""/>
    <x v="16"/>
    <s v="EQUIPOS DE PRECISIÓN"/>
    <x v="13"/>
    <x v="24"/>
  </r>
  <r>
    <m/>
    <m/>
    <m/>
    <m/>
    <m/>
    <x v="28"/>
    <s v="DIRECCIÓN DE TRANSITO Y TRANSPORTES"/>
    <n v="3000000"/>
    <n v="50000000"/>
    <n v="53000000"/>
    <x v="13"/>
    <s v="02-01-01-004-008"/>
    <s v="Detalle"/>
    <s v=""/>
    <s v=""/>
    <x v="18"/>
    <s v="EQUIPOS DE PRECISIÓN"/>
    <x v="13"/>
    <x v="26"/>
  </r>
  <r>
    <m/>
    <m/>
    <m/>
    <m/>
    <m/>
    <x v="29"/>
    <s v="DIRECCIÓN DE CARABINEROS"/>
    <n v="64790000"/>
    <m/>
    <n v="64790000"/>
    <x v="13"/>
    <s v="02-01-01-004-008"/>
    <s v="Detalle"/>
    <s v=""/>
    <s v=""/>
    <x v="19"/>
    <s v="EQUIPOS DE PRECISIÓN"/>
    <x v="13"/>
    <x v="27"/>
  </r>
  <r>
    <m/>
    <m/>
    <m/>
    <m/>
    <m/>
    <x v="112"/>
    <s v="POLICÍA METROPOLITANA DE BOGOTA"/>
    <m/>
    <n v="1000000"/>
    <n v="1000000"/>
    <x v="13"/>
    <s v="02-01-01-004-008"/>
    <s v="Detalle"/>
    <s v=""/>
    <s v=""/>
    <x v="28"/>
    <s v="EQUIPOS DE PRECISIÓN"/>
    <x v="13"/>
    <x v="92"/>
  </r>
  <r>
    <m/>
    <m/>
    <m/>
    <m/>
    <m/>
    <x v="31"/>
    <s v="DEPARTAMENTO DE POLICÍA TOLIMA"/>
    <n v="17000000"/>
    <m/>
    <n v="17000000"/>
    <x v="13"/>
    <s v="02-01-01-004-008"/>
    <s v="Detalle"/>
    <s v=""/>
    <s v=""/>
    <x v="20"/>
    <s v="EQUIPOS DE PRECISIÓN"/>
    <x v="13"/>
    <x v="29"/>
  </r>
  <r>
    <m/>
    <m/>
    <m/>
    <m/>
    <m/>
    <x v="35"/>
    <s v="POLICÍA METROPOLITANA DE POPAYAN"/>
    <n v="5000000"/>
    <m/>
    <n v="5000000"/>
    <x v="13"/>
    <s v="02-01-01-004-008"/>
    <s v="Detalle"/>
    <s v=""/>
    <s v=""/>
    <x v="22"/>
    <s v="EQUIPOS DE PRECISIÓN"/>
    <x v="13"/>
    <x v="32"/>
  </r>
  <r>
    <m/>
    <m/>
    <m/>
    <m/>
    <m/>
    <x v="36"/>
    <s v="DEPARTAMENTO DE POLICÍA CAUCA"/>
    <n v="5000000"/>
    <m/>
    <n v="5000000"/>
    <x v="13"/>
    <s v="02-01-01-004-008"/>
    <s v="Detalle"/>
    <s v=""/>
    <s v=""/>
    <x v="22"/>
    <s v="EQUIPOS DE PRECISIÓN"/>
    <x v="13"/>
    <x v="33"/>
  </r>
  <r>
    <m/>
    <m/>
    <m/>
    <m/>
    <m/>
    <x v="37"/>
    <s v="REGIÓN DE POLICÍA No. 4"/>
    <n v="12200000"/>
    <m/>
    <n v="12200000"/>
    <x v="13"/>
    <s v="02-01-01-004-008"/>
    <s v="Detalle"/>
    <s v=""/>
    <s v=""/>
    <x v="22"/>
    <s v="EQUIPOS DE PRECISIÓN"/>
    <x v="13"/>
    <x v="34"/>
  </r>
  <r>
    <m/>
    <m/>
    <m/>
    <m/>
    <m/>
    <x v="39"/>
    <s v="DEPARTAMENTO DE POLICÍA HUILA"/>
    <n v="10000000"/>
    <m/>
    <n v="10000000"/>
    <x v="13"/>
    <s v="02-01-01-004-008"/>
    <s v="Detalle"/>
    <s v=""/>
    <s v=""/>
    <x v="23"/>
    <s v="EQUIPOS DE PRECISIÓN"/>
    <x v="13"/>
    <x v="36"/>
  </r>
  <r>
    <m/>
    <m/>
    <m/>
    <m/>
    <m/>
    <x v="42"/>
    <s v="DEPARTAMENTO DE POLICÍA CALDAS"/>
    <n v="1650000"/>
    <m/>
    <n v="1650000"/>
    <x v="13"/>
    <s v="02-01-01-004-008"/>
    <s v="Detalle"/>
    <s v=""/>
    <s v=""/>
    <x v="25"/>
    <s v="EQUIPOS DE PRECISIÓN"/>
    <x v="13"/>
    <x v="39"/>
  </r>
  <r>
    <m/>
    <m/>
    <m/>
    <m/>
    <m/>
    <x v="45"/>
    <s v="POLICÍA METROPOLITANA DE SAN JUAN DE PASTO"/>
    <n v="9780000"/>
    <m/>
    <n v="9780000"/>
    <x v="13"/>
    <s v="02-01-01-004-008"/>
    <s v="Detalle"/>
    <s v=""/>
    <s v=""/>
    <x v="27"/>
    <s v="EQUIPOS DE PRECISIÓN"/>
    <x v="13"/>
    <x v="42"/>
  </r>
  <r>
    <m/>
    <m/>
    <m/>
    <m/>
    <m/>
    <x v="48"/>
    <s v="POLICÍA METROPOLITANA DE BOGOTÁ - POLICÍA METROPOLITANA DE SOACHA"/>
    <n v="10931614"/>
    <m/>
    <n v="10931614"/>
    <x v="13"/>
    <s v="02-01-01-004-008"/>
    <s v="Detalle"/>
    <s v=""/>
    <s v=""/>
    <x v="28"/>
    <s v="EQUIPOS DE PRECISIÓN"/>
    <x v="13"/>
    <x v="44"/>
  </r>
  <r>
    <m/>
    <m/>
    <m/>
    <m/>
    <m/>
    <x v="50"/>
    <s v="POLICÍA METROPOLITANA DE CALI"/>
    <n v="40152980.140000001"/>
    <m/>
    <n v="40152980.140000001"/>
    <x v="13"/>
    <s v="02-01-01-004-008"/>
    <s v="Detalle"/>
    <s v=""/>
    <s v=""/>
    <x v="29"/>
    <s v="EQUIPOS DE PRECISIÓN"/>
    <x v="13"/>
    <x v="46"/>
  </r>
  <r>
    <m/>
    <m/>
    <m/>
    <m/>
    <m/>
    <x v="82"/>
    <s v="DEPARTAMENTO DE POLICÍA VALLE"/>
    <n v="4000000"/>
    <m/>
    <n v="4000000"/>
    <x v="13"/>
    <s v="02-01-01-004-008"/>
    <s v="Detalle"/>
    <s v=""/>
    <s v=""/>
    <x v="29"/>
    <s v="EQUIPOS DE PRECISIÓN"/>
    <x v="13"/>
    <x v="67"/>
  </r>
  <r>
    <m/>
    <m/>
    <m/>
    <m/>
    <m/>
    <x v="83"/>
    <s v="DEPARTAMENTO DE POLICÍA ANTIOQUIA"/>
    <n v="3000000"/>
    <m/>
    <n v="3000000"/>
    <x v="13"/>
    <s v="02-01-01-004-008"/>
    <s v="Detalle"/>
    <s v=""/>
    <s v=""/>
    <x v="30"/>
    <s v="EQUIPOS DE PRECISIÓN"/>
    <x v="13"/>
    <x v="68"/>
  </r>
  <r>
    <m/>
    <m/>
    <m/>
    <m/>
    <m/>
    <x v="54"/>
    <s v="REGIÓN DE POLICÍA No. 6"/>
    <n v="10600000"/>
    <m/>
    <n v="10600000"/>
    <x v="13"/>
    <s v="02-01-01-004-008"/>
    <s v="Detalle"/>
    <s v=""/>
    <s v=""/>
    <x v="30"/>
    <s v="EQUIPOS DE PRECISIÓN"/>
    <x v="13"/>
    <x v="48"/>
  </r>
  <r>
    <m/>
    <m/>
    <m/>
    <m/>
    <m/>
    <x v="55"/>
    <s v="POLICÍA METROPOLITANA DE CARTAGENA"/>
    <n v="8000000"/>
    <m/>
    <n v="8000000"/>
    <x v="13"/>
    <s v="02-01-01-004-008"/>
    <s v="Detalle"/>
    <s v=""/>
    <s v=""/>
    <x v="31"/>
    <s v="EQUIPOS DE PRECISIÓN"/>
    <x v="13"/>
    <x v="49"/>
  </r>
  <r>
    <m/>
    <m/>
    <m/>
    <m/>
    <m/>
    <x v="56"/>
    <s v="DEPARTAMENTO DE POLICÍA BOLÍVAR"/>
    <n v="13400000"/>
    <m/>
    <n v="13400000"/>
    <x v="13"/>
    <s v="02-01-01-004-008"/>
    <s v="Detalle"/>
    <s v=""/>
    <s v=""/>
    <x v="31"/>
    <s v="EQUIPOS DE PRECISIÓN"/>
    <x v="13"/>
    <x v="50"/>
  </r>
  <r>
    <m/>
    <m/>
    <m/>
    <m/>
    <m/>
    <x v="57"/>
    <s v="POLICÍA METROPOLITANA DE BARRANQUILLA"/>
    <n v="2500000"/>
    <m/>
    <n v="2500000"/>
    <x v="13"/>
    <s v="02-01-01-004-008"/>
    <s v="Detalle"/>
    <s v=""/>
    <s v=""/>
    <x v="32"/>
    <s v="EQUIPOS DE PRECISIÓN"/>
    <x v="13"/>
    <x v="51"/>
  </r>
  <r>
    <m/>
    <m/>
    <m/>
    <m/>
    <m/>
    <x v="58"/>
    <s v="REGIÓN DE POLICÍA No. 8"/>
    <n v="16036100"/>
    <m/>
    <n v="16036100"/>
    <x v="13"/>
    <s v="02-01-01-004-008"/>
    <s v="Detalle"/>
    <s v=""/>
    <s v=""/>
    <x v="32"/>
    <s v="EQUIPOS DE PRECISIÓN"/>
    <x v="13"/>
    <x v="52"/>
  </r>
  <r>
    <m/>
    <m/>
    <m/>
    <m/>
    <m/>
    <x v="60"/>
    <s v="POLICÍA METROPOLITANA DE CUCUTA"/>
    <n v="25400000"/>
    <m/>
    <n v="25400000"/>
    <x v="13"/>
    <s v="02-01-01-004-008"/>
    <s v="Detalle"/>
    <s v=""/>
    <s v=""/>
    <x v="34"/>
    <s v="EQUIPOS DE PRECISIÓN"/>
    <x v="13"/>
    <x v="54"/>
  </r>
  <r>
    <m/>
    <m/>
    <m/>
    <m/>
    <m/>
    <x v="67"/>
    <s v="DEPARTAMENTO DE POLICÍA META"/>
    <n v="1000000"/>
    <m/>
    <n v="1000000"/>
    <x v="13"/>
    <s v="02-01-01-004-008"/>
    <s v="Detalle"/>
    <s v=""/>
    <s v=""/>
    <x v="36"/>
    <s v="EQUIPOS DE PRECISIÓN"/>
    <x v="13"/>
    <x v="59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1"/>
    <s v="01"/>
    <s v="004"/>
    <s v="009"/>
    <x v="0"/>
    <s v="EQUIPO DE TRANSPORTE"/>
    <n v="2055280000"/>
    <n v="374910046"/>
    <n v="2430190046"/>
    <x v="14"/>
    <s v="02-01-01-004"/>
    <s v="Subordinal"/>
    <s v="020101004009Subordinal"/>
    <n v="1"/>
    <x v="0"/>
    <s v="EQUIPO DE TRANSPORTE"/>
    <x v="14"/>
    <x v="0"/>
  </r>
  <r>
    <m/>
    <m/>
    <m/>
    <m/>
    <m/>
    <x v="96"/>
    <s v="CENTRO DE ESTANDARES DE LA POLICÍA"/>
    <n v="280000000"/>
    <m/>
    <n v="280000000"/>
    <x v="14"/>
    <s v="02-01-01-004-009"/>
    <s v="Detalle"/>
    <s v=""/>
    <s v=""/>
    <x v="1"/>
    <s v="EQUIPO DE TRANSPORTE"/>
    <x v="14"/>
    <x v="76"/>
  </r>
  <r>
    <m/>
    <m/>
    <m/>
    <m/>
    <m/>
    <x v="3"/>
    <s v="AREA DE DERECHOS HUMANOS"/>
    <n v="871830000"/>
    <m/>
    <n v="871830000"/>
    <x v="14"/>
    <s v="02-01-01-004-009"/>
    <s v="Detalle"/>
    <s v=""/>
    <s v=""/>
    <x v="1"/>
    <s v="EQUIPO DE TRANSPORTE"/>
    <x v="14"/>
    <x v="3"/>
  </r>
  <r>
    <m/>
    <m/>
    <m/>
    <m/>
    <m/>
    <x v="103"/>
    <s v="OFICINA DE TECNOLOGÍA, INFORMACIÓN Y TELECOMUNICACIONES"/>
    <n v="900000000"/>
    <m/>
    <n v="900000000"/>
    <x v="14"/>
    <s v="02-01-01-004-009"/>
    <s v="Detalle"/>
    <s v=""/>
    <s v=""/>
    <x v="1"/>
    <s v="EQUIPO DE TRANSPORTE"/>
    <x v="14"/>
    <x v="83"/>
  </r>
  <r>
    <m/>
    <m/>
    <m/>
    <m/>
    <m/>
    <x v="8"/>
    <s v="INSPECCIÓN GENERAL"/>
    <n v="1000000"/>
    <m/>
    <n v="1000000"/>
    <x v="14"/>
    <s v="02-01-01-004-009"/>
    <s v="Detalle"/>
    <s v=""/>
    <s v=""/>
    <x v="1"/>
    <s v="EQUIPO DE TRANSPORTE"/>
    <x v="14"/>
    <x v="8"/>
  </r>
  <r>
    <m/>
    <m/>
    <m/>
    <m/>
    <m/>
    <x v="24"/>
    <s v="DIRECCIÓN DE BIENESTAR SOCIAL"/>
    <m/>
    <n v="200000000"/>
    <n v="200000000"/>
    <x v="14"/>
    <s v="02-01-01-004-009"/>
    <s v="Detalle"/>
    <s v=""/>
    <s v=""/>
    <x v="14"/>
    <s v="EQUIPO DE TRANSPORTE"/>
    <x v="14"/>
    <x v="22"/>
  </r>
  <r>
    <m/>
    <m/>
    <m/>
    <m/>
    <m/>
    <x v="27"/>
    <s v="DIRECCIÓN ANTISECUESTRO Y EXTORSION"/>
    <n v="650000"/>
    <m/>
    <n v="650000"/>
    <x v="14"/>
    <s v="02-01-01-004-009"/>
    <s v="Detalle"/>
    <s v=""/>
    <s v=""/>
    <x v="17"/>
    <s v="EQUIPO DE TRANSPORTE"/>
    <x v="14"/>
    <x v="25"/>
  </r>
  <r>
    <m/>
    <m/>
    <m/>
    <m/>
    <m/>
    <x v="43"/>
    <s v="POLICÍA METROPOLITANA DE MANIZALES"/>
    <m/>
    <n v="174910046"/>
    <n v="174910046"/>
    <x v="14"/>
    <s v="02-01-01-004-009"/>
    <s v="Detalle"/>
    <s v=""/>
    <s v=""/>
    <x v="25"/>
    <s v="EQUIPO DE TRANSPORTE"/>
    <x v="14"/>
    <x v="40"/>
  </r>
  <r>
    <m/>
    <m/>
    <m/>
    <m/>
    <m/>
    <x v="54"/>
    <s v="REGIÓN DE POLICÍA No. 6"/>
    <n v="1800000"/>
    <m/>
    <n v="1800000"/>
    <x v="14"/>
    <s v="02-01-01-004-009"/>
    <s v="Detalle"/>
    <s v=""/>
    <s v=""/>
    <x v="30"/>
    <s v="EQUIPO DE TRANSPORTE"/>
    <x v="14"/>
    <x v="48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1"/>
    <s v="01"/>
    <s v="004"/>
    <s v="010"/>
    <x v="0"/>
    <s v="EQUIPO MILITAR Y POLICÍA"/>
    <n v="8758825316.8600006"/>
    <n v="5384747000"/>
    <n v="14143572316.860001"/>
    <x v="15"/>
    <s v="02-01-01-004"/>
    <s v="Subordinal"/>
    <s v="020101004010Subordinal"/>
    <n v="1"/>
    <x v="0"/>
    <s v="EQUIPO MILITAR Y POLICÍA"/>
    <x v="15"/>
    <x v="0"/>
  </r>
  <r>
    <m/>
    <m/>
    <m/>
    <m/>
    <m/>
    <x v="70"/>
    <s v="DIRECCIÓN ADMINISTRATIVA Y FINANCIERA"/>
    <n v="2705985000"/>
    <n v="2336022000"/>
    <n v="5042007000"/>
    <x v="15"/>
    <s v="02-01-01-004-010"/>
    <s v="Detalle"/>
    <s v=""/>
    <s v=""/>
    <x v="1"/>
    <s v="EQUIPO MILITAR Y POLICÍA"/>
    <x v="15"/>
    <x v="62"/>
  </r>
  <r>
    <m/>
    <m/>
    <m/>
    <m/>
    <m/>
    <x v="5"/>
    <s v="ESCUADRÓN MÓVIL ANTIDISTURBIOS"/>
    <n v="2168000000"/>
    <m/>
    <n v="2168000000"/>
    <x v="15"/>
    <s v="02-01-01-004-010"/>
    <s v="Detalle"/>
    <s v=""/>
    <s v=""/>
    <x v="1"/>
    <s v="EQUIPO MILITAR Y POLICÍA"/>
    <x v="15"/>
    <x v="5"/>
  </r>
  <r>
    <m/>
    <m/>
    <m/>
    <m/>
    <m/>
    <x v="9"/>
    <s v="UNIDAD NACIONAL DE INTERVENCIÓN POLICIAL Y DE ANTITERRORISMO"/>
    <n v="198000000"/>
    <m/>
    <n v="198000000"/>
    <x v="15"/>
    <s v="02-01-01-004-010"/>
    <s v="Detalle"/>
    <s v=""/>
    <s v=""/>
    <x v="1"/>
    <s v="EQUIPO MILITAR Y POLICÍA"/>
    <x v="15"/>
    <x v="9"/>
  </r>
  <r>
    <m/>
    <m/>
    <m/>
    <m/>
    <m/>
    <x v="21"/>
    <s v="DEPARTAMENTO DE POLICÍA VICHADA"/>
    <n v="37450000"/>
    <m/>
    <n v="37450000"/>
    <x v="15"/>
    <s v="02-01-01-004-010"/>
    <s v="Detalle"/>
    <s v=""/>
    <s v=""/>
    <x v="11"/>
    <s v="EQUIPO MILITAR Y POLICÍA"/>
    <x v="15"/>
    <x v="20"/>
  </r>
  <r>
    <m/>
    <m/>
    <m/>
    <m/>
    <m/>
    <x v="22"/>
    <s v="DEPARTAMENTO DE POLICÍA AMAZONAS"/>
    <n v="28000000"/>
    <m/>
    <n v="28000000"/>
    <x v="15"/>
    <s v="02-01-01-004-010"/>
    <s v="Detalle"/>
    <s v=""/>
    <s v=""/>
    <x v="12"/>
    <s v="EQUIPO MILITAR Y POLICÍA"/>
    <x v="15"/>
    <x v="21"/>
  </r>
  <r>
    <m/>
    <m/>
    <m/>
    <m/>
    <m/>
    <x v="25"/>
    <s v="DIRECCIÓN DE INTELIGENCIA POLICÍAL"/>
    <n v="108696039"/>
    <m/>
    <n v="108696039"/>
    <x v="15"/>
    <s v="02-01-01-004-010"/>
    <s v="Detalle"/>
    <s v=""/>
    <s v=""/>
    <x v="15"/>
    <s v="EQUIPO MILITAR Y POLICÍA"/>
    <x v="15"/>
    <x v="23"/>
  </r>
  <r>
    <m/>
    <m/>
    <m/>
    <m/>
    <m/>
    <x v="26"/>
    <s v="DIRECCIÓN DE ANTINARCÓTICOS"/>
    <n v="1254847000"/>
    <m/>
    <n v="1254847000"/>
    <x v="15"/>
    <s v="02-01-01-004-010"/>
    <s v="Detalle"/>
    <s v=""/>
    <s v=""/>
    <x v="16"/>
    <s v="EQUIPO MILITAR Y POLICÍA"/>
    <x v="15"/>
    <x v="24"/>
  </r>
  <r>
    <m/>
    <m/>
    <m/>
    <m/>
    <m/>
    <x v="28"/>
    <s v="DIRECCIÓN DE TRANSITO Y TRANSPORTES"/>
    <m/>
    <n v="2000000000"/>
    <n v="2000000000"/>
    <x v="15"/>
    <s v="02-01-01-004-010"/>
    <s v="Detalle"/>
    <s v=""/>
    <s v=""/>
    <x v="18"/>
    <s v="EQUIPO MILITAR Y POLICÍA"/>
    <x v="15"/>
    <x v="26"/>
  </r>
  <r>
    <m/>
    <m/>
    <m/>
    <m/>
    <m/>
    <x v="112"/>
    <s v="POLICÍA METROPOLITANA DE BOGOTA"/>
    <m/>
    <n v="1000000000"/>
    <n v="1000000000"/>
    <x v="15"/>
    <s v="02-01-01-004-010"/>
    <s v="Detalle"/>
    <s v=""/>
    <s v=""/>
    <x v="28"/>
    <s v="EQUIPO MILITAR Y POLICÍA"/>
    <x v="15"/>
    <x v="92"/>
  </r>
  <r>
    <m/>
    <m/>
    <m/>
    <m/>
    <m/>
    <x v="31"/>
    <s v="DEPARTAMENTO DE POLICÍA TOLIMA"/>
    <n v="7000000"/>
    <m/>
    <n v="7000000"/>
    <x v="15"/>
    <s v="02-01-01-004-010"/>
    <s v="Detalle"/>
    <s v=""/>
    <s v=""/>
    <x v="20"/>
    <s v="EQUIPO MILITAR Y POLICÍA"/>
    <x v="15"/>
    <x v="29"/>
  </r>
  <r>
    <m/>
    <m/>
    <m/>
    <m/>
    <m/>
    <x v="32"/>
    <s v="POLICÍA METROPOLITANA DE SANTA MARTA"/>
    <n v="30000000"/>
    <m/>
    <n v="30000000"/>
    <x v="15"/>
    <s v="02-01-01-004-010"/>
    <s v="Detalle"/>
    <s v=""/>
    <s v=""/>
    <x v="21"/>
    <s v="EQUIPO MILITAR Y POLICÍA"/>
    <x v="15"/>
    <x v="30"/>
  </r>
  <r>
    <m/>
    <m/>
    <m/>
    <m/>
    <m/>
    <x v="38"/>
    <s v="POLICÍA METROPOLITANA DE NEIVA"/>
    <n v="149000000"/>
    <m/>
    <n v="149000000"/>
    <x v="15"/>
    <s v="02-01-01-004-010"/>
    <s v="Detalle"/>
    <s v=""/>
    <s v=""/>
    <x v="23"/>
    <s v="EQUIPO MILITAR Y POLICÍA"/>
    <x v="15"/>
    <x v="35"/>
  </r>
  <r>
    <m/>
    <m/>
    <m/>
    <m/>
    <m/>
    <x v="39"/>
    <s v="DEPARTAMENTO DE POLICÍA HUILA"/>
    <n v="8000000"/>
    <m/>
    <n v="8000000"/>
    <x v="15"/>
    <s v="02-01-01-004-010"/>
    <s v="Detalle"/>
    <s v=""/>
    <s v=""/>
    <x v="23"/>
    <s v="EQUIPO MILITAR Y POLICÍA"/>
    <x v="15"/>
    <x v="36"/>
  </r>
  <r>
    <m/>
    <m/>
    <m/>
    <m/>
    <m/>
    <x v="41"/>
    <s v="DEPARTAMENTO DE POLICÍA CORDOBA"/>
    <n v="42257141.859999999"/>
    <m/>
    <n v="42257141.859999999"/>
    <x v="15"/>
    <s v="02-01-01-004-010"/>
    <s v="Detalle"/>
    <s v=""/>
    <s v=""/>
    <x v="24"/>
    <s v="EQUIPO MILITAR Y POLICÍA"/>
    <x v="15"/>
    <x v="38"/>
  </r>
  <r>
    <m/>
    <m/>
    <m/>
    <m/>
    <m/>
    <x v="42"/>
    <s v="DEPARTAMENTO DE POLICÍA CALDAS"/>
    <n v="22400000"/>
    <m/>
    <n v="22400000"/>
    <x v="15"/>
    <s v="02-01-01-004-010"/>
    <s v="Detalle"/>
    <s v=""/>
    <s v=""/>
    <x v="25"/>
    <s v="EQUIPO MILITAR Y POLICÍA"/>
    <x v="15"/>
    <x v="39"/>
  </r>
  <r>
    <m/>
    <m/>
    <m/>
    <m/>
    <m/>
    <x v="43"/>
    <s v="POLICÍA METROPOLITANA DE MANIZALES"/>
    <n v="6700000"/>
    <m/>
    <n v="6700000"/>
    <x v="15"/>
    <s v="02-01-01-004-010"/>
    <s v="Detalle"/>
    <s v=""/>
    <s v=""/>
    <x v="25"/>
    <s v="EQUIPO MILITAR Y POLICÍA"/>
    <x v="15"/>
    <x v="40"/>
  </r>
  <r>
    <m/>
    <m/>
    <m/>
    <m/>
    <m/>
    <x v="48"/>
    <s v="POLICÍA METROPOLITANA DE BOGOTÁ - POLICÍA METROPOLITANA DE SOACHA"/>
    <n v="478390136"/>
    <m/>
    <n v="478390136"/>
    <x v="15"/>
    <s v="02-01-01-004-010"/>
    <s v="Detalle"/>
    <s v=""/>
    <s v=""/>
    <x v="28"/>
    <s v="EQUIPO MILITAR Y POLICÍA"/>
    <x v="15"/>
    <x v="44"/>
  </r>
  <r>
    <m/>
    <m/>
    <m/>
    <m/>
    <m/>
    <x v="50"/>
    <s v="POLICÍA METROPOLITANA DE CALI"/>
    <m/>
    <n v="48725000"/>
    <n v="48725000"/>
    <x v="15"/>
    <s v="02-01-01-004-010"/>
    <s v="Detalle"/>
    <s v=""/>
    <s v=""/>
    <x v="29"/>
    <s v="EQUIPO MILITAR Y POLICÍA"/>
    <x v="15"/>
    <x v="46"/>
  </r>
  <r>
    <m/>
    <m/>
    <m/>
    <m/>
    <m/>
    <x v="82"/>
    <s v="DEPARTAMENTO DE POLICÍA VALLE"/>
    <n v="15000000"/>
    <m/>
    <n v="15000000"/>
    <x v="15"/>
    <s v="02-01-01-004-010"/>
    <s v="Detalle"/>
    <s v=""/>
    <s v=""/>
    <x v="29"/>
    <s v="EQUIPO MILITAR Y POLICÍA"/>
    <x v="15"/>
    <x v="67"/>
  </r>
  <r>
    <m/>
    <m/>
    <m/>
    <m/>
    <m/>
    <x v="55"/>
    <s v="POLICÍA METROPOLITANA DE CARTAGENA"/>
    <n v="28600000"/>
    <m/>
    <n v="28600000"/>
    <x v="15"/>
    <s v="02-01-01-004-010"/>
    <s v="Detalle"/>
    <s v=""/>
    <s v=""/>
    <x v="31"/>
    <s v="EQUIPO MILITAR Y POLICÍA"/>
    <x v="15"/>
    <x v="49"/>
  </r>
  <r>
    <m/>
    <m/>
    <m/>
    <m/>
    <m/>
    <x v="60"/>
    <s v="POLICÍA METROPOLITANA DE CUCUTA"/>
    <n v="1345000000"/>
    <m/>
    <n v="1345000000"/>
    <x v="15"/>
    <s v="02-01-01-004-010"/>
    <s v="Detalle"/>
    <s v=""/>
    <s v=""/>
    <x v="34"/>
    <s v="EQUIPO MILITAR Y POLICÍA"/>
    <x v="15"/>
    <x v="54"/>
  </r>
  <r>
    <m/>
    <m/>
    <m/>
    <m/>
    <m/>
    <x v="64"/>
    <s v="DEPARTAMENTO DE POLICÍA RISARALDA"/>
    <n v="110000000"/>
    <m/>
    <n v="110000000"/>
    <x v="15"/>
    <s v="02-01-01-004-010"/>
    <s v="Detalle"/>
    <s v=""/>
    <s v=""/>
    <x v="35"/>
    <s v="EQUIPO MILITAR Y POLICÍA"/>
    <x v="15"/>
    <x v="57"/>
  </r>
  <r>
    <m/>
    <m/>
    <m/>
    <m/>
    <m/>
    <x v="66"/>
    <s v="POLICÍA METROPOLITANA DE VILLAVICENCIO"/>
    <n v="15500000"/>
    <m/>
    <n v="15500000"/>
    <x v="15"/>
    <s v="02-01-01-004-010"/>
    <s v="Detalle"/>
    <s v=""/>
    <s v=""/>
    <x v="36"/>
    <s v="EQUIPO MILITAR Y POLICÍA"/>
    <x v="15"/>
    <x v="58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1"/>
    <s v="01"/>
    <s v="006"/>
    <m/>
    <x v="0"/>
    <s v="OTROS ACTIVOS FIJOS"/>
    <n v="6106138033"/>
    <n v="480748168"/>
    <n v="6586886201"/>
    <x v="16"/>
    <s v="02-01-01"/>
    <s v="Ordinal"/>
    <s v="020101006Ordinal"/>
    <n v="1"/>
    <x v="0"/>
    <s v="ACTIVOS FIJOS OTROS"/>
    <x v="16"/>
    <x v="0"/>
  </r>
  <r>
    <s v="02"/>
    <s v="01"/>
    <s v="01"/>
    <s v="006"/>
    <s v="001"/>
    <x v="0"/>
    <s v="RECURSOS BIOLÓGICOS CULTIVADOS"/>
    <n v="130200000"/>
    <n v="0"/>
    <n v="130200000"/>
    <x v="17"/>
    <s v="02-01-01-006"/>
    <s v="Subordinal"/>
    <s v="020101006001Subordinal"/>
    <n v="1"/>
    <x v="0"/>
    <s v="ACTIVOS FIJOS OTROS"/>
    <x v="17"/>
    <x v="0"/>
  </r>
  <r>
    <m/>
    <m/>
    <m/>
    <m/>
    <m/>
    <x v="26"/>
    <s v="DIRECCIÓN DE ANTINARCÓTICOS"/>
    <n v="130200000"/>
    <m/>
    <n v="130200000"/>
    <x v="17"/>
    <s v="02-01-01-006-001"/>
    <s v="Detalle"/>
    <s v=""/>
    <s v=""/>
    <x v="16"/>
    <s v="ACTIVOS FIJOS OTROS"/>
    <x v="17"/>
    <x v="24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1"/>
    <s v="01"/>
    <s v="006"/>
    <s v="002"/>
    <x v="0"/>
    <s v="PRODUCTOS DE LA PROPIEDAD INTELECTUAL"/>
    <n v="5975938033"/>
    <n v="480748168"/>
    <n v="6456686201"/>
    <x v="18"/>
    <s v="02-01-01-006"/>
    <s v="Subordinal"/>
    <s v="020101006002Subordinal"/>
    <n v="1"/>
    <x v="0"/>
    <s v="PROPIEDAD INTELECTUAL"/>
    <x v="18"/>
    <x v="0"/>
  </r>
  <r>
    <m/>
    <m/>
    <m/>
    <m/>
    <m/>
    <x v="70"/>
    <s v="DIRECCIÓN ADMINISTRATIVA Y FINANCIERA"/>
    <n v="27200000"/>
    <m/>
    <n v="27200000"/>
    <x v="18"/>
    <s v="02-01-01-006-002"/>
    <s v="Detalle"/>
    <s v=""/>
    <s v=""/>
    <x v="1"/>
    <s v="PROPIEDAD INTELECTUAL"/>
    <x v="18"/>
    <x v="62"/>
  </r>
  <r>
    <m/>
    <m/>
    <m/>
    <m/>
    <m/>
    <x v="1"/>
    <s v="DIRECCIÓN DE INCORPORACION"/>
    <m/>
    <n v="67680000"/>
    <n v="67680000"/>
    <x v="18"/>
    <s v="02-01-01-006-002"/>
    <s v="Detalle"/>
    <s v=""/>
    <s v=""/>
    <x v="1"/>
    <s v="PROPIEDAD INTELECTUAL"/>
    <x v="18"/>
    <x v="1"/>
  </r>
  <r>
    <m/>
    <m/>
    <m/>
    <m/>
    <m/>
    <x v="96"/>
    <s v="CENTRO DE ESTANDARES DE LA POLICÍA"/>
    <n v="12000000"/>
    <m/>
    <n v="12000000"/>
    <x v="18"/>
    <s v="02-01-01-006-002"/>
    <s v="Detalle"/>
    <s v=""/>
    <s v=""/>
    <x v="1"/>
    <s v="PROPIEDAD INTELECTUAL"/>
    <x v="18"/>
    <x v="76"/>
  </r>
  <r>
    <m/>
    <m/>
    <m/>
    <m/>
    <m/>
    <x v="115"/>
    <s v="AGREGADURIA DE PANAMA"/>
    <n v="600000"/>
    <m/>
    <n v="600000"/>
    <x v="18"/>
    <s v="02-01-01-006-002"/>
    <s v="Detalle"/>
    <s v=""/>
    <s v=""/>
    <x v="1"/>
    <s v="PROPIEDAD INTELECTUAL"/>
    <x v="18"/>
    <x v="95"/>
  </r>
  <r>
    <m/>
    <m/>
    <m/>
    <m/>
    <m/>
    <x v="116"/>
    <s v="AGREGADURIA DE COSTA RICA"/>
    <n v="1100000"/>
    <m/>
    <n v="1100000"/>
    <x v="18"/>
    <s v="02-01-01-006-002"/>
    <s v="Detalle"/>
    <s v=""/>
    <s v=""/>
    <x v="1"/>
    <s v="PROPIEDAD INTELECTUAL"/>
    <x v="18"/>
    <x v="96"/>
  </r>
  <r>
    <m/>
    <m/>
    <m/>
    <m/>
    <m/>
    <x v="117"/>
    <s v="AGREGADURIA DE PARAGUAY"/>
    <n v="400000"/>
    <m/>
    <n v="400000"/>
    <x v="18"/>
    <s v="02-01-01-006-002"/>
    <s v="Detalle"/>
    <s v=""/>
    <s v=""/>
    <x v="1"/>
    <s v="PROPIEDAD INTELECTUAL"/>
    <x v="18"/>
    <x v="97"/>
  </r>
  <r>
    <m/>
    <m/>
    <m/>
    <m/>
    <m/>
    <x v="3"/>
    <s v="AREA DE DERECHOS HUMANOS"/>
    <n v="40000000"/>
    <m/>
    <n v="40000000"/>
    <x v="18"/>
    <s v="02-01-01-006-002"/>
    <s v="Detalle"/>
    <s v=""/>
    <s v=""/>
    <x v="1"/>
    <s v="PROPIEDAD INTELECTUAL"/>
    <x v="18"/>
    <x v="3"/>
  </r>
  <r>
    <m/>
    <m/>
    <m/>
    <m/>
    <m/>
    <x v="5"/>
    <s v="ESCUADRÓN MÓVIL ANTIDISTURBIOS"/>
    <n v="10000000"/>
    <m/>
    <n v="10000000"/>
    <x v="18"/>
    <s v="02-01-01-006-002"/>
    <s v="Detalle"/>
    <s v=""/>
    <s v=""/>
    <x v="1"/>
    <s v="PROPIEDAD INTELECTUAL"/>
    <x v="18"/>
    <x v="5"/>
  </r>
  <r>
    <m/>
    <m/>
    <m/>
    <m/>
    <m/>
    <x v="103"/>
    <s v="OFICINA DE TECNOLOGÍA, INFORMACIÓN Y TELECOMUNICACIONES"/>
    <n v="1987416577"/>
    <m/>
    <n v="1987416577"/>
    <x v="18"/>
    <s v="02-01-01-006-002"/>
    <s v="Detalle"/>
    <s v=""/>
    <s v=""/>
    <x v="1"/>
    <s v="PROPIEDAD INTELECTUAL"/>
    <x v="18"/>
    <x v="83"/>
  </r>
  <r>
    <m/>
    <m/>
    <m/>
    <m/>
    <m/>
    <x v="6"/>
    <s v="DIRECCIÓN DE TALENTO HUMANO"/>
    <n v="480868235"/>
    <m/>
    <n v="480868235"/>
    <x v="18"/>
    <s v="02-01-01-006-002"/>
    <s v="Detalle"/>
    <s v=""/>
    <s v=""/>
    <x v="1"/>
    <s v="PROPIEDAD INTELECTUAL"/>
    <x v="18"/>
    <x v="6"/>
  </r>
  <r>
    <m/>
    <m/>
    <m/>
    <m/>
    <m/>
    <x v="7"/>
    <s v="COMUNICACIONES ESTRATÉGICAS"/>
    <n v="352000000"/>
    <m/>
    <n v="352000000"/>
    <x v="18"/>
    <s v="02-01-01-006-002"/>
    <s v="Detalle"/>
    <s v=""/>
    <s v=""/>
    <x v="1"/>
    <s v="PROPIEDAD INTELECTUAL"/>
    <x v="18"/>
    <x v="7"/>
  </r>
  <r>
    <m/>
    <m/>
    <m/>
    <m/>
    <m/>
    <x v="8"/>
    <s v="INSPECCIÓN GENERAL"/>
    <n v="24000000"/>
    <m/>
    <n v="24000000"/>
    <x v="18"/>
    <s v="02-01-01-006-002"/>
    <s v="Detalle"/>
    <s v=""/>
    <s v=""/>
    <x v="1"/>
    <s v="PROPIEDAD INTELECTUAL"/>
    <x v="18"/>
    <x v="8"/>
  </r>
  <r>
    <m/>
    <m/>
    <m/>
    <m/>
    <m/>
    <x v="90"/>
    <s v="OFICINA DE PLANEACION "/>
    <n v="56300000"/>
    <m/>
    <n v="56300000"/>
    <x v="18"/>
    <s v="02-01-01-006-002"/>
    <s v="Detalle"/>
    <s v=""/>
    <s v=""/>
    <x v="1"/>
    <s v="PROPIEDAD INTELECTUAL"/>
    <x v="18"/>
    <x v="70"/>
  </r>
  <r>
    <m/>
    <m/>
    <m/>
    <m/>
    <m/>
    <x v="105"/>
    <s v="OFICINA DE RELACIONES  Y COOPERACIÓN INTERNACIONAL POLICIAL"/>
    <n v="6600000"/>
    <m/>
    <n v="6600000"/>
    <x v="18"/>
    <s v="02-01-01-006-002"/>
    <s v="Detalle"/>
    <s v=""/>
    <s v=""/>
    <x v="1"/>
    <s v="PROPIEDAD INTELECTUAL"/>
    <x v="18"/>
    <x v="85"/>
  </r>
  <r>
    <m/>
    <m/>
    <m/>
    <m/>
    <m/>
    <x v="9"/>
    <s v="UNIDAD NACIONAL DE INTERVENCIÓN POLICIAL Y DE ANTITERRORISMO"/>
    <n v="14000000"/>
    <m/>
    <n v="14000000"/>
    <x v="18"/>
    <s v="02-01-01-006-002"/>
    <s v="Detalle"/>
    <s v=""/>
    <s v=""/>
    <x v="1"/>
    <s v="PROPIEDAD INTELECTUAL"/>
    <x v="18"/>
    <x v="9"/>
  </r>
  <r>
    <m/>
    <m/>
    <m/>
    <m/>
    <m/>
    <x v="10"/>
    <s v="DEPARTAMENTO DE POLICÍA CAQUETA"/>
    <n v="65621400"/>
    <m/>
    <n v="65621400"/>
    <x v="18"/>
    <s v="02-01-01-006-002"/>
    <s v="Detalle"/>
    <s v=""/>
    <s v=""/>
    <x v="2"/>
    <s v="PROPIEDAD INTELECTUAL"/>
    <x v="18"/>
    <x v="10"/>
  </r>
  <r>
    <m/>
    <m/>
    <m/>
    <m/>
    <m/>
    <x v="13"/>
    <s v="DEPARTAMENTO DE POLICÍA GUAINIA"/>
    <n v="5000000"/>
    <m/>
    <n v="5000000"/>
    <x v="18"/>
    <s v="02-01-01-006-002"/>
    <s v="Detalle"/>
    <s v=""/>
    <s v=""/>
    <x v="4"/>
    <s v="PROPIEDAD INTELECTUAL"/>
    <x v="18"/>
    <x v="13"/>
  </r>
  <r>
    <m/>
    <m/>
    <m/>
    <m/>
    <m/>
    <x v="21"/>
    <s v="DEPARTAMENTO DE POLICÍA VICHADA"/>
    <n v="10000000"/>
    <m/>
    <n v="10000000"/>
    <x v="18"/>
    <s v="02-01-01-006-002"/>
    <s v="Detalle"/>
    <s v=""/>
    <s v=""/>
    <x v="11"/>
    <s v="PROPIEDAD INTELECTUAL"/>
    <x v="18"/>
    <x v="20"/>
  </r>
  <r>
    <m/>
    <m/>
    <m/>
    <m/>
    <m/>
    <x v="22"/>
    <s v="DEPARTAMENTO DE POLICÍA AMAZONAS"/>
    <n v="19200000"/>
    <m/>
    <n v="19200000"/>
    <x v="18"/>
    <s v="02-01-01-006-002"/>
    <s v="Detalle"/>
    <s v=""/>
    <s v=""/>
    <x v="12"/>
    <s v="PROPIEDAD INTELECTUAL"/>
    <x v="18"/>
    <x v="21"/>
  </r>
  <r>
    <m/>
    <m/>
    <m/>
    <m/>
    <m/>
    <x v="24"/>
    <s v="DIRECCIÓN DE BIENESTAR SOCIAL"/>
    <m/>
    <n v="76168168"/>
    <n v="76168168"/>
    <x v="18"/>
    <s v="02-01-01-006-002"/>
    <s v="Detalle"/>
    <s v=""/>
    <s v=""/>
    <x v="14"/>
    <s v="PROPIEDAD INTELECTUAL"/>
    <x v="18"/>
    <x v="22"/>
  </r>
  <r>
    <m/>
    <m/>
    <m/>
    <m/>
    <m/>
    <x v="106"/>
    <s v="DIRECCIÓN DE INVESTIGACION CRIMINAL"/>
    <n v="257770821"/>
    <m/>
    <n v="257770821"/>
    <x v="18"/>
    <s v="02-01-01-006-002"/>
    <s v="Detalle"/>
    <s v=""/>
    <s v=""/>
    <x v="40"/>
    <s v="PROPIEDAD INTELECTUAL"/>
    <x v="18"/>
    <x v="86"/>
  </r>
  <r>
    <m/>
    <m/>
    <m/>
    <m/>
    <m/>
    <x v="26"/>
    <s v="DIRECCIÓN DE ANTINARCÓTICOS"/>
    <n v="1050000000"/>
    <m/>
    <n v="1050000000"/>
    <x v="18"/>
    <s v="02-01-01-006-002"/>
    <s v="Detalle"/>
    <s v=""/>
    <s v=""/>
    <x v="16"/>
    <s v="PROPIEDAD INTELECTUAL"/>
    <x v="18"/>
    <x v="24"/>
  </r>
  <r>
    <m/>
    <m/>
    <m/>
    <m/>
    <m/>
    <x v="27"/>
    <s v="DIRECCIÓN ANTISECUESTRO Y EXTORSION"/>
    <n v="121000000"/>
    <m/>
    <n v="121000000"/>
    <x v="18"/>
    <s v="02-01-01-006-002"/>
    <s v="Detalle"/>
    <s v=""/>
    <s v=""/>
    <x v="17"/>
    <s v="PROPIEDAD INTELECTUAL"/>
    <x v="18"/>
    <x v="25"/>
  </r>
  <r>
    <m/>
    <m/>
    <m/>
    <m/>
    <m/>
    <x v="28"/>
    <s v="DIRECCIÓN DE TRANSITO Y TRANSPORTES"/>
    <m/>
    <n v="324000000"/>
    <n v="324000000"/>
    <x v="18"/>
    <s v="02-01-01-006-002"/>
    <s v="Detalle"/>
    <s v=""/>
    <s v=""/>
    <x v="18"/>
    <s v="PROPIEDAD INTELECTUAL"/>
    <x v="18"/>
    <x v="26"/>
  </r>
  <r>
    <m/>
    <m/>
    <m/>
    <m/>
    <m/>
    <x v="107"/>
    <s v="DIRECCIÓN DE PROTECCION"/>
    <n v="310000000"/>
    <m/>
    <n v="310000000"/>
    <x v="18"/>
    <s v="02-01-01-006-002"/>
    <s v="Detalle"/>
    <s v=""/>
    <s v=""/>
    <x v="41"/>
    <s v="PROPIEDAD INTELECTUAL"/>
    <x v="18"/>
    <x v="87"/>
  </r>
  <r>
    <m/>
    <m/>
    <m/>
    <m/>
    <m/>
    <x v="108"/>
    <s v="POLICÍA FISCAL Y ADUANERA"/>
    <n v="127200000"/>
    <m/>
    <n v="127200000"/>
    <x v="18"/>
    <s v="02-01-01-006-002"/>
    <s v="Detalle"/>
    <s v=""/>
    <s v=""/>
    <x v="41"/>
    <s v="PROPIEDAD INTELECTUAL"/>
    <x v="18"/>
    <x v="88"/>
  </r>
  <r>
    <m/>
    <m/>
    <m/>
    <m/>
    <m/>
    <x v="29"/>
    <s v="DIRECCIÓN DE CARABINEROS"/>
    <n v="200000000"/>
    <m/>
    <n v="200000000"/>
    <x v="18"/>
    <s v="02-01-01-006-002"/>
    <s v="Detalle"/>
    <s v=""/>
    <s v=""/>
    <x v="19"/>
    <s v="PROPIEDAD INTELECTUAL"/>
    <x v="18"/>
    <x v="27"/>
  </r>
  <r>
    <m/>
    <m/>
    <m/>
    <m/>
    <m/>
    <x v="30"/>
    <s v="POLICÍA METROPOLITANA DE IBAGUÉ"/>
    <n v="56500000"/>
    <m/>
    <n v="56500000"/>
    <x v="18"/>
    <s v="02-01-01-006-002"/>
    <s v="Detalle"/>
    <s v=""/>
    <s v=""/>
    <x v="20"/>
    <s v="PROPIEDAD INTELECTUAL"/>
    <x v="18"/>
    <x v="28"/>
  </r>
  <r>
    <m/>
    <m/>
    <m/>
    <m/>
    <m/>
    <x v="35"/>
    <s v="POLICÍA METROPOLITANA DE POPAYAN"/>
    <n v="18645000"/>
    <m/>
    <n v="18645000"/>
    <x v="18"/>
    <s v="02-01-01-006-002"/>
    <s v="Detalle"/>
    <s v=""/>
    <s v=""/>
    <x v="22"/>
    <s v="PROPIEDAD INTELECTUAL"/>
    <x v="18"/>
    <x v="32"/>
  </r>
  <r>
    <m/>
    <m/>
    <m/>
    <m/>
    <m/>
    <x v="36"/>
    <s v="DEPARTAMENTO DE POLICÍA CAUCA"/>
    <n v="30000000"/>
    <m/>
    <n v="30000000"/>
    <x v="18"/>
    <s v="02-01-01-006-002"/>
    <s v="Detalle"/>
    <s v=""/>
    <s v=""/>
    <x v="22"/>
    <s v="PROPIEDAD INTELECTUAL"/>
    <x v="18"/>
    <x v="33"/>
  </r>
  <r>
    <m/>
    <m/>
    <m/>
    <m/>
    <m/>
    <x v="38"/>
    <s v="POLICÍA METROPOLITANA DE NEIVA"/>
    <n v="3600000"/>
    <m/>
    <n v="3600000"/>
    <x v="18"/>
    <s v="02-01-01-006-002"/>
    <s v="Detalle"/>
    <s v=""/>
    <s v=""/>
    <x v="23"/>
    <s v="PROPIEDAD INTELECTUAL"/>
    <x v="18"/>
    <x v="35"/>
  </r>
  <r>
    <m/>
    <m/>
    <m/>
    <m/>
    <m/>
    <x v="42"/>
    <s v="DEPARTAMENTO DE POLICÍA CALDAS"/>
    <m/>
    <n v="12900000"/>
    <n v="12900000"/>
    <x v="18"/>
    <s v="02-01-01-006-002"/>
    <s v="Detalle"/>
    <s v=""/>
    <s v=""/>
    <x v="25"/>
    <s v="PROPIEDAD INTELECTUAL"/>
    <x v="18"/>
    <x v="39"/>
  </r>
  <r>
    <m/>
    <m/>
    <m/>
    <m/>
    <m/>
    <x v="43"/>
    <s v="POLICÍA METROPOLITANA DE MANIZALES"/>
    <n v="26008000"/>
    <m/>
    <n v="26008000"/>
    <x v="18"/>
    <s v="02-01-01-006-002"/>
    <s v="Detalle"/>
    <s v=""/>
    <s v=""/>
    <x v="25"/>
    <s v="PROPIEDAD INTELECTUAL"/>
    <x v="18"/>
    <x v="40"/>
  </r>
  <r>
    <m/>
    <m/>
    <m/>
    <m/>
    <m/>
    <x v="93"/>
    <s v="DEPARTAMENTO DE POLICÍA BOYACA"/>
    <n v="12000000"/>
    <m/>
    <n v="12000000"/>
    <x v="18"/>
    <s v="02-01-01-006-002"/>
    <s v="Detalle"/>
    <s v=""/>
    <s v=""/>
    <x v="26"/>
    <s v="PROPIEDAD INTELECTUAL"/>
    <x v="18"/>
    <x v="73"/>
  </r>
  <r>
    <m/>
    <m/>
    <m/>
    <m/>
    <m/>
    <x v="44"/>
    <s v="POLICÍA METROPOLITANA DE TUNJA"/>
    <n v="14000000"/>
    <m/>
    <n v="14000000"/>
    <x v="18"/>
    <s v="02-01-01-006-002"/>
    <s v="Detalle"/>
    <s v=""/>
    <s v=""/>
    <x v="26"/>
    <s v="PROPIEDAD INTELECTUAL"/>
    <x v="18"/>
    <x v="41"/>
  </r>
  <r>
    <m/>
    <m/>
    <m/>
    <m/>
    <m/>
    <x v="45"/>
    <s v="POLICÍA METROPOLITANA DE SAN JUAN DE PASTO"/>
    <n v="9600000"/>
    <m/>
    <n v="9600000"/>
    <x v="18"/>
    <s v="02-01-01-006-002"/>
    <s v="Detalle"/>
    <s v=""/>
    <s v=""/>
    <x v="27"/>
    <s v="PROPIEDAD INTELECTUAL"/>
    <x v="18"/>
    <x v="42"/>
  </r>
  <r>
    <m/>
    <m/>
    <m/>
    <m/>
    <m/>
    <x v="48"/>
    <s v="POLICÍA METROPOLITANA DE BOGOTÁ - POLICÍA METROPOLITANA DE SOACHA"/>
    <n v="55000000"/>
    <m/>
    <n v="55000000"/>
    <x v="18"/>
    <s v="02-01-01-006-002"/>
    <s v="Detalle"/>
    <s v=""/>
    <s v=""/>
    <x v="28"/>
    <s v="PROPIEDAD INTELECTUAL"/>
    <x v="18"/>
    <x v="44"/>
  </r>
  <r>
    <m/>
    <m/>
    <m/>
    <m/>
    <m/>
    <x v="49"/>
    <s v="POLICÍA METROPOLITANA DE BOGOTÁ - REGIÓN METROPOLITANA DE POLICÍA LA SABANA"/>
    <n v="28000000"/>
    <m/>
    <n v="28000000"/>
    <x v="18"/>
    <s v="02-01-01-006-002"/>
    <s v="Detalle"/>
    <s v=""/>
    <s v=""/>
    <x v="28"/>
    <s v="PROPIEDAD INTELECTUAL"/>
    <x v="18"/>
    <x v="45"/>
  </r>
  <r>
    <m/>
    <m/>
    <m/>
    <m/>
    <m/>
    <x v="50"/>
    <s v="POLICÍA METROPOLITANA DE CALI"/>
    <n v="108635000"/>
    <m/>
    <n v="108635000"/>
    <x v="18"/>
    <s v="02-01-01-006-002"/>
    <s v="Detalle"/>
    <s v=""/>
    <s v=""/>
    <x v="29"/>
    <s v="PROPIEDAD INTELECTUAL"/>
    <x v="18"/>
    <x v="46"/>
  </r>
  <r>
    <m/>
    <m/>
    <m/>
    <m/>
    <m/>
    <x v="57"/>
    <s v="POLICÍA METROPOLITANA DE BARRANQUILLA"/>
    <n v="44000000"/>
    <m/>
    <n v="44000000"/>
    <x v="18"/>
    <s v="02-01-01-006-002"/>
    <s v="Detalle"/>
    <s v=""/>
    <s v=""/>
    <x v="32"/>
    <s v="PROPIEDAD INTELECTUAL"/>
    <x v="18"/>
    <x v="51"/>
  </r>
  <r>
    <m/>
    <m/>
    <m/>
    <m/>
    <m/>
    <x v="85"/>
    <s v="DEPARTAMENTO DE POLICÍA ATLÁNTICO "/>
    <n v="14400000"/>
    <m/>
    <n v="14400000"/>
    <x v="18"/>
    <s v="02-01-01-006-002"/>
    <s v="Detalle"/>
    <s v=""/>
    <s v=""/>
    <x v="32"/>
    <s v="PROPIEDAD INTELECTUAL"/>
    <x v="18"/>
    <x v="69"/>
  </r>
  <r>
    <m/>
    <m/>
    <m/>
    <m/>
    <m/>
    <x v="60"/>
    <s v="POLICÍA METROPOLITANA DE CUCUTA"/>
    <n v="219773000"/>
    <m/>
    <n v="219773000"/>
    <x v="18"/>
    <s v="02-01-01-006-002"/>
    <s v="Detalle"/>
    <s v=""/>
    <s v=""/>
    <x v="34"/>
    <s v="PROPIEDAD INTELECTUAL"/>
    <x v="18"/>
    <x v="54"/>
  </r>
  <r>
    <m/>
    <m/>
    <m/>
    <m/>
    <m/>
    <x v="61"/>
    <s v="DEPARTAMENTO DE POLICÍA NORTE DE SANTANDER"/>
    <n v="16000000"/>
    <m/>
    <n v="16000000"/>
    <x v="18"/>
    <s v="02-01-01-006-002"/>
    <s v="Detalle"/>
    <s v=""/>
    <s v=""/>
    <x v="34"/>
    <s v="PROPIEDAD INTELECTUAL"/>
    <x v="18"/>
    <x v="55"/>
  </r>
  <r>
    <m/>
    <m/>
    <m/>
    <m/>
    <m/>
    <x v="63"/>
    <s v="POLICÍA METROPOLITANA DE PEREIRA"/>
    <n v="55000000"/>
    <m/>
    <n v="55000000"/>
    <x v="18"/>
    <s v="02-01-01-006-002"/>
    <s v="Detalle"/>
    <s v=""/>
    <s v=""/>
    <x v="35"/>
    <s v="PROPIEDAD INTELECTUAL"/>
    <x v="18"/>
    <x v="56"/>
  </r>
  <r>
    <m/>
    <m/>
    <m/>
    <m/>
    <m/>
    <x v="64"/>
    <s v="DEPARTAMENTO DE POLICÍA RISARALDA"/>
    <n v="40000000"/>
    <m/>
    <n v="40000000"/>
    <x v="18"/>
    <s v="02-01-01-006-002"/>
    <s v="Detalle"/>
    <s v=""/>
    <s v=""/>
    <x v="35"/>
    <s v="PROPIEDAD INTELECTUAL"/>
    <x v="18"/>
    <x v="57"/>
  </r>
  <r>
    <m/>
    <m/>
    <m/>
    <m/>
    <m/>
    <x v="110"/>
    <s v="REGIÓN DE POLICÍA No. 3"/>
    <n v="13000000"/>
    <m/>
    <n v="13000000"/>
    <x v="18"/>
    <s v="02-01-01-006-002"/>
    <s v="Detalle"/>
    <s v=""/>
    <s v=""/>
    <x v="35"/>
    <s v="PROPIEDAD INTELECTUAL"/>
    <x v="18"/>
    <x v="90"/>
  </r>
  <r>
    <m/>
    <m/>
    <m/>
    <m/>
    <m/>
    <x v="68"/>
    <s v="DEPARTAMENTO DE POLICÍA VAUPÉS"/>
    <n v="30000000"/>
    <m/>
    <n v="30000000"/>
    <x v="18"/>
    <s v="02-01-01-006-002"/>
    <s v="Detalle"/>
    <s v=""/>
    <s v=""/>
    <x v="36"/>
    <s v="PROPIEDAD INTELECTUAL"/>
    <x v="18"/>
    <x v="60"/>
  </r>
  <r>
    <m/>
    <m/>
    <m/>
    <m/>
    <m/>
    <x v="69"/>
    <s v="REGIÓN DE POLICÍA No. 7"/>
    <n v="3500000"/>
    <m/>
    <n v="3500000"/>
    <x v="18"/>
    <s v="02-01-01-006-002"/>
    <s v="Detalle"/>
    <s v=""/>
    <s v=""/>
    <x v="36"/>
    <s v="PROPIEDAD INTELECTUAL"/>
    <x v="18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m/>
    <m/>
    <m/>
    <x v="0"/>
    <s v="ADQUISICIONES DIFERENTES DE ACTIVOS"/>
    <n v="902651202006.57031"/>
    <n v="146482534820.60999"/>
    <n v="1049133736827.1803"/>
    <x v="19"/>
    <s v="02"/>
    <s v="Subcuenta"/>
    <s v="0202Subcuenta"/>
    <n v="1"/>
    <x v="0"/>
    <s v=""/>
    <x v="19"/>
    <x v="0"/>
  </r>
  <r>
    <s v="02"/>
    <s v="02"/>
    <s v="01"/>
    <m/>
    <m/>
    <x v="0"/>
    <s v="MATERIALES Y SUMINISTROS"/>
    <n v="284444886371.46039"/>
    <n v="34441201929.25"/>
    <n v="318886088300.71039"/>
    <x v="20"/>
    <s v="02-02"/>
    <s v="Objeto"/>
    <s v="020201Objeto"/>
    <n v="1"/>
    <x v="0"/>
    <s v=""/>
    <x v="20"/>
    <x v="0"/>
  </r>
  <r>
    <s v="02"/>
    <s v="02"/>
    <s v="01"/>
    <s v="000"/>
    <m/>
    <x v="0"/>
    <s v="AGRICULTURA, SILVICULTURA Y PRODUCTOS DE LA PESCA"/>
    <n v="513690000"/>
    <n v="0"/>
    <n v="513690000"/>
    <x v="21"/>
    <s v="02-02-01"/>
    <s v="Ordinal"/>
    <s v="020201000Ordinal"/>
    <n v="1"/>
    <x v="0"/>
    <s v=""/>
    <x v="21"/>
    <x v="0"/>
  </r>
  <r>
    <s v="02"/>
    <s v="02"/>
    <s v="01"/>
    <s v="000"/>
    <s v="001"/>
    <x v="0"/>
    <s v="PRODUCTOS DE LA AGRICULTURA Y LA HORTICULTURA"/>
    <n v="160190000"/>
    <n v="0"/>
    <n v="160190000"/>
    <x v="22"/>
    <s v="02-02-01-000"/>
    <s v="Subordinal"/>
    <s v="020201000001Subordinal"/>
    <n v="1"/>
    <x v="0"/>
    <s v="MATERIALES Y SUMINISTROS"/>
    <x v="22"/>
    <x v="0"/>
  </r>
  <r>
    <m/>
    <m/>
    <m/>
    <m/>
    <m/>
    <x v="95"/>
    <s v="DIRECCIÓN LOGISTICA Y FINANCIERA - DIRECCIÓN PONAL"/>
    <n v="150000000"/>
    <m/>
    <n v="150000000"/>
    <x v="22"/>
    <s v="02-02-01-000-001"/>
    <s v="Detalle"/>
    <s v=""/>
    <s v=""/>
    <x v="1"/>
    <s v="MATERIALES Y SUMINISTROS"/>
    <x v="22"/>
    <x v="75"/>
  </r>
  <r>
    <m/>
    <m/>
    <m/>
    <m/>
    <m/>
    <x v="58"/>
    <s v="REGIÓN DE POLICÍA No. 8"/>
    <n v="500000"/>
    <m/>
    <n v="500000"/>
    <x v="22"/>
    <s v="02-02-01-000-001"/>
    <s v="Detalle"/>
    <s v=""/>
    <s v=""/>
    <x v="32"/>
    <s v="MATERIALES Y SUMINISTROS"/>
    <x v="22"/>
    <x v="52"/>
  </r>
  <r>
    <m/>
    <m/>
    <m/>
    <m/>
    <m/>
    <x v="66"/>
    <s v="POLICÍA METROPOLITANA DE VILLAVICENCIO"/>
    <n v="1050000"/>
    <m/>
    <n v="1050000"/>
    <x v="22"/>
    <s v="02-02-01-000-001"/>
    <s v="Detalle"/>
    <s v=""/>
    <s v=""/>
    <x v="36"/>
    <s v="MATERIALES Y SUMINISTROS"/>
    <x v="22"/>
    <x v="58"/>
  </r>
  <r>
    <m/>
    <m/>
    <m/>
    <m/>
    <m/>
    <x v="68"/>
    <s v="DEPARTAMENTO DE POLICÍA VAUPÉS"/>
    <n v="8640000"/>
    <m/>
    <n v="8640000"/>
    <x v="22"/>
    <s v="02-02-01-000-001"/>
    <s v="Detalle"/>
    <s v=""/>
    <s v=""/>
    <x v="36"/>
    <s v="MATERIALES Y SUMINISTROS"/>
    <x v="22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0"/>
    <s v="002"/>
    <x v="0"/>
    <s v="ANIMALES VIVOS Y PRODUCTOS ANIMALES (EXCEPTO LA CARNE)"/>
    <n v="351000000"/>
    <n v="0"/>
    <n v="351000000"/>
    <x v="23"/>
    <s v="02-02-01-000"/>
    <s v="Subordinal"/>
    <s v="020201000002Subordinal"/>
    <n v="1"/>
    <x v="0"/>
    <s v="RECURSOS ANIMALES"/>
    <x v="23"/>
    <x v="0"/>
  </r>
  <r>
    <m/>
    <m/>
    <m/>
    <m/>
    <m/>
    <x v="26"/>
    <s v="DIRECCIÓN DE ANTINARCÓTICOS"/>
    <n v="351000000"/>
    <m/>
    <n v="351000000"/>
    <x v="23"/>
    <s v="02-02-01-000-002"/>
    <s v="Detalle"/>
    <s v=""/>
    <s v=""/>
    <x v="16"/>
    <s v="RECURSOS ANIMALES"/>
    <x v="23"/>
    <x v="24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0"/>
    <s v="003"/>
    <x v="0"/>
    <s v="PRODUCTOS DE LA SILVICULTURA Y DE LA EXPLOTACIÓN FORESTAL"/>
    <n v="2500000"/>
    <n v="0"/>
    <n v="2500000"/>
    <x v="24"/>
    <s v="02-02-01-000"/>
    <s v="Subordinal"/>
    <s v="020201000003Subordinal"/>
    <n v="1"/>
    <x v="0"/>
    <s v="PRODUCTOS DE MADERA"/>
    <x v="24"/>
    <x v="0"/>
  </r>
  <r>
    <m/>
    <m/>
    <m/>
    <m/>
    <m/>
    <x v="2"/>
    <s v="AGREGADURIA DE CHILE"/>
    <n v="2500000"/>
    <m/>
    <n v="2500000"/>
    <x v="24"/>
    <s v="02-02-01-000-003"/>
    <s v="Detalle"/>
    <s v=""/>
    <s v=""/>
    <x v="1"/>
    <s v="PRODUCTOS DE MADERA"/>
    <x v="24"/>
    <x v="2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1"/>
    <m/>
    <x v="0"/>
    <s v="MINERALES; ELECTRICIDAD, GAS Y AGUA"/>
    <n v="1414700000"/>
    <n v="0"/>
    <n v="1414700000"/>
    <x v="25"/>
    <s v="02-02-01"/>
    <s v="Ordinal"/>
    <s v="020201001Ordinal"/>
    <n v="1"/>
    <x v="0"/>
    <s v="SERVICIOS PÚBLICOS"/>
    <x v="25"/>
    <x v="0"/>
  </r>
  <r>
    <s v="02"/>
    <s v="02"/>
    <s v="01"/>
    <s v="001"/>
    <s v="002"/>
    <x v="0"/>
    <s v="PETRÓLEO CRUDO Y GAS NATURAL"/>
    <n v="231000000"/>
    <n v="0"/>
    <n v="231000000"/>
    <x v="26"/>
    <s v="02-02-01-001"/>
    <s v="Subordinal"/>
    <s v="020201001002Subordinal"/>
    <n v="1"/>
    <x v="0"/>
    <s v="SERVICIOS PÚBLICOS"/>
    <x v="26"/>
    <x v="0"/>
  </r>
  <r>
    <m/>
    <m/>
    <m/>
    <m/>
    <m/>
    <x v="43"/>
    <s v="POLICÍA METROPOLITANA DE MANIZALES"/>
    <n v="96000000"/>
    <m/>
    <n v="96000000"/>
    <x v="26"/>
    <s v="02-02-01-001-002"/>
    <s v="Detalle"/>
    <s v=""/>
    <s v=""/>
    <x v="25"/>
    <s v="SERVICIOS PÚBLICOS"/>
    <x v="26"/>
    <x v="40"/>
  </r>
  <r>
    <m/>
    <m/>
    <m/>
    <m/>
    <m/>
    <x v="63"/>
    <s v="POLICÍA METROPOLITANA DE PEREIRA"/>
    <n v="75000000"/>
    <m/>
    <n v="75000000"/>
    <x v="26"/>
    <s v="02-02-01-001-002"/>
    <s v="Detalle"/>
    <s v=""/>
    <s v=""/>
    <x v="35"/>
    <s v="SERVICIOS PÚBLICOS"/>
    <x v="26"/>
    <x v="56"/>
  </r>
  <r>
    <m/>
    <m/>
    <m/>
    <m/>
    <m/>
    <x v="64"/>
    <s v="DEPARTAMENTO DE POLICÍA RISARALDA"/>
    <n v="60000000"/>
    <m/>
    <n v="60000000"/>
    <x v="26"/>
    <s v="02-02-01-001-002"/>
    <s v="Detalle"/>
    <s v=""/>
    <s v=""/>
    <x v="35"/>
    <s v="SERVICIOS PÚBLICOS"/>
    <x v="26"/>
    <x v="57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1"/>
    <s v="005"/>
    <x v="0"/>
    <s v="PIEDRA, ARENA Y ARCILLA"/>
    <n v="14000000"/>
    <n v="0"/>
    <n v="14000000"/>
    <x v="27"/>
    <s v="02-02-01-001"/>
    <s v="Subordinal"/>
    <s v="020201001005Subordinal"/>
    <n v="1"/>
    <x v="0"/>
    <s v="MINERALES"/>
    <x v="27"/>
    <x v="0"/>
  </r>
  <r>
    <m/>
    <m/>
    <m/>
    <m/>
    <m/>
    <x v="17"/>
    <s v="DEPARTAMENTO DE POLICÍA SAN ANDRES Y PROVIDENCIA"/>
    <n v="5000000"/>
    <m/>
    <n v="5000000"/>
    <x v="27"/>
    <s v="02-02-01-001-005"/>
    <s v="Detalle"/>
    <s v=""/>
    <s v=""/>
    <x v="8"/>
    <s v="MINERALES"/>
    <x v="27"/>
    <x v="17"/>
  </r>
  <r>
    <m/>
    <m/>
    <m/>
    <m/>
    <m/>
    <x v="61"/>
    <s v="DEPARTAMENTO DE POLICÍA NORTE DE SANTANDER"/>
    <n v="9000000"/>
    <m/>
    <n v="9000000"/>
    <x v="27"/>
    <s v="02-02-01-001-005"/>
    <s v="Detalle"/>
    <s v=""/>
    <s v=""/>
    <x v="34"/>
    <s v="MINERALES"/>
    <x v="27"/>
    <x v="55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1"/>
    <s v="007"/>
    <x v="0"/>
    <s v="ELECTRICIDAD, GAS DE CIUDAD, VAPOR Y AGUA CALIENTE"/>
    <n v="1049000000"/>
    <n v="0"/>
    <n v="1049000000"/>
    <x v="28"/>
    <s v="02-02-01-001"/>
    <s v="Subordinal"/>
    <s v="020201001007Subordinal"/>
    <n v="1"/>
    <x v="0"/>
    <s v="SERVICIOS PÚBLICOS"/>
    <x v="28"/>
    <x v="0"/>
  </r>
  <r>
    <m/>
    <m/>
    <m/>
    <m/>
    <m/>
    <x v="33"/>
    <s v="DEPARTAMENTO DE POLICÍA MAGDALENA"/>
    <n v="1049000000"/>
    <m/>
    <n v="1049000000"/>
    <x v="28"/>
    <s v="02-02-01-001-007"/>
    <s v="Detalle"/>
    <s v=""/>
    <s v=""/>
    <x v="21"/>
    <s v="SERVICIOS PÚBLICOS"/>
    <x v="28"/>
    <x v="3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1"/>
    <s v="008"/>
    <x v="0"/>
    <s v="AGUA NATURAL"/>
    <n v="120700000"/>
    <n v="0"/>
    <n v="120700000"/>
    <x v="29"/>
    <s v="02-02-01-001"/>
    <s v="Subordinal"/>
    <s v="020201001008Subordinal"/>
    <n v="1"/>
    <x v="0"/>
    <s v="SERVICIOS PÚBLICOS"/>
    <x v="29"/>
    <x v="0"/>
  </r>
  <r>
    <m/>
    <m/>
    <m/>
    <m/>
    <m/>
    <x v="115"/>
    <s v="AGREGADURIA DE PANAMA"/>
    <n v="700000"/>
    <m/>
    <n v="700000"/>
    <x v="29"/>
    <s v="02-02-01-001-008"/>
    <s v="Detalle"/>
    <s v=""/>
    <s v=""/>
    <x v="1"/>
    <s v="SERVICIOS PÚBLICOS"/>
    <x v="29"/>
    <x v="95"/>
  </r>
  <r>
    <m/>
    <m/>
    <m/>
    <m/>
    <m/>
    <x v="26"/>
    <s v="DIRECCIÓN DE ANTINARCÓTICOS"/>
    <n v="120000000"/>
    <m/>
    <n v="120000000"/>
    <x v="29"/>
    <s v="02-02-01-001-008"/>
    <s v="Detalle"/>
    <s v=""/>
    <s v=""/>
    <x v="16"/>
    <s v="SERVICIOS PÚBLICOS"/>
    <x v="29"/>
    <x v="24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2"/>
    <m/>
    <x v="0"/>
    <s v="PRODUCTOS ALIMENTICIOS, BEBIDAS Y TABACO; TEXTILES, PRENDAS DE VESTIR Y PRODUCTOS DE CUERO"/>
    <n v="119513367074.98999"/>
    <n v="12219775420"/>
    <n v="131733142494.98999"/>
    <x v="30"/>
    <s v="02-02-01"/>
    <s v="Ordinal"/>
    <s v="020201002Ordinal"/>
    <n v="1"/>
    <x v="0"/>
    <s v="DOTACIÓN"/>
    <x v="30"/>
    <x v="0"/>
  </r>
  <r>
    <s v="02"/>
    <s v="02"/>
    <s v="01"/>
    <s v="002"/>
    <s v="001"/>
    <x v="0"/>
    <s v="CARNE, PESCADO, FRUTAS, HORTALIZAS, ACEITES Y GRASAS"/>
    <n v="242787600"/>
    <n v="0"/>
    <n v="242787600"/>
    <x v="31"/>
    <s v="02-02-01-002"/>
    <s v="Subordinal"/>
    <s v="020201002001Subordinal"/>
    <n v="1"/>
    <x v="0"/>
    <s v="ALIMENTACIÓN"/>
    <x v="31"/>
    <x v="0"/>
  </r>
  <r>
    <m/>
    <m/>
    <m/>
    <m/>
    <m/>
    <x v="111"/>
    <s v="COMANDOS EN OPERACIONES ESPECIALES Y ANTITERRORISMO"/>
    <n v="31787600"/>
    <m/>
    <n v="31787600"/>
    <x v="31"/>
    <s v="02-02-01-002-001"/>
    <s v="Detalle"/>
    <s v=""/>
    <s v=""/>
    <x v="1"/>
    <s v="ALIMENTACIÓN"/>
    <x v="31"/>
    <x v="91"/>
  </r>
  <r>
    <m/>
    <m/>
    <m/>
    <m/>
    <m/>
    <x v="99"/>
    <s v="AGREGADURIA DE GRAN BRETANA"/>
    <n v="2000000"/>
    <m/>
    <n v="2000000"/>
    <x v="31"/>
    <s v="02-02-01-002-001"/>
    <s v="Detalle"/>
    <s v=""/>
    <s v=""/>
    <x v="1"/>
    <s v="ALIMENTACIÓN"/>
    <x v="31"/>
    <x v="79"/>
  </r>
  <r>
    <m/>
    <m/>
    <m/>
    <m/>
    <m/>
    <x v="15"/>
    <s v="DEPARTAMENTO DE POLICÍA GUAVIARE"/>
    <n v="15000000"/>
    <m/>
    <n v="15000000"/>
    <x v="31"/>
    <s v="02-02-01-002-001"/>
    <s v="Detalle"/>
    <s v=""/>
    <s v=""/>
    <x v="6"/>
    <s v="ALIMENTACIÓN"/>
    <x v="31"/>
    <x v="15"/>
  </r>
  <r>
    <m/>
    <m/>
    <m/>
    <m/>
    <m/>
    <x v="118"/>
    <s v="DEPARTAMENTO DE POLICÍA ARAUCA"/>
    <n v="41000000"/>
    <m/>
    <n v="41000000"/>
    <x v="31"/>
    <s v="02-02-01-002-001"/>
    <s v="Detalle"/>
    <s v=""/>
    <s v=""/>
    <x v="13"/>
    <s v="ALIMENTACIÓN"/>
    <x v="31"/>
    <x v="98"/>
  </r>
  <r>
    <m/>
    <m/>
    <m/>
    <m/>
    <m/>
    <x v="83"/>
    <s v="DEPARTAMENTO DE POLICÍA ANTIOQUIA"/>
    <n v="153000000"/>
    <m/>
    <n v="153000000"/>
    <x v="31"/>
    <s v="02-02-01-002-001"/>
    <s v="Detalle"/>
    <s v=""/>
    <s v=""/>
    <x v="30"/>
    <s v="ALIMENTACIÓN"/>
    <x v="31"/>
    <x v="68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2"/>
    <s v="002"/>
    <x v="0"/>
    <s v="PRODUCTOS LÁCTEOS Y OVOPRODUCTOS"/>
    <n v="104635520"/>
    <n v="0"/>
    <n v="104635520"/>
    <x v="32"/>
    <s v="02-02-01-002"/>
    <s v="Subordinal"/>
    <s v="020201002002Subordinal"/>
    <n v="1"/>
    <x v="0"/>
    <s v="ALIMENTACIÓN"/>
    <x v="32"/>
    <x v="0"/>
  </r>
  <r>
    <m/>
    <m/>
    <m/>
    <m/>
    <m/>
    <x v="111"/>
    <s v="COMANDOS EN OPERACIONES ESPECIALES Y ANTITERRORISMO"/>
    <n v="45635520"/>
    <m/>
    <n v="45635520"/>
    <x v="32"/>
    <s v="02-02-01-002-002"/>
    <s v="Detalle"/>
    <s v=""/>
    <s v=""/>
    <x v="1"/>
    <s v="ALIMENTACIÓN"/>
    <x v="32"/>
    <x v="91"/>
  </r>
  <r>
    <m/>
    <m/>
    <m/>
    <m/>
    <m/>
    <x v="119"/>
    <s v="POLICÍA METROPOLITANA DE SAN JERONIMO DE MONTERIA"/>
    <n v="1000000"/>
    <m/>
    <n v="1000000"/>
    <x v="32"/>
    <s v="02-02-01-002-002"/>
    <s v="Detalle"/>
    <s v=""/>
    <s v=""/>
    <x v="24"/>
    <s v="ALIMENTACIÓN"/>
    <x v="32"/>
    <x v="99"/>
  </r>
  <r>
    <m/>
    <m/>
    <m/>
    <m/>
    <m/>
    <x v="83"/>
    <s v="DEPARTAMENTO DE POLICÍA ANTIOQUIA"/>
    <n v="58000000"/>
    <m/>
    <n v="58000000"/>
    <x v="32"/>
    <s v="02-02-01-002-002"/>
    <s v="Detalle"/>
    <s v=""/>
    <s v=""/>
    <x v="30"/>
    <s v="ALIMENTACIÓN"/>
    <x v="32"/>
    <x v="68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2"/>
    <s v="003"/>
    <x v="0"/>
    <s v="PRODUCTOS DE MOLINERÍA, ALMIDONES Y PRODUCTOS DERIVADOS DEL ALMIDÓN; OTROS PRODUCTOS ALIMENTICIOS"/>
    <n v="12653514457.700001"/>
    <n v="25630192"/>
    <n v="12679144649.700001"/>
    <x v="33"/>
    <s v="02-02-01-002"/>
    <s v="Subordinal"/>
    <s v="020201002003Subordinal"/>
    <n v="1"/>
    <x v="0"/>
    <s v="ALIMENTACIÓN"/>
    <x v="33"/>
    <x v="0"/>
  </r>
  <r>
    <m/>
    <m/>
    <m/>
    <m/>
    <m/>
    <x v="70"/>
    <s v="DIRECCIÓN ADMINISTRATIVA Y FINANCIERA"/>
    <n v="550000000"/>
    <m/>
    <n v="550000000"/>
    <x v="33"/>
    <s v="02-02-01-002-003"/>
    <s v="Detalle"/>
    <s v=""/>
    <s v=""/>
    <x v="1"/>
    <s v="ALIMENTACIÓN"/>
    <x v="33"/>
    <x v="62"/>
  </r>
  <r>
    <m/>
    <m/>
    <m/>
    <m/>
    <m/>
    <x v="111"/>
    <s v="COMANDOS EN OPERACIONES ESPECIALES Y ANTITERRORISMO"/>
    <n v="3584540"/>
    <m/>
    <n v="3584540"/>
    <x v="33"/>
    <s v="02-02-01-002-003"/>
    <s v="Detalle"/>
    <s v=""/>
    <s v=""/>
    <x v="1"/>
    <s v="ALIMENTACIÓN"/>
    <x v="33"/>
    <x v="91"/>
  </r>
  <r>
    <m/>
    <m/>
    <m/>
    <m/>
    <m/>
    <x v="2"/>
    <s v="AGREGADURIA DE CHILE"/>
    <n v="3000000"/>
    <m/>
    <n v="3000000"/>
    <x v="33"/>
    <s v="02-02-01-002-003"/>
    <s v="Detalle"/>
    <s v=""/>
    <s v=""/>
    <x v="1"/>
    <s v="ALIMENTACIÓN"/>
    <x v="33"/>
    <x v="2"/>
  </r>
  <r>
    <m/>
    <m/>
    <m/>
    <m/>
    <m/>
    <x v="99"/>
    <s v="AGREGADURIA DE GRAN BRETANA"/>
    <n v="2000000"/>
    <m/>
    <n v="2000000"/>
    <x v="33"/>
    <s v="02-02-01-002-003"/>
    <s v="Detalle"/>
    <s v=""/>
    <s v=""/>
    <x v="1"/>
    <s v="ALIMENTACIÓN"/>
    <x v="33"/>
    <x v="79"/>
  </r>
  <r>
    <m/>
    <m/>
    <m/>
    <m/>
    <m/>
    <x v="120"/>
    <s v="AGREGADURIA DE MEXICO"/>
    <n v="10000000"/>
    <m/>
    <n v="10000000"/>
    <x v="33"/>
    <s v="02-02-01-002-003"/>
    <s v="Detalle"/>
    <s v=""/>
    <s v=""/>
    <x v="1"/>
    <s v="ALIMENTACIÓN"/>
    <x v="33"/>
    <x v="100"/>
  </r>
  <r>
    <m/>
    <m/>
    <m/>
    <m/>
    <m/>
    <x v="121"/>
    <s v="AGREGADURIA DE PERU"/>
    <n v="1000000"/>
    <m/>
    <n v="1000000"/>
    <x v="33"/>
    <s v="02-02-01-002-003"/>
    <s v="Detalle"/>
    <s v=""/>
    <s v=""/>
    <x v="1"/>
    <s v="ALIMENTACIÓN"/>
    <x v="33"/>
    <x v="101"/>
  </r>
  <r>
    <m/>
    <m/>
    <m/>
    <m/>
    <m/>
    <x v="122"/>
    <s v="AGREGADURIA DE FRANCIA"/>
    <n v="1000000"/>
    <m/>
    <n v="1000000"/>
    <x v="33"/>
    <s v="02-02-01-002-003"/>
    <s v="Detalle"/>
    <s v=""/>
    <s v=""/>
    <x v="1"/>
    <s v="ALIMENTACIÓN"/>
    <x v="33"/>
    <x v="102"/>
  </r>
  <r>
    <m/>
    <m/>
    <m/>
    <m/>
    <m/>
    <x v="123"/>
    <s v="AGREGADURIA OEA"/>
    <n v="3474000"/>
    <m/>
    <n v="3474000"/>
    <x v="33"/>
    <s v="02-02-01-002-003"/>
    <s v="Detalle"/>
    <s v=""/>
    <s v=""/>
    <x v="1"/>
    <s v="ALIMENTACIÓN"/>
    <x v="33"/>
    <x v="103"/>
  </r>
  <r>
    <m/>
    <m/>
    <m/>
    <m/>
    <m/>
    <x v="116"/>
    <s v="AGREGADURIA DE COSTA RICA"/>
    <n v="1500000"/>
    <m/>
    <n v="1500000"/>
    <x v="33"/>
    <s v="02-02-01-002-003"/>
    <s v="Detalle"/>
    <s v=""/>
    <s v=""/>
    <x v="1"/>
    <s v="ALIMENTACIÓN"/>
    <x v="33"/>
    <x v="96"/>
  </r>
  <r>
    <m/>
    <m/>
    <m/>
    <m/>
    <m/>
    <x v="101"/>
    <s v="AGREGADURIA ONU"/>
    <n v="35000000"/>
    <m/>
    <n v="35000000"/>
    <x v="33"/>
    <s v="02-02-01-002-003"/>
    <s v="Detalle"/>
    <s v=""/>
    <s v=""/>
    <x v="1"/>
    <s v="ALIMENTACIÓN"/>
    <x v="33"/>
    <x v="81"/>
  </r>
  <r>
    <m/>
    <m/>
    <m/>
    <m/>
    <m/>
    <x v="72"/>
    <s v="DEPARTAMENTO DE POLICÍA CUNDINAMARCA"/>
    <n v="12000000"/>
    <m/>
    <n v="12000000"/>
    <x v="33"/>
    <s v="02-02-01-002-003"/>
    <s v="Detalle"/>
    <s v=""/>
    <s v=""/>
    <x v="5"/>
    <s v="ALIMENTACIÓN"/>
    <x v="33"/>
    <x v="64"/>
  </r>
  <r>
    <m/>
    <m/>
    <m/>
    <m/>
    <m/>
    <x v="10"/>
    <s v="DEPARTAMENTO DE POLICÍA CAQUETA"/>
    <n v="120000000"/>
    <m/>
    <n v="120000000"/>
    <x v="33"/>
    <s v="02-02-01-002-003"/>
    <s v="Detalle"/>
    <s v=""/>
    <s v=""/>
    <x v="2"/>
    <s v="ALIMENTACIÓN"/>
    <x v="33"/>
    <x v="10"/>
  </r>
  <r>
    <m/>
    <m/>
    <m/>
    <m/>
    <m/>
    <x v="124"/>
    <s v="DEPARTAMENTO DE POLICÍA CASANARE"/>
    <n v="8960000"/>
    <m/>
    <n v="8960000"/>
    <x v="33"/>
    <s v="02-02-01-002-003"/>
    <s v="Detalle"/>
    <s v=""/>
    <s v=""/>
    <x v="37"/>
    <s v="ALIMENTACIÓN"/>
    <x v="33"/>
    <x v="104"/>
  </r>
  <r>
    <m/>
    <m/>
    <m/>
    <m/>
    <m/>
    <x v="11"/>
    <s v="DEPARTAMENTO DE POLICÍA CESAR"/>
    <n v="15000000"/>
    <m/>
    <n v="15000000"/>
    <x v="33"/>
    <s v="02-02-01-002-003"/>
    <s v="Detalle"/>
    <s v=""/>
    <s v=""/>
    <x v="3"/>
    <s v="ALIMENTACIÓN"/>
    <x v="33"/>
    <x v="11"/>
  </r>
  <r>
    <m/>
    <m/>
    <m/>
    <m/>
    <m/>
    <x v="113"/>
    <s v="DEPARTAMENTO DE POLICÍA CESAR - VALLEDUPAR"/>
    <n v="18000000"/>
    <m/>
    <n v="18000000"/>
    <x v="33"/>
    <s v="02-02-01-002-003"/>
    <s v="Detalle"/>
    <s v=""/>
    <s v=""/>
    <x v="3"/>
    <s v="ALIMENTACIÓN"/>
    <x v="33"/>
    <x v="93"/>
  </r>
  <r>
    <m/>
    <m/>
    <m/>
    <m/>
    <m/>
    <x v="13"/>
    <s v="DEPARTAMENTO DE POLICÍA GUAINIA"/>
    <n v="40000000"/>
    <m/>
    <n v="40000000"/>
    <x v="33"/>
    <s v="02-02-01-002-003"/>
    <s v="Detalle"/>
    <s v=""/>
    <s v=""/>
    <x v="4"/>
    <s v="ALIMENTACIÓN"/>
    <x v="33"/>
    <x v="13"/>
  </r>
  <r>
    <m/>
    <m/>
    <m/>
    <m/>
    <m/>
    <x v="15"/>
    <s v="DEPARTAMENTO DE POLICÍA GUAVIARE"/>
    <n v="20565000"/>
    <m/>
    <n v="20565000"/>
    <x v="33"/>
    <s v="02-02-01-002-003"/>
    <s v="Detalle"/>
    <s v=""/>
    <s v=""/>
    <x v="6"/>
    <s v="ALIMENTACIÓN"/>
    <x v="33"/>
    <x v="15"/>
  </r>
  <r>
    <m/>
    <m/>
    <m/>
    <m/>
    <m/>
    <x v="114"/>
    <s v="DEPARTAMENTO DE POLICÍA PUTUMAYO"/>
    <n v="8558000"/>
    <m/>
    <n v="8558000"/>
    <x v="33"/>
    <s v="02-02-01-002-003"/>
    <s v="Detalle"/>
    <s v=""/>
    <s v=""/>
    <x v="42"/>
    <s v="ALIMENTACIÓN"/>
    <x v="33"/>
    <x v="94"/>
  </r>
  <r>
    <m/>
    <m/>
    <m/>
    <m/>
    <m/>
    <x v="18"/>
    <s v="DEPARTAMENTO DE POLICÍA SUCRE"/>
    <n v="40000000"/>
    <m/>
    <n v="40000000"/>
    <x v="33"/>
    <s v="02-02-01-002-003"/>
    <s v="Detalle"/>
    <s v=""/>
    <s v=""/>
    <x v="9"/>
    <s v="ALIMENTACIÓN"/>
    <x v="33"/>
    <x v="18"/>
  </r>
  <r>
    <m/>
    <m/>
    <m/>
    <m/>
    <m/>
    <x v="19"/>
    <s v="DEPARTAMENTO DE POLICÍA URABA"/>
    <n v="100000000"/>
    <m/>
    <n v="100000000"/>
    <x v="33"/>
    <s v="02-02-01-002-003"/>
    <s v="Detalle"/>
    <s v=""/>
    <s v=""/>
    <x v="10"/>
    <s v="ALIMENTACIÓN"/>
    <x v="33"/>
    <x v="19"/>
  </r>
  <r>
    <m/>
    <m/>
    <m/>
    <m/>
    <m/>
    <x v="21"/>
    <s v="DEPARTAMENTO DE POLICÍA VICHADA"/>
    <n v="20000000"/>
    <m/>
    <n v="20000000"/>
    <x v="33"/>
    <s v="02-02-01-002-003"/>
    <s v="Detalle"/>
    <s v=""/>
    <s v=""/>
    <x v="11"/>
    <s v="ALIMENTACIÓN"/>
    <x v="33"/>
    <x v="20"/>
  </r>
  <r>
    <m/>
    <m/>
    <m/>
    <m/>
    <m/>
    <x v="22"/>
    <s v="DEPARTAMENTO DE POLICÍA AMAZONAS"/>
    <n v="62000364"/>
    <m/>
    <n v="62000364"/>
    <x v="33"/>
    <s v="02-02-01-002-003"/>
    <s v="Detalle"/>
    <s v=""/>
    <s v=""/>
    <x v="12"/>
    <s v="ALIMENTACIÓN"/>
    <x v="33"/>
    <x v="21"/>
  </r>
  <r>
    <m/>
    <m/>
    <m/>
    <m/>
    <m/>
    <x v="118"/>
    <s v="DEPARTAMENTO DE POLICÍA ARAUCA"/>
    <n v="14500000"/>
    <m/>
    <n v="14500000"/>
    <x v="33"/>
    <s v="02-02-01-002-003"/>
    <s v="Detalle"/>
    <s v=""/>
    <s v=""/>
    <x v="13"/>
    <s v="ALIMENTACIÓN"/>
    <x v="33"/>
    <x v="98"/>
  </r>
  <r>
    <m/>
    <m/>
    <m/>
    <m/>
    <m/>
    <x v="106"/>
    <s v="DIRECCIÓN DE INVESTIGACION CRIMINAL"/>
    <n v="35000000"/>
    <m/>
    <n v="35000000"/>
    <x v="33"/>
    <s v="02-02-01-002-003"/>
    <s v="Detalle"/>
    <s v=""/>
    <s v=""/>
    <x v="40"/>
    <s v="ALIMENTACIÓN"/>
    <x v="33"/>
    <x v="86"/>
  </r>
  <r>
    <m/>
    <m/>
    <m/>
    <m/>
    <m/>
    <x v="25"/>
    <s v="DIRECCIÓN DE INTELIGENCIA POLICÍAL"/>
    <n v="13247164"/>
    <m/>
    <n v="13247164"/>
    <x v="33"/>
    <s v="02-02-01-002-003"/>
    <s v="Detalle"/>
    <s v=""/>
    <s v=""/>
    <x v="15"/>
    <s v="ALIMENTACIÓN"/>
    <x v="33"/>
    <x v="23"/>
  </r>
  <r>
    <m/>
    <m/>
    <m/>
    <m/>
    <m/>
    <x v="26"/>
    <s v="DIRECCIÓN DE ANTINARCÓTICOS"/>
    <n v="120000000"/>
    <m/>
    <n v="120000000"/>
    <x v="33"/>
    <s v="02-02-01-002-003"/>
    <s v="Detalle"/>
    <s v=""/>
    <s v=""/>
    <x v="16"/>
    <s v="ALIMENTACIÓN"/>
    <x v="33"/>
    <x v="24"/>
  </r>
  <r>
    <m/>
    <m/>
    <m/>
    <m/>
    <m/>
    <x v="107"/>
    <s v="DIRECCIÓN DE PROTECCION"/>
    <n v="23005000"/>
    <m/>
    <n v="23005000"/>
    <x v="33"/>
    <s v="02-02-01-002-003"/>
    <s v="Detalle"/>
    <s v=""/>
    <s v=""/>
    <x v="41"/>
    <s v="ALIMENTACIÓN"/>
    <x v="33"/>
    <x v="87"/>
  </r>
  <r>
    <m/>
    <m/>
    <m/>
    <m/>
    <m/>
    <x v="29"/>
    <s v="DIRECCIÓN DE CARABINEROS"/>
    <n v="10386226666.700001"/>
    <m/>
    <n v="10386226666.700001"/>
    <x v="33"/>
    <s v="02-02-01-002-003"/>
    <s v="Detalle"/>
    <s v=""/>
    <s v=""/>
    <x v="19"/>
    <s v="ALIMENTACIÓN"/>
    <x v="33"/>
    <x v="27"/>
  </r>
  <r>
    <m/>
    <m/>
    <m/>
    <m/>
    <m/>
    <x v="30"/>
    <s v="POLICÍA METROPOLITANA DE IBAGUÉ"/>
    <n v="10000000"/>
    <m/>
    <n v="10000000"/>
    <x v="33"/>
    <s v="02-02-01-002-003"/>
    <s v="Detalle"/>
    <s v=""/>
    <s v=""/>
    <x v="20"/>
    <s v="ALIMENTACIÓN"/>
    <x v="33"/>
    <x v="28"/>
  </r>
  <r>
    <m/>
    <m/>
    <m/>
    <m/>
    <m/>
    <x v="31"/>
    <s v="DEPARTAMENTO DE POLICÍA TOLIMA"/>
    <n v="25000000"/>
    <m/>
    <n v="25000000"/>
    <x v="33"/>
    <s v="02-02-01-002-003"/>
    <s v="Detalle"/>
    <s v=""/>
    <s v=""/>
    <x v="20"/>
    <s v="ALIMENTACIÓN"/>
    <x v="33"/>
    <x v="29"/>
  </r>
  <r>
    <m/>
    <m/>
    <m/>
    <m/>
    <m/>
    <x v="32"/>
    <s v="POLICÍA METROPOLITANA DE SANTA MARTA"/>
    <n v="5000000"/>
    <m/>
    <n v="5000000"/>
    <x v="33"/>
    <s v="02-02-01-002-003"/>
    <s v="Detalle"/>
    <s v=""/>
    <s v=""/>
    <x v="21"/>
    <s v="ALIMENTACIÓN"/>
    <x v="33"/>
    <x v="30"/>
  </r>
  <r>
    <m/>
    <m/>
    <m/>
    <m/>
    <m/>
    <x v="35"/>
    <s v="POLICÍA METROPOLITANA DE POPAYAN"/>
    <n v="26000000"/>
    <m/>
    <n v="26000000"/>
    <x v="33"/>
    <s v="02-02-01-002-003"/>
    <s v="Detalle"/>
    <s v=""/>
    <s v=""/>
    <x v="22"/>
    <s v="ALIMENTACIÓN"/>
    <x v="33"/>
    <x v="32"/>
  </r>
  <r>
    <m/>
    <m/>
    <m/>
    <m/>
    <m/>
    <x v="36"/>
    <s v="DEPARTAMENTO DE POLICÍA CAUCA"/>
    <n v="231435498"/>
    <m/>
    <n v="231435498"/>
    <x v="33"/>
    <s v="02-02-01-002-003"/>
    <s v="Detalle"/>
    <s v=""/>
    <s v=""/>
    <x v="22"/>
    <s v="ALIMENTACIÓN"/>
    <x v="33"/>
    <x v="33"/>
  </r>
  <r>
    <m/>
    <m/>
    <m/>
    <m/>
    <m/>
    <x v="37"/>
    <s v="REGIÓN DE POLICÍA No. 4"/>
    <n v="14000000"/>
    <m/>
    <n v="14000000"/>
    <x v="33"/>
    <s v="02-02-01-002-003"/>
    <s v="Detalle"/>
    <s v=""/>
    <s v=""/>
    <x v="22"/>
    <s v="ALIMENTACIÓN"/>
    <x v="33"/>
    <x v="34"/>
  </r>
  <r>
    <m/>
    <m/>
    <m/>
    <m/>
    <m/>
    <x v="38"/>
    <s v="POLICÍA METROPOLITANA DE NEIVA"/>
    <n v="30000000"/>
    <m/>
    <n v="30000000"/>
    <x v="33"/>
    <s v="02-02-01-002-003"/>
    <s v="Detalle"/>
    <s v=""/>
    <s v=""/>
    <x v="23"/>
    <s v="ALIMENTACIÓN"/>
    <x v="33"/>
    <x v="35"/>
  </r>
  <r>
    <m/>
    <m/>
    <m/>
    <m/>
    <m/>
    <x v="39"/>
    <s v="DEPARTAMENTO DE POLICÍA HUILA"/>
    <n v="12000000"/>
    <m/>
    <n v="12000000"/>
    <x v="33"/>
    <s v="02-02-01-002-003"/>
    <s v="Detalle"/>
    <s v=""/>
    <s v=""/>
    <x v="23"/>
    <s v="ALIMENTACIÓN"/>
    <x v="33"/>
    <x v="36"/>
  </r>
  <r>
    <m/>
    <m/>
    <m/>
    <m/>
    <m/>
    <x v="40"/>
    <s v="REGIÓN DE POLICÍA No. 2"/>
    <n v="5000000"/>
    <m/>
    <n v="5000000"/>
    <x v="33"/>
    <s v="02-02-01-002-003"/>
    <s v="Detalle"/>
    <s v=""/>
    <s v=""/>
    <x v="23"/>
    <s v="ALIMENTACIÓN"/>
    <x v="33"/>
    <x v="37"/>
  </r>
  <r>
    <m/>
    <m/>
    <m/>
    <m/>
    <m/>
    <x v="119"/>
    <s v="POLICÍA METROPOLITANA DE SAN JERONIMO DE MONTERIA"/>
    <n v="12000000"/>
    <m/>
    <n v="12000000"/>
    <x v="33"/>
    <s v="02-02-01-002-003"/>
    <s v="Detalle"/>
    <s v=""/>
    <s v=""/>
    <x v="24"/>
    <s v="ALIMENTACIÓN"/>
    <x v="33"/>
    <x v="99"/>
  </r>
  <r>
    <m/>
    <m/>
    <m/>
    <m/>
    <m/>
    <x v="42"/>
    <s v="DEPARTAMENTO DE POLICÍA CALDAS"/>
    <n v="9023000"/>
    <m/>
    <n v="9023000"/>
    <x v="33"/>
    <s v="02-02-01-002-003"/>
    <s v="Detalle"/>
    <s v=""/>
    <s v=""/>
    <x v="25"/>
    <s v="ALIMENTACIÓN"/>
    <x v="33"/>
    <x v="39"/>
  </r>
  <r>
    <m/>
    <m/>
    <m/>
    <m/>
    <m/>
    <x v="43"/>
    <s v="POLICÍA METROPOLITANA DE MANIZALES"/>
    <n v="18900000"/>
    <m/>
    <n v="18900000"/>
    <x v="33"/>
    <s v="02-02-01-002-003"/>
    <s v="Detalle"/>
    <s v=""/>
    <s v=""/>
    <x v="25"/>
    <s v="ALIMENTACIÓN"/>
    <x v="33"/>
    <x v="40"/>
  </r>
  <r>
    <m/>
    <m/>
    <m/>
    <m/>
    <m/>
    <x v="45"/>
    <s v="POLICÍA METROPOLITANA DE SAN JUAN DE PASTO"/>
    <n v="20000000"/>
    <m/>
    <n v="20000000"/>
    <x v="33"/>
    <s v="02-02-01-002-003"/>
    <s v="Detalle"/>
    <s v=""/>
    <s v=""/>
    <x v="27"/>
    <s v="ALIMENTACIÓN"/>
    <x v="33"/>
    <x v="42"/>
  </r>
  <r>
    <m/>
    <m/>
    <m/>
    <m/>
    <m/>
    <x v="46"/>
    <s v="DEPARTAMENTO DE POLICÍA NARIÑO"/>
    <n v="35000000"/>
    <m/>
    <n v="35000000"/>
    <x v="33"/>
    <s v="02-02-01-002-003"/>
    <s v="Detalle"/>
    <s v=""/>
    <s v=""/>
    <x v="27"/>
    <s v="ALIMENTACIÓN"/>
    <x v="33"/>
    <x v="43"/>
  </r>
  <r>
    <m/>
    <m/>
    <m/>
    <m/>
    <m/>
    <x v="49"/>
    <s v="POLICÍA METROPOLITANA DE BOGOTÁ - REGIÓN METROPOLITANA DE POLICÍA LA SABANA"/>
    <n v="20000000"/>
    <m/>
    <n v="20000000"/>
    <x v="33"/>
    <s v="02-02-01-002-003"/>
    <s v="Detalle"/>
    <s v=""/>
    <s v=""/>
    <x v="28"/>
    <s v="ALIMENTACIÓN"/>
    <x v="33"/>
    <x v="45"/>
  </r>
  <r>
    <m/>
    <m/>
    <m/>
    <m/>
    <m/>
    <x v="50"/>
    <s v="POLICÍA METROPOLITANA DE CALI"/>
    <m/>
    <n v="15482056"/>
    <n v="15482056"/>
    <x v="33"/>
    <s v="02-02-01-002-003"/>
    <s v="Detalle"/>
    <s v=""/>
    <s v=""/>
    <x v="29"/>
    <s v="ALIMENTACIÓN"/>
    <x v="33"/>
    <x v="46"/>
  </r>
  <r>
    <m/>
    <m/>
    <m/>
    <m/>
    <m/>
    <x v="81"/>
    <s v="POLICÍA METROPOLITANA SANTIAGO DE CALI - DIRECCIÓN DE INCORPORACION"/>
    <m/>
    <n v="4000000"/>
    <n v="4000000"/>
    <x v="33"/>
    <s v="02-02-01-002-003"/>
    <s v="Detalle"/>
    <s v=""/>
    <s v=""/>
    <x v="29"/>
    <s v="ALIMENTACIÓN"/>
    <x v="33"/>
    <x v="65"/>
  </r>
  <r>
    <m/>
    <m/>
    <m/>
    <m/>
    <m/>
    <x v="82"/>
    <s v="DEPARTAMENTO DE POLICÍA VALLE"/>
    <n v="3615225"/>
    <n v="3148136"/>
    <n v="6763361"/>
    <x v="33"/>
    <s v="02-02-01-002-003"/>
    <s v="Detalle"/>
    <s v=""/>
    <s v=""/>
    <x v="29"/>
    <s v="ALIMENTACIÓN"/>
    <x v="33"/>
    <x v="67"/>
  </r>
  <r>
    <m/>
    <m/>
    <m/>
    <m/>
    <m/>
    <x v="83"/>
    <s v="DEPARTAMENTO DE POLICÍA ANTIOQUIA"/>
    <n v="128000000"/>
    <m/>
    <n v="128000000"/>
    <x v="33"/>
    <s v="02-02-01-002-003"/>
    <s v="Detalle"/>
    <s v=""/>
    <s v=""/>
    <x v="30"/>
    <s v="ALIMENTACIÓN"/>
    <x v="33"/>
    <x v="68"/>
  </r>
  <r>
    <m/>
    <m/>
    <m/>
    <m/>
    <m/>
    <x v="54"/>
    <s v="REGIÓN DE POLICÍA No. 6"/>
    <n v="2000000"/>
    <m/>
    <n v="2000000"/>
    <x v="33"/>
    <s v="02-02-01-002-003"/>
    <s v="Detalle"/>
    <s v=""/>
    <s v=""/>
    <x v="30"/>
    <s v="ALIMENTACIÓN"/>
    <x v="33"/>
    <x v="48"/>
  </r>
  <r>
    <m/>
    <m/>
    <m/>
    <m/>
    <m/>
    <x v="55"/>
    <s v="POLICÍA METROPOLITANA DE CARTAGENA"/>
    <n v="50000000"/>
    <m/>
    <n v="50000000"/>
    <x v="33"/>
    <s v="02-02-01-002-003"/>
    <s v="Detalle"/>
    <s v=""/>
    <s v=""/>
    <x v="31"/>
    <s v="ALIMENTACIÓN"/>
    <x v="33"/>
    <x v="49"/>
  </r>
  <r>
    <m/>
    <m/>
    <m/>
    <m/>
    <m/>
    <x v="56"/>
    <s v="DEPARTAMENTO DE POLICÍA BOLÍVAR"/>
    <n v="20000000"/>
    <m/>
    <n v="20000000"/>
    <x v="33"/>
    <s v="02-02-01-002-003"/>
    <s v="Detalle"/>
    <s v=""/>
    <s v=""/>
    <x v="31"/>
    <s v="ALIMENTACIÓN"/>
    <x v="33"/>
    <x v="50"/>
  </r>
  <r>
    <m/>
    <m/>
    <m/>
    <m/>
    <m/>
    <x v="84"/>
    <s v="DEPARTAMENTO DE POLICÍA BOLÍVAR - DIRECCIÓN DE INCORPORACIÓN"/>
    <m/>
    <n v="3000000"/>
    <n v="3000000"/>
    <x v="33"/>
    <s v="02-02-01-002-003"/>
    <s v="Detalle"/>
    <s v=""/>
    <s v=""/>
    <x v="31"/>
    <s v="ALIMENTACIÓN"/>
    <x v="33"/>
    <x v="65"/>
  </r>
  <r>
    <m/>
    <m/>
    <m/>
    <m/>
    <m/>
    <x v="57"/>
    <s v="POLICÍA METROPOLITANA DE BARRANQUILLA"/>
    <n v="5000000"/>
    <m/>
    <n v="5000000"/>
    <x v="33"/>
    <s v="02-02-01-002-003"/>
    <s v="Detalle"/>
    <s v=""/>
    <s v=""/>
    <x v="32"/>
    <s v="ALIMENTACIÓN"/>
    <x v="33"/>
    <x v="51"/>
  </r>
  <r>
    <m/>
    <m/>
    <m/>
    <m/>
    <m/>
    <x v="58"/>
    <s v="REGIÓN DE POLICÍA No. 8"/>
    <n v="1000000"/>
    <m/>
    <n v="1000000"/>
    <x v="33"/>
    <s v="02-02-01-002-003"/>
    <s v="Detalle"/>
    <s v=""/>
    <s v=""/>
    <x v="32"/>
    <s v="ALIMENTACIÓN"/>
    <x v="33"/>
    <x v="52"/>
  </r>
  <r>
    <m/>
    <m/>
    <m/>
    <m/>
    <m/>
    <x v="85"/>
    <s v="DEPARTAMENTO DE POLICÍA ATLÁNTICO "/>
    <n v="5000000"/>
    <m/>
    <n v="5000000"/>
    <x v="33"/>
    <s v="02-02-01-002-003"/>
    <s v="Detalle"/>
    <s v=""/>
    <s v=""/>
    <x v="32"/>
    <s v="ALIMENTACIÓN"/>
    <x v="33"/>
    <x v="69"/>
  </r>
  <r>
    <m/>
    <m/>
    <m/>
    <m/>
    <m/>
    <x v="60"/>
    <s v="POLICÍA METROPOLITANA DE CUCUTA"/>
    <n v="110000000"/>
    <m/>
    <n v="110000000"/>
    <x v="33"/>
    <s v="02-02-01-002-003"/>
    <s v="Detalle"/>
    <s v=""/>
    <s v=""/>
    <x v="34"/>
    <s v="ALIMENTACIÓN"/>
    <x v="33"/>
    <x v="54"/>
  </r>
  <r>
    <m/>
    <m/>
    <m/>
    <m/>
    <m/>
    <x v="61"/>
    <s v="DEPARTAMENTO DE POLICÍA NORTE DE SANTANDER"/>
    <n v="82000000"/>
    <m/>
    <n v="82000000"/>
    <x v="33"/>
    <s v="02-02-01-002-003"/>
    <s v="Detalle"/>
    <s v=""/>
    <s v=""/>
    <x v="34"/>
    <s v="ALIMENTACIÓN"/>
    <x v="33"/>
    <x v="55"/>
  </r>
  <r>
    <m/>
    <m/>
    <m/>
    <m/>
    <m/>
    <x v="125"/>
    <s v="REGIÓN DE POLICÍA No. 5"/>
    <n v="10600000"/>
    <m/>
    <n v="10600000"/>
    <x v="33"/>
    <s v="02-02-01-002-003"/>
    <s v="Detalle"/>
    <s v=""/>
    <s v=""/>
    <x v="34"/>
    <s v="ALIMENTACIÓN"/>
    <x v="33"/>
    <x v="105"/>
  </r>
  <r>
    <m/>
    <m/>
    <m/>
    <m/>
    <m/>
    <x v="110"/>
    <s v="REGIÓN DE POLICÍA No. 3"/>
    <n v="1160000"/>
    <m/>
    <n v="1160000"/>
    <x v="33"/>
    <s v="02-02-01-002-003"/>
    <s v="Detalle"/>
    <s v=""/>
    <s v=""/>
    <x v="35"/>
    <s v="ALIMENTACIÓN"/>
    <x v="33"/>
    <x v="90"/>
  </r>
  <r>
    <m/>
    <m/>
    <m/>
    <m/>
    <m/>
    <x v="66"/>
    <s v="POLICÍA METROPOLITANA DE VILLAVICENCIO"/>
    <n v="35000000"/>
    <m/>
    <n v="35000000"/>
    <x v="33"/>
    <s v="02-02-01-002-003"/>
    <s v="Detalle"/>
    <s v=""/>
    <s v=""/>
    <x v="36"/>
    <s v="ALIMENTACIÓN"/>
    <x v="33"/>
    <x v="58"/>
  </r>
  <r>
    <m/>
    <m/>
    <m/>
    <m/>
    <m/>
    <x v="67"/>
    <s v="DEPARTAMENTO DE POLICÍA META"/>
    <n v="28000000"/>
    <m/>
    <n v="28000000"/>
    <x v="33"/>
    <s v="02-02-01-002-003"/>
    <s v="Detalle"/>
    <s v=""/>
    <s v=""/>
    <x v="36"/>
    <s v="ALIMENTACIÓN"/>
    <x v="33"/>
    <x v="59"/>
  </r>
  <r>
    <m/>
    <m/>
    <m/>
    <m/>
    <m/>
    <x v="68"/>
    <s v="DEPARTAMENTO DE POLICÍA VAUPÉS"/>
    <n v="26160000"/>
    <m/>
    <n v="26160000"/>
    <x v="33"/>
    <s v="02-02-01-002-003"/>
    <s v="Detalle"/>
    <s v=""/>
    <s v=""/>
    <x v="36"/>
    <s v="ALIMENTACIÓN"/>
    <x v="33"/>
    <x v="60"/>
  </r>
  <r>
    <m/>
    <m/>
    <m/>
    <m/>
    <m/>
    <x v="69"/>
    <s v="REGIÓN DE POLICÍA No. 7"/>
    <n v="5000000"/>
    <m/>
    <n v="5000000"/>
    <x v="33"/>
    <s v="02-02-01-002-003"/>
    <s v="Detalle"/>
    <s v=""/>
    <s v=""/>
    <x v="36"/>
    <s v="ALIMENTACIÓN"/>
    <x v="33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2"/>
    <s v="004"/>
    <x v="0"/>
    <s v="BEBIDAS"/>
    <n v="100702340"/>
    <n v="0"/>
    <n v="100702340"/>
    <x v="34"/>
    <s v="02-02-01-002"/>
    <s v="Subordinal"/>
    <s v="020201002004Subordinal"/>
    <n v="1"/>
    <x v="0"/>
    <s v="ALIMENTACIÓN"/>
    <x v="34"/>
    <x v="0"/>
  </r>
  <r>
    <m/>
    <m/>
    <m/>
    <m/>
    <m/>
    <x v="111"/>
    <s v="COMANDOS EN OPERACIONES ESPECIALES Y ANTITERRORISMO"/>
    <n v="18992340"/>
    <m/>
    <n v="18992340"/>
    <x v="34"/>
    <s v="02-02-01-002-004"/>
    <s v="Detalle"/>
    <s v=""/>
    <s v=""/>
    <x v="1"/>
    <s v="ALIMENTACIÓN"/>
    <x v="34"/>
    <x v="91"/>
  </r>
  <r>
    <m/>
    <m/>
    <m/>
    <m/>
    <m/>
    <x v="2"/>
    <s v="AGREGADURIA DE CHILE"/>
    <n v="1500000"/>
    <m/>
    <n v="1500000"/>
    <x v="34"/>
    <s v="02-02-01-002-004"/>
    <s v="Detalle"/>
    <s v=""/>
    <s v=""/>
    <x v="1"/>
    <s v="ALIMENTACIÓN"/>
    <x v="34"/>
    <x v="2"/>
  </r>
  <r>
    <m/>
    <m/>
    <m/>
    <m/>
    <m/>
    <x v="99"/>
    <s v="AGREGADURIA DE GRAN BRETANA"/>
    <n v="2700000"/>
    <m/>
    <n v="2700000"/>
    <x v="34"/>
    <s v="02-02-01-002-004"/>
    <s v="Detalle"/>
    <s v=""/>
    <s v=""/>
    <x v="1"/>
    <s v="ALIMENTACIÓN"/>
    <x v="34"/>
    <x v="79"/>
  </r>
  <r>
    <m/>
    <m/>
    <m/>
    <m/>
    <m/>
    <x v="121"/>
    <s v="AGREGADURIA DE PERU"/>
    <n v="1000000"/>
    <m/>
    <n v="1000000"/>
    <x v="34"/>
    <s v="02-02-01-002-004"/>
    <s v="Detalle"/>
    <s v=""/>
    <s v=""/>
    <x v="1"/>
    <s v="ALIMENTACIÓN"/>
    <x v="34"/>
    <x v="101"/>
  </r>
  <r>
    <m/>
    <m/>
    <m/>
    <m/>
    <m/>
    <x v="126"/>
    <s v="AGREGADURIA DE AUSTRIA"/>
    <n v="3000000"/>
    <m/>
    <n v="3000000"/>
    <x v="34"/>
    <s v="02-02-01-002-004"/>
    <s v="Detalle"/>
    <s v=""/>
    <s v=""/>
    <x v="1"/>
    <s v="ALIMENTACIÓN"/>
    <x v="34"/>
    <x v="106"/>
  </r>
  <r>
    <m/>
    <m/>
    <m/>
    <m/>
    <m/>
    <x v="116"/>
    <s v="AGREGADURIA DE COSTA RICA"/>
    <n v="1000000"/>
    <m/>
    <n v="1000000"/>
    <x v="34"/>
    <s v="02-02-01-002-004"/>
    <s v="Detalle"/>
    <s v=""/>
    <s v=""/>
    <x v="1"/>
    <s v="ALIMENTACIÓN"/>
    <x v="34"/>
    <x v="96"/>
  </r>
  <r>
    <m/>
    <m/>
    <m/>
    <m/>
    <m/>
    <x v="11"/>
    <s v="DEPARTAMENTO DE POLICÍA CESAR"/>
    <n v="23500000"/>
    <m/>
    <n v="23500000"/>
    <x v="34"/>
    <s v="02-02-01-002-004"/>
    <s v="Detalle"/>
    <s v=""/>
    <s v=""/>
    <x v="3"/>
    <s v="ALIMENTACIÓN"/>
    <x v="34"/>
    <x v="11"/>
  </r>
  <r>
    <m/>
    <m/>
    <m/>
    <m/>
    <m/>
    <x v="113"/>
    <s v="DEPARTAMENTO DE POLICÍA CESAR - VALLEDUPAR"/>
    <n v="10000000"/>
    <m/>
    <n v="10000000"/>
    <x v="34"/>
    <s v="02-02-01-002-004"/>
    <s v="Detalle"/>
    <s v=""/>
    <s v=""/>
    <x v="3"/>
    <s v="ALIMENTACIÓN"/>
    <x v="34"/>
    <x v="93"/>
  </r>
  <r>
    <m/>
    <m/>
    <m/>
    <m/>
    <m/>
    <x v="114"/>
    <s v="DEPARTAMENTO DE POLICÍA PUTUMAYO"/>
    <n v="12800000"/>
    <m/>
    <n v="12800000"/>
    <x v="34"/>
    <s v="02-02-01-002-004"/>
    <s v="Detalle"/>
    <s v=""/>
    <s v=""/>
    <x v="42"/>
    <s v="ALIMENTACIÓN"/>
    <x v="34"/>
    <x v="94"/>
  </r>
  <r>
    <m/>
    <m/>
    <m/>
    <m/>
    <m/>
    <x v="42"/>
    <s v="DEPARTAMENTO DE POLICÍA CALDAS"/>
    <n v="2490000"/>
    <m/>
    <n v="2490000"/>
    <x v="34"/>
    <s v="02-02-01-002-004"/>
    <s v="Detalle"/>
    <s v=""/>
    <s v=""/>
    <x v="25"/>
    <s v="ALIMENTACIÓN"/>
    <x v="34"/>
    <x v="39"/>
  </r>
  <r>
    <m/>
    <m/>
    <m/>
    <m/>
    <m/>
    <x v="43"/>
    <s v="POLICÍA METROPOLITANA DE MANIZALES"/>
    <n v="2970000"/>
    <m/>
    <n v="2970000"/>
    <x v="34"/>
    <s v="02-02-01-002-004"/>
    <s v="Detalle"/>
    <s v=""/>
    <s v=""/>
    <x v="25"/>
    <s v="ALIMENTACIÓN"/>
    <x v="34"/>
    <x v="40"/>
  </r>
  <r>
    <m/>
    <m/>
    <m/>
    <m/>
    <m/>
    <x v="83"/>
    <s v="DEPARTAMENTO DE POLICÍA ANTIOQUIA"/>
    <n v="8000000"/>
    <m/>
    <n v="8000000"/>
    <x v="34"/>
    <s v="02-02-01-002-004"/>
    <s v="Detalle"/>
    <s v=""/>
    <s v=""/>
    <x v="30"/>
    <s v="ALIMENTACIÓN"/>
    <x v="34"/>
    <x v="68"/>
  </r>
  <r>
    <m/>
    <m/>
    <m/>
    <m/>
    <m/>
    <x v="54"/>
    <s v="REGIÓN DE POLICÍA No. 6"/>
    <n v="1000000"/>
    <m/>
    <n v="1000000"/>
    <x v="34"/>
    <s v="02-02-01-002-004"/>
    <s v="Detalle"/>
    <s v=""/>
    <s v=""/>
    <x v="30"/>
    <s v="ALIMENTACIÓN"/>
    <x v="34"/>
    <x v="48"/>
  </r>
  <r>
    <m/>
    <m/>
    <m/>
    <m/>
    <m/>
    <x v="58"/>
    <s v="REGIÓN DE POLICÍA No. 8"/>
    <n v="2000000"/>
    <m/>
    <n v="2000000"/>
    <x v="34"/>
    <s v="02-02-01-002-004"/>
    <s v="Detalle"/>
    <s v=""/>
    <s v=""/>
    <x v="32"/>
    <s v="ALIMENTACIÓN"/>
    <x v="34"/>
    <x v="52"/>
  </r>
  <r>
    <m/>
    <m/>
    <m/>
    <m/>
    <m/>
    <x v="60"/>
    <s v="POLICÍA METROPOLITANA DE CUCUTA"/>
    <n v="9600000"/>
    <m/>
    <n v="9600000"/>
    <x v="34"/>
    <s v="02-02-01-002-004"/>
    <s v="Detalle"/>
    <s v=""/>
    <s v=""/>
    <x v="34"/>
    <s v="ALIMENTACIÓN"/>
    <x v="34"/>
    <x v="54"/>
  </r>
  <r>
    <m/>
    <m/>
    <m/>
    <m/>
    <m/>
    <x v="110"/>
    <s v="REGIÓN DE POLICÍA No. 3"/>
    <n v="150000"/>
    <m/>
    <n v="150000"/>
    <x v="34"/>
    <s v="02-02-01-002-004"/>
    <s v="Detalle"/>
    <s v=""/>
    <s v=""/>
    <x v="35"/>
    <s v="ALIMENTACIÓN"/>
    <x v="34"/>
    <x v="9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2"/>
    <s v="006"/>
    <x v="0"/>
    <s v="HILADOS E HILOS; TEJIDOS DE FIBRAS TEXTILES INCLUSO AFELPADOS"/>
    <n v="25426000"/>
    <n v="0"/>
    <n v="25426000"/>
    <x v="35"/>
    <s v="02-02-01-002"/>
    <s v="Subordinal"/>
    <s v="020201002006Subordinal"/>
    <n v="1"/>
    <x v="0"/>
    <s v="DOTACION - TEXTILES"/>
    <x v="35"/>
    <x v="0"/>
  </r>
  <r>
    <m/>
    <m/>
    <m/>
    <m/>
    <m/>
    <x v="70"/>
    <s v="DIRECCIÓN ADMINISTRATIVA Y FINANCIERA"/>
    <n v="3400000"/>
    <m/>
    <n v="3400000"/>
    <x v="35"/>
    <s v="02-02-01-002-006"/>
    <s v="Detalle"/>
    <s v=""/>
    <s v=""/>
    <x v="1"/>
    <s v="DOTACION - TEXTILES"/>
    <x v="35"/>
    <x v="62"/>
  </r>
  <r>
    <m/>
    <m/>
    <m/>
    <m/>
    <m/>
    <x v="72"/>
    <s v="DEPARTAMENTO DE POLICÍA CUNDINAMARCA"/>
    <n v="10426000"/>
    <m/>
    <n v="10426000"/>
    <x v="35"/>
    <s v="02-02-01-002-006"/>
    <s v="Detalle"/>
    <s v=""/>
    <s v=""/>
    <x v="5"/>
    <s v="DOTACION - TEXTILES"/>
    <x v="35"/>
    <x v="64"/>
  </r>
  <r>
    <m/>
    <m/>
    <m/>
    <m/>
    <m/>
    <x v="33"/>
    <s v="DEPARTAMENTO DE POLICÍA MAGDALENA"/>
    <n v="9000000"/>
    <m/>
    <n v="9000000"/>
    <x v="35"/>
    <s v="02-02-01-002-006"/>
    <s v="Detalle"/>
    <s v=""/>
    <s v=""/>
    <x v="21"/>
    <s v="DOTACION - TEXTILES"/>
    <x v="35"/>
    <x v="31"/>
  </r>
  <r>
    <m/>
    <m/>
    <m/>
    <m/>
    <m/>
    <x v="61"/>
    <s v="DEPARTAMENTO DE POLICÍA NORTE DE SANTANDER"/>
    <n v="2600000"/>
    <m/>
    <n v="2600000"/>
    <x v="35"/>
    <s v="02-02-01-002-006"/>
    <s v="Detalle"/>
    <s v=""/>
    <s v=""/>
    <x v="34"/>
    <s v="DOTACION - TEXTILES"/>
    <x v="35"/>
    <x v="55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2"/>
    <s v="007"/>
    <x v="0"/>
    <s v="ARTÍCULOS TEXTILES (EXCEPTO PRENDAS DE VESTIR)"/>
    <n v="5343168921.0600004"/>
    <n v="446900000"/>
    <n v="5790068921.0600004"/>
    <x v="36"/>
    <s v="02-02-01-002"/>
    <s v="Subordinal"/>
    <s v="020201002007Subordinal"/>
    <n v="1"/>
    <x v="0"/>
    <s v="DOTACION - TEXTILES"/>
    <x v="36"/>
    <x v="0"/>
  </r>
  <r>
    <m/>
    <m/>
    <m/>
    <m/>
    <m/>
    <x v="70"/>
    <s v="DIRECCIÓN ADMINISTRATIVA Y FINANCIERA"/>
    <n v="1412399615"/>
    <m/>
    <n v="1412399615"/>
    <x v="36"/>
    <s v="02-02-01-002-007"/>
    <s v="Detalle"/>
    <s v=""/>
    <s v=""/>
    <x v="1"/>
    <s v="DOTACION - TEXTILES"/>
    <x v="36"/>
    <x v="62"/>
  </r>
  <r>
    <m/>
    <m/>
    <m/>
    <m/>
    <m/>
    <x v="1"/>
    <s v="DIRECCIÓN DE INCORPORACION"/>
    <m/>
    <n v="27500000"/>
    <n v="27500000"/>
    <x v="36"/>
    <s v="02-02-01-002-007"/>
    <s v="Detalle"/>
    <s v=""/>
    <s v=""/>
    <x v="1"/>
    <s v="DOTACION - TEXTILES"/>
    <x v="36"/>
    <x v="1"/>
  </r>
  <r>
    <m/>
    <m/>
    <m/>
    <m/>
    <m/>
    <x v="3"/>
    <s v="AREA DE DERECHOS HUMANOS"/>
    <n v="8080000"/>
    <m/>
    <n v="8080000"/>
    <x v="36"/>
    <s v="02-02-01-002-007"/>
    <s v="Detalle"/>
    <s v=""/>
    <s v=""/>
    <x v="1"/>
    <s v="DOTACION - TEXTILES"/>
    <x v="36"/>
    <x v="3"/>
  </r>
  <r>
    <m/>
    <m/>
    <m/>
    <m/>
    <m/>
    <x v="5"/>
    <s v="ESCUADRÓN MÓVIL ANTIDISTURBIOS"/>
    <n v="2368000000"/>
    <m/>
    <n v="2368000000"/>
    <x v="36"/>
    <s v="02-02-01-002-007"/>
    <s v="Detalle"/>
    <s v=""/>
    <s v=""/>
    <x v="1"/>
    <s v="DOTACION - TEXTILES"/>
    <x v="36"/>
    <x v="5"/>
  </r>
  <r>
    <m/>
    <m/>
    <m/>
    <m/>
    <m/>
    <x v="6"/>
    <s v="DIRECCIÓN DE TALENTO HUMANO"/>
    <n v="20100000"/>
    <m/>
    <n v="20100000"/>
    <x v="36"/>
    <s v="02-02-01-002-007"/>
    <s v="Detalle"/>
    <s v=""/>
    <s v=""/>
    <x v="1"/>
    <s v="DOTACION - TEXTILES"/>
    <x v="36"/>
    <x v="6"/>
  </r>
  <r>
    <m/>
    <m/>
    <m/>
    <m/>
    <m/>
    <x v="8"/>
    <s v="INSPECCIÓN GENERAL"/>
    <n v="500000"/>
    <m/>
    <n v="500000"/>
    <x v="36"/>
    <s v="02-02-01-002-007"/>
    <s v="Detalle"/>
    <s v=""/>
    <s v=""/>
    <x v="1"/>
    <s v="DOTACION - TEXTILES"/>
    <x v="36"/>
    <x v="8"/>
  </r>
  <r>
    <m/>
    <m/>
    <m/>
    <m/>
    <m/>
    <x v="90"/>
    <s v="OFICINA DE PLANEACION "/>
    <n v="1200000"/>
    <m/>
    <n v="1200000"/>
    <x v="36"/>
    <s v="02-02-01-002-007"/>
    <s v="Detalle"/>
    <s v=""/>
    <s v=""/>
    <x v="1"/>
    <s v="DOTACION - TEXTILES"/>
    <x v="36"/>
    <x v="70"/>
  </r>
  <r>
    <m/>
    <m/>
    <m/>
    <m/>
    <m/>
    <x v="71"/>
    <s v="UNIDAD DE OPERACIONES ESPECIALES EN EMERGENCIAS Y DESASTRES"/>
    <n v="6000000"/>
    <m/>
    <n v="6000000"/>
    <x v="36"/>
    <s v="02-02-01-002-007"/>
    <s v="Detalle"/>
    <s v=""/>
    <s v=""/>
    <x v="1"/>
    <s v="DOTACION - TEXTILES"/>
    <x v="36"/>
    <x v="63"/>
  </r>
  <r>
    <m/>
    <m/>
    <m/>
    <m/>
    <m/>
    <x v="105"/>
    <s v="OFICINA DE RELACIONES  Y COOPERACIÓN INTERNACIONAL POLICIAL"/>
    <n v="60000"/>
    <m/>
    <n v="60000"/>
    <x v="36"/>
    <s v="02-02-01-002-007"/>
    <s v="Detalle"/>
    <s v=""/>
    <s v=""/>
    <x v="1"/>
    <s v="DOTACION - TEXTILES"/>
    <x v="36"/>
    <x v="85"/>
  </r>
  <r>
    <m/>
    <m/>
    <m/>
    <m/>
    <m/>
    <x v="10"/>
    <s v="DEPARTAMENTO DE POLICÍA CAQUETA"/>
    <n v="15000000"/>
    <m/>
    <n v="15000000"/>
    <x v="36"/>
    <s v="02-02-01-002-007"/>
    <s v="Detalle"/>
    <s v=""/>
    <s v=""/>
    <x v="2"/>
    <s v="DOTACION - TEXTILES"/>
    <x v="36"/>
    <x v="10"/>
  </r>
  <r>
    <m/>
    <m/>
    <m/>
    <m/>
    <m/>
    <x v="11"/>
    <s v="DEPARTAMENTO DE POLICÍA CESAR"/>
    <n v="53000000"/>
    <m/>
    <n v="53000000"/>
    <x v="36"/>
    <s v="02-02-01-002-007"/>
    <s v="Detalle"/>
    <s v=""/>
    <s v=""/>
    <x v="3"/>
    <s v="DOTACION - TEXTILES"/>
    <x v="36"/>
    <x v="11"/>
  </r>
  <r>
    <m/>
    <m/>
    <m/>
    <m/>
    <m/>
    <x v="13"/>
    <s v="DEPARTAMENTO DE POLICÍA GUAINIA"/>
    <n v="15620000"/>
    <m/>
    <n v="15620000"/>
    <x v="36"/>
    <s v="02-02-01-002-007"/>
    <s v="Detalle"/>
    <s v=""/>
    <s v=""/>
    <x v="4"/>
    <s v="DOTACION - TEXTILES"/>
    <x v="36"/>
    <x v="13"/>
  </r>
  <r>
    <m/>
    <m/>
    <m/>
    <m/>
    <m/>
    <x v="15"/>
    <s v="DEPARTAMENTO DE POLICÍA GUAVIARE"/>
    <n v="75070000"/>
    <m/>
    <n v="75070000"/>
    <x v="36"/>
    <s v="02-02-01-002-007"/>
    <s v="Detalle"/>
    <s v=""/>
    <s v=""/>
    <x v="6"/>
    <s v="DOTACION - TEXTILES"/>
    <x v="36"/>
    <x v="15"/>
  </r>
  <r>
    <m/>
    <m/>
    <m/>
    <m/>
    <m/>
    <x v="114"/>
    <s v="DEPARTAMENTO DE POLICÍA PUTUMAYO"/>
    <n v="2050000"/>
    <m/>
    <n v="2050000"/>
    <x v="36"/>
    <s v="02-02-01-002-007"/>
    <s v="Detalle"/>
    <s v=""/>
    <s v=""/>
    <x v="42"/>
    <s v="DOTACION - TEXTILES"/>
    <x v="36"/>
    <x v="94"/>
  </r>
  <r>
    <m/>
    <m/>
    <m/>
    <m/>
    <m/>
    <x v="16"/>
    <s v="DEPARTAMENTO DE POLICÍA QUINDIO"/>
    <n v="3000000"/>
    <m/>
    <n v="3000000"/>
    <x v="36"/>
    <s v="02-02-01-002-007"/>
    <s v="Detalle"/>
    <s v=""/>
    <s v=""/>
    <x v="7"/>
    <s v="DOTACION - TEXTILES"/>
    <x v="36"/>
    <x v="16"/>
  </r>
  <r>
    <m/>
    <m/>
    <m/>
    <m/>
    <m/>
    <x v="17"/>
    <s v="DEPARTAMENTO DE POLICÍA SAN ANDRES Y PROVIDENCIA"/>
    <n v="8500000"/>
    <m/>
    <n v="8500000"/>
    <x v="36"/>
    <s v="02-02-01-002-007"/>
    <s v="Detalle"/>
    <s v=""/>
    <s v=""/>
    <x v="8"/>
    <s v="DOTACION - TEXTILES"/>
    <x v="36"/>
    <x v="17"/>
  </r>
  <r>
    <m/>
    <m/>
    <m/>
    <m/>
    <m/>
    <x v="19"/>
    <s v="DEPARTAMENTO DE POLICÍA URABA"/>
    <n v="10000000"/>
    <m/>
    <n v="10000000"/>
    <x v="36"/>
    <s v="02-02-01-002-007"/>
    <s v="Detalle"/>
    <s v=""/>
    <s v=""/>
    <x v="10"/>
    <s v="DOTACION - TEXTILES"/>
    <x v="36"/>
    <x v="19"/>
  </r>
  <r>
    <m/>
    <m/>
    <m/>
    <m/>
    <m/>
    <x v="21"/>
    <s v="DEPARTAMENTO DE POLICÍA VICHADA"/>
    <n v="27700000"/>
    <m/>
    <n v="27700000"/>
    <x v="36"/>
    <s v="02-02-01-002-007"/>
    <s v="Detalle"/>
    <s v=""/>
    <s v=""/>
    <x v="11"/>
    <s v="DOTACION - TEXTILES"/>
    <x v="36"/>
    <x v="20"/>
  </r>
  <r>
    <m/>
    <m/>
    <m/>
    <m/>
    <m/>
    <x v="22"/>
    <s v="DEPARTAMENTO DE POLICÍA AMAZONAS"/>
    <n v="13800000"/>
    <m/>
    <n v="13800000"/>
    <x v="36"/>
    <s v="02-02-01-002-007"/>
    <s v="Detalle"/>
    <s v=""/>
    <s v=""/>
    <x v="12"/>
    <s v="DOTACION - TEXTILES"/>
    <x v="36"/>
    <x v="21"/>
  </r>
  <r>
    <m/>
    <m/>
    <m/>
    <m/>
    <m/>
    <x v="118"/>
    <s v="DEPARTAMENTO DE POLICÍA ARAUCA"/>
    <n v="5000000"/>
    <m/>
    <n v="5000000"/>
    <x v="36"/>
    <s v="02-02-01-002-007"/>
    <s v="Detalle"/>
    <s v=""/>
    <s v=""/>
    <x v="13"/>
    <s v="DOTACION - TEXTILES"/>
    <x v="36"/>
    <x v="98"/>
  </r>
  <r>
    <m/>
    <m/>
    <m/>
    <m/>
    <m/>
    <x v="24"/>
    <s v="DIRECCIÓN DE BIENESTAR SOCIAL"/>
    <m/>
    <n v="403800000"/>
    <n v="403800000"/>
    <x v="36"/>
    <s v="02-02-01-002-007"/>
    <s v="Detalle"/>
    <s v=""/>
    <s v=""/>
    <x v="14"/>
    <s v="DOTACION - TEXTILES"/>
    <x v="36"/>
    <x v="22"/>
  </r>
  <r>
    <m/>
    <m/>
    <m/>
    <m/>
    <m/>
    <x v="106"/>
    <s v="DIRECCIÓN DE INVESTIGACION CRIMINAL"/>
    <n v="20000000"/>
    <m/>
    <n v="20000000"/>
    <x v="36"/>
    <s v="02-02-01-002-007"/>
    <s v="Detalle"/>
    <s v=""/>
    <s v=""/>
    <x v="40"/>
    <s v="DOTACION - TEXTILES"/>
    <x v="36"/>
    <x v="86"/>
  </r>
  <r>
    <m/>
    <m/>
    <m/>
    <m/>
    <m/>
    <x v="27"/>
    <s v="DIRECCIÓN ANTISECUESTRO Y EXTORSION"/>
    <n v="65250000"/>
    <m/>
    <n v="65250000"/>
    <x v="36"/>
    <s v="02-02-01-002-007"/>
    <s v="Detalle"/>
    <s v=""/>
    <s v=""/>
    <x v="17"/>
    <s v="DOTACION - TEXTILES"/>
    <x v="36"/>
    <x v="25"/>
  </r>
  <r>
    <m/>
    <m/>
    <m/>
    <m/>
    <m/>
    <x v="29"/>
    <s v="DIRECCIÓN DE CARABINEROS"/>
    <n v="526618697"/>
    <m/>
    <n v="526618697"/>
    <x v="36"/>
    <s v="02-02-01-002-007"/>
    <s v="Detalle"/>
    <s v=""/>
    <s v=""/>
    <x v="19"/>
    <s v="DOTACION - TEXTILES"/>
    <x v="36"/>
    <x v="27"/>
  </r>
  <r>
    <m/>
    <m/>
    <m/>
    <m/>
    <m/>
    <x v="30"/>
    <s v="POLICÍA METROPOLITANA DE IBAGUÉ"/>
    <n v="40470000"/>
    <m/>
    <n v="40470000"/>
    <x v="36"/>
    <s v="02-02-01-002-007"/>
    <s v="Detalle"/>
    <s v=""/>
    <s v=""/>
    <x v="20"/>
    <s v="DOTACION - TEXTILES"/>
    <x v="36"/>
    <x v="28"/>
  </r>
  <r>
    <m/>
    <m/>
    <m/>
    <m/>
    <m/>
    <x v="31"/>
    <s v="DEPARTAMENTO DE POLICÍA TOLIMA"/>
    <n v="15000000"/>
    <m/>
    <n v="15000000"/>
    <x v="36"/>
    <s v="02-02-01-002-007"/>
    <s v="Detalle"/>
    <s v=""/>
    <s v=""/>
    <x v="20"/>
    <s v="DOTACION - TEXTILES"/>
    <x v="36"/>
    <x v="29"/>
  </r>
  <r>
    <m/>
    <m/>
    <m/>
    <m/>
    <m/>
    <x v="32"/>
    <s v="POLICÍA METROPOLITANA DE SANTA MARTA"/>
    <n v="10000000"/>
    <m/>
    <n v="10000000"/>
    <x v="36"/>
    <s v="02-02-01-002-007"/>
    <s v="Detalle"/>
    <s v=""/>
    <s v=""/>
    <x v="21"/>
    <s v="DOTACION - TEXTILES"/>
    <x v="36"/>
    <x v="30"/>
  </r>
  <r>
    <m/>
    <m/>
    <m/>
    <m/>
    <m/>
    <x v="33"/>
    <s v="DEPARTAMENTO DE POLICÍA MAGDALENA"/>
    <n v="1000000"/>
    <m/>
    <n v="1000000"/>
    <x v="36"/>
    <s v="02-02-01-002-007"/>
    <s v="Detalle"/>
    <s v=""/>
    <s v=""/>
    <x v="21"/>
    <s v="DOTACION - TEXTILES"/>
    <x v="36"/>
    <x v="31"/>
  </r>
  <r>
    <m/>
    <m/>
    <m/>
    <m/>
    <m/>
    <x v="35"/>
    <s v="POLICÍA METROPOLITANA DE POPAYAN"/>
    <n v="114940150"/>
    <m/>
    <n v="114940150"/>
    <x v="36"/>
    <s v="02-02-01-002-007"/>
    <s v="Detalle"/>
    <s v=""/>
    <s v=""/>
    <x v="22"/>
    <s v="DOTACION - TEXTILES"/>
    <x v="36"/>
    <x v="32"/>
  </r>
  <r>
    <m/>
    <m/>
    <m/>
    <m/>
    <m/>
    <x v="36"/>
    <s v="DEPARTAMENTO DE POLICÍA CAUCA"/>
    <n v="30504202"/>
    <m/>
    <n v="30504202"/>
    <x v="36"/>
    <s v="02-02-01-002-007"/>
    <s v="Detalle"/>
    <s v=""/>
    <s v=""/>
    <x v="22"/>
    <s v="DOTACION - TEXTILES"/>
    <x v="36"/>
    <x v="33"/>
  </r>
  <r>
    <m/>
    <m/>
    <m/>
    <m/>
    <m/>
    <x v="37"/>
    <s v="REGIÓN DE POLICÍA No. 4"/>
    <n v="18000000"/>
    <m/>
    <n v="18000000"/>
    <x v="36"/>
    <s v="02-02-01-002-007"/>
    <s v="Detalle"/>
    <s v=""/>
    <s v=""/>
    <x v="22"/>
    <s v="DOTACION - TEXTILES"/>
    <x v="36"/>
    <x v="34"/>
  </r>
  <r>
    <m/>
    <m/>
    <m/>
    <m/>
    <m/>
    <x v="38"/>
    <s v="POLICÍA METROPOLITANA DE NEIVA"/>
    <n v="32100000"/>
    <m/>
    <n v="32100000"/>
    <x v="36"/>
    <s v="02-02-01-002-007"/>
    <s v="Detalle"/>
    <s v=""/>
    <s v=""/>
    <x v="23"/>
    <s v="DOTACION - TEXTILES"/>
    <x v="36"/>
    <x v="35"/>
  </r>
  <r>
    <m/>
    <m/>
    <m/>
    <m/>
    <m/>
    <x v="42"/>
    <s v="DEPARTAMENTO DE POLICÍA CALDAS"/>
    <m/>
    <n v="15600000"/>
    <n v="15600000"/>
    <x v="36"/>
    <s v="02-02-01-002-007"/>
    <s v="Detalle"/>
    <s v=""/>
    <s v=""/>
    <x v="25"/>
    <s v="DOTACION - TEXTILES"/>
    <x v="36"/>
    <x v="39"/>
  </r>
  <r>
    <m/>
    <m/>
    <m/>
    <m/>
    <m/>
    <x v="43"/>
    <s v="POLICÍA METROPOLITANA DE MANIZALES"/>
    <n v="23243520"/>
    <m/>
    <n v="23243520"/>
    <x v="36"/>
    <s v="02-02-01-002-007"/>
    <s v="Detalle"/>
    <s v=""/>
    <s v=""/>
    <x v="25"/>
    <s v="DOTACION - TEXTILES"/>
    <x v="36"/>
    <x v="40"/>
  </r>
  <r>
    <m/>
    <m/>
    <m/>
    <m/>
    <m/>
    <x v="93"/>
    <s v="DEPARTAMENTO DE POLICÍA BOYACA"/>
    <n v="1000000"/>
    <m/>
    <n v="1000000"/>
    <x v="36"/>
    <s v="02-02-01-002-007"/>
    <s v="Detalle"/>
    <s v=""/>
    <s v=""/>
    <x v="26"/>
    <s v="DOTACION - TEXTILES"/>
    <x v="36"/>
    <x v="73"/>
  </r>
  <r>
    <m/>
    <m/>
    <m/>
    <m/>
    <m/>
    <x v="44"/>
    <s v="POLICÍA METROPOLITANA DE TUNJA"/>
    <n v="25000000"/>
    <m/>
    <n v="25000000"/>
    <x v="36"/>
    <s v="02-02-01-002-007"/>
    <s v="Detalle"/>
    <s v=""/>
    <s v=""/>
    <x v="26"/>
    <s v="DOTACION - TEXTILES"/>
    <x v="36"/>
    <x v="41"/>
  </r>
  <r>
    <m/>
    <m/>
    <m/>
    <m/>
    <m/>
    <x v="45"/>
    <s v="POLICÍA METROPOLITANA DE SAN JUAN DE PASTO"/>
    <n v="10626000"/>
    <m/>
    <n v="10626000"/>
    <x v="36"/>
    <s v="02-02-01-002-007"/>
    <s v="Detalle"/>
    <s v=""/>
    <s v=""/>
    <x v="27"/>
    <s v="DOTACION - TEXTILES"/>
    <x v="36"/>
    <x v="42"/>
  </r>
  <r>
    <m/>
    <m/>
    <m/>
    <m/>
    <m/>
    <x v="48"/>
    <s v="POLICÍA METROPOLITANA DE BOGOTÁ - POLICÍA METROPOLITANA DE SOACHA"/>
    <n v="44800000"/>
    <m/>
    <n v="44800000"/>
    <x v="36"/>
    <s v="02-02-01-002-007"/>
    <s v="Detalle"/>
    <s v=""/>
    <s v=""/>
    <x v="28"/>
    <s v="DOTACION - TEXTILES"/>
    <x v="36"/>
    <x v="44"/>
  </r>
  <r>
    <m/>
    <m/>
    <m/>
    <m/>
    <m/>
    <x v="49"/>
    <s v="POLICÍA METROPOLITANA DE BOGOTÁ - REGIÓN METROPOLITANA DE POLICÍA LA SABANA"/>
    <n v="4000000"/>
    <m/>
    <n v="4000000"/>
    <x v="36"/>
    <s v="02-02-01-002-007"/>
    <s v="Detalle"/>
    <s v=""/>
    <s v=""/>
    <x v="28"/>
    <s v="DOTACION - TEXTILES"/>
    <x v="36"/>
    <x v="45"/>
  </r>
  <r>
    <m/>
    <m/>
    <m/>
    <m/>
    <m/>
    <x v="50"/>
    <s v="POLICÍA METROPOLITANA DE CALI"/>
    <n v="79691737.060000002"/>
    <m/>
    <n v="79691737.060000002"/>
    <x v="36"/>
    <s v="02-02-01-002-007"/>
    <s v="Detalle"/>
    <s v=""/>
    <s v=""/>
    <x v="29"/>
    <s v="DOTACION - TEXTILES"/>
    <x v="36"/>
    <x v="46"/>
  </r>
  <r>
    <m/>
    <m/>
    <m/>
    <m/>
    <m/>
    <x v="82"/>
    <s v="DEPARTAMENTO DE POLICÍA VALLE"/>
    <n v="29350000"/>
    <m/>
    <n v="29350000"/>
    <x v="36"/>
    <s v="02-02-01-002-007"/>
    <s v="Detalle"/>
    <s v=""/>
    <s v=""/>
    <x v="29"/>
    <s v="DOTACION - TEXTILES"/>
    <x v="36"/>
    <x v="67"/>
  </r>
  <r>
    <m/>
    <m/>
    <m/>
    <m/>
    <m/>
    <x v="51"/>
    <s v="DEPARTAMENTO DE POLICÍA VALLE - DISTRITO ESPECIAL BUENAVENTURA"/>
    <n v="10000000"/>
    <m/>
    <n v="10000000"/>
    <x v="36"/>
    <s v="02-02-01-002-007"/>
    <s v="Detalle"/>
    <s v=""/>
    <s v=""/>
    <x v="29"/>
    <s v="DOTACION - TEXTILES"/>
    <x v="36"/>
    <x v="47"/>
  </r>
  <r>
    <m/>
    <m/>
    <m/>
    <m/>
    <m/>
    <x v="83"/>
    <s v="DEPARTAMENTO DE POLICÍA ANTIOQUIA"/>
    <n v="1500000"/>
    <m/>
    <n v="1500000"/>
    <x v="36"/>
    <s v="02-02-01-002-007"/>
    <s v="Detalle"/>
    <s v=""/>
    <s v=""/>
    <x v="30"/>
    <s v="DOTACION - TEXTILES"/>
    <x v="36"/>
    <x v="68"/>
  </r>
  <r>
    <m/>
    <m/>
    <m/>
    <m/>
    <m/>
    <x v="55"/>
    <s v="POLICÍA METROPOLITANA DE CARTAGENA"/>
    <n v="20000000"/>
    <m/>
    <n v="20000000"/>
    <x v="36"/>
    <s v="02-02-01-002-007"/>
    <s v="Detalle"/>
    <s v=""/>
    <s v=""/>
    <x v="31"/>
    <s v="DOTACION - TEXTILES"/>
    <x v="36"/>
    <x v="49"/>
  </r>
  <r>
    <m/>
    <m/>
    <m/>
    <m/>
    <m/>
    <x v="56"/>
    <s v="DEPARTAMENTO DE POLICÍA BOLÍVAR"/>
    <n v="8000000"/>
    <m/>
    <n v="8000000"/>
    <x v="36"/>
    <s v="02-02-01-002-007"/>
    <s v="Detalle"/>
    <s v=""/>
    <s v=""/>
    <x v="31"/>
    <s v="DOTACION - TEXTILES"/>
    <x v="36"/>
    <x v="50"/>
  </r>
  <r>
    <m/>
    <m/>
    <m/>
    <m/>
    <m/>
    <x v="57"/>
    <s v="POLICÍA METROPOLITANA DE BARRANQUILLA"/>
    <n v="3050000"/>
    <m/>
    <n v="3050000"/>
    <x v="36"/>
    <s v="02-02-01-002-007"/>
    <s v="Detalle"/>
    <s v=""/>
    <s v=""/>
    <x v="32"/>
    <s v="DOTACION - TEXTILES"/>
    <x v="36"/>
    <x v="51"/>
  </r>
  <r>
    <m/>
    <m/>
    <m/>
    <m/>
    <m/>
    <x v="58"/>
    <s v="REGIÓN DE POLICÍA No. 8"/>
    <n v="120000"/>
    <m/>
    <n v="120000"/>
    <x v="36"/>
    <s v="02-02-01-002-007"/>
    <s v="Detalle"/>
    <s v=""/>
    <s v=""/>
    <x v="32"/>
    <s v="DOTACION - TEXTILES"/>
    <x v="36"/>
    <x v="52"/>
  </r>
  <r>
    <m/>
    <m/>
    <m/>
    <m/>
    <m/>
    <x v="109"/>
    <s v="POLICÍA METROPOLITANA DE BUCARAMANGA"/>
    <n v="4500000"/>
    <m/>
    <n v="4500000"/>
    <x v="36"/>
    <s v="02-02-01-002-007"/>
    <s v="Detalle"/>
    <s v=""/>
    <s v=""/>
    <x v="33"/>
    <s v="DOTACION - TEXTILES"/>
    <x v="36"/>
    <x v="89"/>
  </r>
  <r>
    <m/>
    <m/>
    <m/>
    <m/>
    <m/>
    <x v="94"/>
    <s v="DEPARTAMENTO DE POLICÍA SANTANDER"/>
    <n v="17500000"/>
    <m/>
    <n v="17500000"/>
    <x v="36"/>
    <s v="02-02-01-002-007"/>
    <s v="Detalle"/>
    <s v=""/>
    <s v=""/>
    <x v="33"/>
    <s v="DOTACION - TEXTILES"/>
    <x v="36"/>
    <x v="74"/>
  </r>
  <r>
    <m/>
    <m/>
    <m/>
    <m/>
    <m/>
    <x v="60"/>
    <s v="POLICÍA METROPOLITANA DE CUCUTA"/>
    <n v="27700000"/>
    <m/>
    <n v="27700000"/>
    <x v="36"/>
    <s v="02-02-01-002-007"/>
    <s v="Detalle"/>
    <s v=""/>
    <s v=""/>
    <x v="34"/>
    <s v="DOTACION - TEXTILES"/>
    <x v="36"/>
    <x v="54"/>
  </r>
  <r>
    <m/>
    <m/>
    <m/>
    <m/>
    <m/>
    <x v="61"/>
    <s v="DEPARTAMENTO DE POLICÍA NORTE DE SANTANDER"/>
    <n v="23000000"/>
    <m/>
    <n v="23000000"/>
    <x v="36"/>
    <s v="02-02-01-002-007"/>
    <s v="Detalle"/>
    <s v=""/>
    <s v=""/>
    <x v="34"/>
    <s v="DOTACION - TEXTILES"/>
    <x v="36"/>
    <x v="55"/>
  </r>
  <r>
    <m/>
    <m/>
    <m/>
    <m/>
    <m/>
    <x v="63"/>
    <s v="POLICÍA METROPOLITANA DE PEREIRA"/>
    <n v="42000000"/>
    <m/>
    <n v="42000000"/>
    <x v="36"/>
    <s v="02-02-01-002-007"/>
    <s v="Detalle"/>
    <s v=""/>
    <s v=""/>
    <x v="35"/>
    <s v="DOTACION - TEXTILES"/>
    <x v="36"/>
    <x v="56"/>
  </r>
  <r>
    <m/>
    <m/>
    <m/>
    <m/>
    <m/>
    <x v="64"/>
    <s v="DEPARTAMENTO DE POLICÍA RISARALDA"/>
    <n v="31900000"/>
    <m/>
    <n v="31900000"/>
    <x v="36"/>
    <s v="02-02-01-002-007"/>
    <s v="Detalle"/>
    <s v=""/>
    <s v=""/>
    <x v="35"/>
    <s v="DOTACION - TEXTILES"/>
    <x v="36"/>
    <x v="57"/>
  </r>
  <r>
    <m/>
    <m/>
    <m/>
    <m/>
    <m/>
    <x v="110"/>
    <s v="REGIÓN DE POLICÍA No. 3"/>
    <n v="6000000"/>
    <m/>
    <n v="6000000"/>
    <x v="36"/>
    <s v="02-02-01-002-007"/>
    <s v="Detalle"/>
    <s v=""/>
    <s v=""/>
    <x v="35"/>
    <s v="DOTACION - TEXTILES"/>
    <x v="36"/>
    <x v="90"/>
  </r>
  <r>
    <m/>
    <m/>
    <m/>
    <m/>
    <m/>
    <x v="66"/>
    <s v="POLICÍA METROPOLITANA DE VILLAVICENCIO"/>
    <n v="3650000"/>
    <m/>
    <n v="3650000"/>
    <x v="36"/>
    <s v="02-02-01-002-007"/>
    <s v="Detalle"/>
    <s v=""/>
    <s v=""/>
    <x v="36"/>
    <s v="DOTACION - TEXTILES"/>
    <x v="36"/>
    <x v="58"/>
  </r>
  <r>
    <m/>
    <m/>
    <m/>
    <m/>
    <m/>
    <x v="67"/>
    <s v="DEPARTAMENTO DE POLICÍA META"/>
    <n v="2575000"/>
    <m/>
    <n v="2575000"/>
    <x v="36"/>
    <s v="02-02-01-002-007"/>
    <s v="Detalle"/>
    <s v=""/>
    <s v=""/>
    <x v="36"/>
    <s v="DOTACION - TEXTILES"/>
    <x v="36"/>
    <x v="59"/>
  </r>
  <r>
    <m/>
    <m/>
    <m/>
    <m/>
    <m/>
    <x v="69"/>
    <s v="REGIÓN DE POLICÍA No. 7"/>
    <n v="5000000"/>
    <m/>
    <n v="5000000"/>
    <x v="36"/>
    <s v="02-02-01-002-007"/>
    <s v="Detalle"/>
    <s v=""/>
    <s v=""/>
    <x v="36"/>
    <s v="DOTACION - TEXTILES"/>
    <x v="36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2"/>
    <s v="008"/>
    <x v="0"/>
    <s v="DOTACIÓN (PRENDAS DE VESTIR Y CALZADO)"/>
    <n v="101043132236.23"/>
    <n v="11747245228"/>
    <n v="112790377464.23"/>
    <x v="37"/>
    <s v="02-02-01-002"/>
    <s v="Subordinal"/>
    <s v="020201002008Subordinal"/>
    <n v="1"/>
    <x v="0"/>
    <s v="DOTACIÓN"/>
    <x v="37"/>
    <x v="0"/>
  </r>
  <r>
    <m/>
    <m/>
    <m/>
    <m/>
    <m/>
    <x v="70"/>
    <s v="DIRECCIÓN ADMINISTRATIVA Y FINANCIERA"/>
    <n v="98912326985.229996"/>
    <n v="8800000000"/>
    <n v="107712326985.23"/>
    <x v="37"/>
    <s v="02-02-01-002-008"/>
    <s v="Detalle"/>
    <s v=""/>
    <s v=""/>
    <x v="1"/>
    <s v="DOTACIÓN"/>
    <x v="37"/>
    <x v="62"/>
  </r>
  <r>
    <m/>
    <m/>
    <m/>
    <m/>
    <m/>
    <x v="127"/>
    <s v="CONTROL INTERNO"/>
    <n v="50000"/>
    <m/>
    <n v="50000"/>
    <x v="37"/>
    <s v="02-02-01-002-008"/>
    <s v="Detalle"/>
    <s v=""/>
    <s v=""/>
    <x v="1"/>
    <s v="DOTACIÓN"/>
    <x v="37"/>
    <x v="107"/>
  </r>
  <r>
    <m/>
    <m/>
    <m/>
    <m/>
    <m/>
    <x v="111"/>
    <s v="COMANDOS EN OPERACIONES ESPECIALES Y ANTITERRORISMO"/>
    <n v="510000000"/>
    <m/>
    <n v="510000000"/>
    <x v="37"/>
    <s v="02-02-01-002-008"/>
    <s v="Detalle"/>
    <s v=""/>
    <s v=""/>
    <x v="1"/>
    <s v="DOTACIÓN"/>
    <x v="37"/>
    <x v="91"/>
  </r>
  <r>
    <m/>
    <m/>
    <m/>
    <m/>
    <m/>
    <x v="3"/>
    <s v="AREA DE DERECHOS HUMANOS"/>
    <n v="800000"/>
    <m/>
    <n v="800000"/>
    <x v="37"/>
    <s v="02-02-01-002-008"/>
    <s v="Detalle"/>
    <s v=""/>
    <s v=""/>
    <x v="1"/>
    <s v="DOTACIÓN"/>
    <x v="37"/>
    <x v="3"/>
  </r>
  <r>
    <m/>
    <m/>
    <m/>
    <m/>
    <m/>
    <x v="104"/>
    <s v="SECRETARIA GENERAL"/>
    <n v="2400000"/>
    <m/>
    <n v="2400000"/>
    <x v="37"/>
    <s v="02-02-01-002-008"/>
    <s v="Detalle"/>
    <s v=""/>
    <s v=""/>
    <x v="1"/>
    <s v="DOTACIÓN"/>
    <x v="37"/>
    <x v="84"/>
  </r>
  <r>
    <m/>
    <m/>
    <m/>
    <m/>
    <m/>
    <x v="6"/>
    <s v="DIRECCIÓN DE TALENTO HUMANO"/>
    <n v="9000000"/>
    <m/>
    <n v="9000000"/>
    <x v="37"/>
    <s v="02-02-01-002-008"/>
    <s v="Detalle"/>
    <s v=""/>
    <s v=""/>
    <x v="1"/>
    <s v="DOTACIÓN"/>
    <x v="37"/>
    <x v="6"/>
  </r>
  <r>
    <m/>
    <m/>
    <m/>
    <m/>
    <m/>
    <x v="8"/>
    <s v="INSPECCIÓN GENERAL"/>
    <n v="1964000"/>
    <m/>
    <n v="1964000"/>
    <x v="37"/>
    <s v="02-02-01-002-008"/>
    <s v="Detalle"/>
    <s v=""/>
    <s v=""/>
    <x v="1"/>
    <s v="DOTACIÓN"/>
    <x v="37"/>
    <x v="8"/>
  </r>
  <r>
    <m/>
    <m/>
    <m/>
    <m/>
    <m/>
    <x v="71"/>
    <s v="UNIDAD DE OPERACIONES ESPECIALES EN EMERGENCIAS Y DESASTRES"/>
    <n v="45000000"/>
    <m/>
    <n v="45000000"/>
    <x v="37"/>
    <s v="02-02-01-002-008"/>
    <s v="Detalle"/>
    <s v=""/>
    <s v=""/>
    <x v="1"/>
    <s v="DOTACIÓN"/>
    <x v="37"/>
    <x v="63"/>
  </r>
  <r>
    <m/>
    <m/>
    <m/>
    <m/>
    <m/>
    <x v="105"/>
    <s v="OFICINA DE RELACIONES  Y COOPERACIÓN INTERNACIONAL POLICIAL"/>
    <n v="100000"/>
    <m/>
    <n v="100000"/>
    <x v="37"/>
    <s v="02-02-01-002-008"/>
    <s v="Detalle"/>
    <s v=""/>
    <s v=""/>
    <x v="1"/>
    <s v="DOTACIÓN"/>
    <x v="37"/>
    <x v="85"/>
  </r>
  <r>
    <m/>
    <m/>
    <m/>
    <m/>
    <m/>
    <x v="10"/>
    <s v="DEPARTAMENTO DE POLICÍA CAQUETA"/>
    <n v="39000000"/>
    <m/>
    <n v="39000000"/>
    <x v="37"/>
    <s v="02-02-01-002-008"/>
    <s v="Detalle"/>
    <s v=""/>
    <s v=""/>
    <x v="2"/>
    <s v="DOTACIÓN"/>
    <x v="37"/>
    <x v="10"/>
  </r>
  <r>
    <m/>
    <m/>
    <m/>
    <m/>
    <m/>
    <x v="21"/>
    <s v="DEPARTAMENTO DE POLICÍA VICHADA"/>
    <n v="33756886"/>
    <m/>
    <n v="33756886"/>
    <x v="37"/>
    <s v="02-02-01-002-008"/>
    <s v="Detalle"/>
    <s v=""/>
    <s v=""/>
    <x v="11"/>
    <s v="DOTACIÓN"/>
    <x v="37"/>
    <x v="20"/>
  </r>
  <r>
    <m/>
    <m/>
    <m/>
    <m/>
    <m/>
    <x v="24"/>
    <s v="DIRECCIÓN DE BIENESTAR SOCIAL"/>
    <m/>
    <n v="504700000"/>
    <n v="504700000"/>
    <x v="37"/>
    <s v="02-02-01-002-008"/>
    <s v="Detalle"/>
    <s v=""/>
    <s v=""/>
    <x v="14"/>
    <s v="DOTACIÓN"/>
    <x v="37"/>
    <x v="22"/>
  </r>
  <r>
    <m/>
    <m/>
    <m/>
    <m/>
    <m/>
    <x v="106"/>
    <s v="DIRECCIÓN DE INVESTIGACION CRIMINAL"/>
    <n v="499901830"/>
    <m/>
    <n v="499901830"/>
    <x v="37"/>
    <s v="02-02-01-002-008"/>
    <s v="Detalle"/>
    <s v=""/>
    <s v=""/>
    <x v="40"/>
    <s v="DOTACIÓN"/>
    <x v="37"/>
    <x v="86"/>
  </r>
  <r>
    <m/>
    <m/>
    <m/>
    <m/>
    <m/>
    <x v="27"/>
    <s v="DIRECCIÓN ANTISECUESTRO Y EXTORSION"/>
    <n v="2620000"/>
    <m/>
    <n v="2620000"/>
    <x v="37"/>
    <s v="02-02-01-002-008"/>
    <s v="Detalle"/>
    <s v=""/>
    <s v=""/>
    <x v="17"/>
    <s v="DOTACIÓN"/>
    <x v="37"/>
    <x v="25"/>
  </r>
  <r>
    <m/>
    <m/>
    <m/>
    <m/>
    <m/>
    <x v="28"/>
    <s v="DIRECCIÓN DE TRANSITO Y TRANSPORTES"/>
    <m/>
    <n v="2283345228"/>
    <n v="2283345228"/>
    <x v="37"/>
    <s v="02-02-01-002-008"/>
    <s v="Detalle"/>
    <s v=""/>
    <s v=""/>
    <x v="18"/>
    <s v="DOTACIÓN"/>
    <x v="37"/>
    <x v="26"/>
  </r>
  <r>
    <m/>
    <m/>
    <m/>
    <m/>
    <m/>
    <x v="29"/>
    <s v="DIRECCIÓN DE CARABINEROS"/>
    <n v="421091695"/>
    <m/>
    <n v="421091695"/>
    <x v="37"/>
    <s v="02-02-01-002-008"/>
    <s v="Detalle"/>
    <s v=""/>
    <s v=""/>
    <x v="19"/>
    <s v="DOTACIÓN"/>
    <x v="37"/>
    <x v="27"/>
  </r>
  <r>
    <m/>
    <m/>
    <m/>
    <m/>
    <m/>
    <x v="35"/>
    <s v="POLICÍA METROPOLITANA DE POPAYAN"/>
    <n v="12000000"/>
    <m/>
    <n v="12000000"/>
    <x v="37"/>
    <s v="02-02-01-002-008"/>
    <s v="Detalle"/>
    <s v=""/>
    <s v=""/>
    <x v="22"/>
    <s v="DOTACIÓN"/>
    <x v="37"/>
    <x v="32"/>
  </r>
  <r>
    <m/>
    <m/>
    <m/>
    <m/>
    <m/>
    <x v="38"/>
    <s v="POLICÍA METROPOLITANA DE NEIVA"/>
    <n v="10000000"/>
    <m/>
    <n v="10000000"/>
    <x v="37"/>
    <s v="02-02-01-002-008"/>
    <s v="Detalle"/>
    <s v=""/>
    <s v=""/>
    <x v="23"/>
    <s v="DOTACIÓN"/>
    <x v="37"/>
    <x v="35"/>
  </r>
  <r>
    <m/>
    <m/>
    <m/>
    <m/>
    <m/>
    <x v="42"/>
    <s v="DEPARTAMENTO DE POLICÍA CALDAS"/>
    <n v="1935000"/>
    <m/>
    <n v="1935000"/>
    <x v="37"/>
    <s v="02-02-01-002-008"/>
    <s v="Detalle"/>
    <s v=""/>
    <s v=""/>
    <x v="25"/>
    <s v="DOTACIÓN"/>
    <x v="37"/>
    <x v="39"/>
  </r>
  <r>
    <m/>
    <m/>
    <m/>
    <m/>
    <m/>
    <x v="43"/>
    <s v="POLICÍA METROPOLITANA DE MANIZALES"/>
    <n v="3646300"/>
    <m/>
    <n v="3646300"/>
    <x v="37"/>
    <s v="02-02-01-002-008"/>
    <s v="Detalle"/>
    <s v=""/>
    <s v=""/>
    <x v="25"/>
    <s v="DOTACIÓN"/>
    <x v="37"/>
    <x v="40"/>
  </r>
  <r>
    <m/>
    <m/>
    <m/>
    <m/>
    <m/>
    <x v="93"/>
    <s v="DEPARTAMENTO DE POLICÍA BOYACA"/>
    <n v="3000000"/>
    <n v="159200000"/>
    <n v="162200000"/>
    <x v="37"/>
    <s v="02-02-01-002-008"/>
    <s v="Detalle"/>
    <s v=""/>
    <s v=""/>
    <x v="26"/>
    <s v="DOTACIÓN"/>
    <x v="37"/>
    <x v="73"/>
  </r>
  <r>
    <m/>
    <m/>
    <m/>
    <m/>
    <m/>
    <x v="44"/>
    <s v="POLICÍA METROPOLITANA DE TUNJA"/>
    <n v="17410000"/>
    <m/>
    <n v="17410000"/>
    <x v="37"/>
    <s v="02-02-01-002-008"/>
    <s v="Detalle"/>
    <s v=""/>
    <s v=""/>
    <x v="26"/>
    <s v="DOTACIÓN"/>
    <x v="37"/>
    <x v="41"/>
  </r>
  <r>
    <m/>
    <m/>
    <m/>
    <m/>
    <m/>
    <x v="45"/>
    <s v="POLICÍA METROPOLITANA DE SAN JUAN DE PASTO"/>
    <n v="2850000"/>
    <m/>
    <n v="2850000"/>
    <x v="37"/>
    <s v="02-02-01-002-008"/>
    <s v="Detalle"/>
    <s v=""/>
    <s v=""/>
    <x v="27"/>
    <s v="DOTACIÓN"/>
    <x v="37"/>
    <x v="42"/>
  </r>
  <r>
    <m/>
    <m/>
    <m/>
    <m/>
    <m/>
    <x v="48"/>
    <s v="POLICÍA METROPOLITANA DE BOGOTÁ - POLICÍA METROPOLITANA DE SOACHA"/>
    <n v="65156250"/>
    <m/>
    <n v="65156250"/>
    <x v="37"/>
    <s v="02-02-01-002-008"/>
    <s v="Detalle"/>
    <s v=""/>
    <s v=""/>
    <x v="28"/>
    <s v="DOTACIÓN"/>
    <x v="37"/>
    <x v="44"/>
  </r>
  <r>
    <m/>
    <m/>
    <m/>
    <m/>
    <m/>
    <x v="49"/>
    <s v="POLICÍA METROPOLITANA DE BOGOTÁ - REGIÓN METROPOLITANA DE POLICÍA LA SABANA"/>
    <n v="6000000"/>
    <m/>
    <n v="6000000"/>
    <x v="37"/>
    <s v="02-02-01-002-008"/>
    <s v="Detalle"/>
    <s v=""/>
    <s v=""/>
    <x v="28"/>
    <s v="DOTACIÓN"/>
    <x v="37"/>
    <x v="45"/>
  </r>
  <r>
    <m/>
    <m/>
    <m/>
    <m/>
    <m/>
    <x v="50"/>
    <s v="POLICÍA METROPOLITANA DE CALI"/>
    <n v="367238290"/>
    <m/>
    <n v="367238290"/>
    <x v="37"/>
    <s v="02-02-01-002-008"/>
    <s v="Detalle"/>
    <s v=""/>
    <s v=""/>
    <x v="29"/>
    <s v="DOTACIÓN"/>
    <x v="37"/>
    <x v="46"/>
  </r>
  <r>
    <m/>
    <m/>
    <m/>
    <m/>
    <m/>
    <x v="82"/>
    <s v="DEPARTAMENTO DE POLICÍA VALLE"/>
    <n v="20000000"/>
    <m/>
    <n v="20000000"/>
    <x v="37"/>
    <s v="02-02-01-002-008"/>
    <s v="Detalle"/>
    <s v=""/>
    <s v=""/>
    <x v="29"/>
    <s v="DOTACIÓN"/>
    <x v="37"/>
    <x v="67"/>
  </r>
  <r>
    <m/>
    <m/>
    <m/>
    <m/>
    <m/>
    <x v="51"/>
    <s v="DEPARTAMENTO DE POLICÍA VALLE - DISTRITO ESPECIAL BUENAVENTURA"/>
    <n v="18000000"/>
    <m/>
    <n v="18000000"/>
    <x v="37"/>
    <s v="02-02-01-002-008"/>
    <s v="Detalle"/>
    <s v=""/>
    <s v=""/>
    <x v="29"/>
    <s v="DOTACIÓN"/>
    <x v="37"/>
    <x v="47"/>
  </r>
  <r>
    <m/>
    <m/>
    <m/>
    <m/>
    <m/>
    <x v="54"/>
    <s v="REGIÓN DE POLICÍA No. 6"/>
    <n v="8800000"/>
    <m/>
    <n v="8800000"/>
    <x v="37"/>
    <s v="02-02-01-002-008"/>
    <s v="Detalle"/>
    <s v=""/>
    <s v=""/>
    <x v="30"/>
    <s v="DOTACIÓN"/>
    <x v="37"/>
    <x v="48"/>
  </r>
  <r>
    <m/>
    <m/>
    <m/>
    <m/>
    <m/>
    <x v="58"/>
    <s v="REGIÓN DE POLICÍA No. 8"/>
    <n v="2585000"/>
    <m/>
    <n v="2585000"/>
    <x v="37"/>
    <s v="02-02-01-002-008"/>
    <s v="Detalle"/>
    <s v=""/>
    <s v=""/>
    <x v="32"/>
    <s v="DOTACIÓN"/>
    <x v="37"/>
    <x v="52"/>
  </r>
  <r>
    <m/>
    <m/>
    <m/>
    <m/>
    <m/>
    <x v="109"/>
    <s v="POLICÍA METROPOLITANA DE BUCARAMANGA"/>
    <n v="4000000"/>
    <m/>
    <n v="4000000"/>
    <x v="37"/>
    <s v="02-02-01-002-008"/>
    <s v="Detalle"/>
    <s v=""/>
    <s v=""/>
    <x v="33"/>
    <s v="DOTACIÓN"/>
    <x v="37"/>
    <x v="89"/>
  </r>
  <r>
    <m/>
    <m/>
    <m/>
    <m/>
    <m/>
    <x v="60"/>
    <s v="POLICÍA METROPOLITANA DE CUCUTA"/>
    <n v="21000000"/>
    <m/>
    <n v="21000000"/>
    <x v="37"/>
    <s v="02-02-01-002-008"/>
    <s v="Detalle"/>
    <s v=""/>
    <s v=""/>
    <x v="34"/>
    <s v="DOTACIÓN"/>
    <x v="37"/>
    <x v="54"/>
  </r>
  <r>
    <m/>
    <m/>
    <m/>
    <m/>
    <m/>
    <x v="61"/>
    <s v="DEPARTAMENTO DE POLICÍA NORTE DE SANTANDER"/>
    <n v="1500000"/>
    <m/>
    <n v="1500000"/>
    <x v="37"/>
    <s v="02-02-01-002-008"/>
    <s v="Detalle"/>
    <s v=""/>
    <s v=""/>
    <x v="34"/>
    <s v="DOTACIÓN"/>
    <x v="37"/>
    <x v="55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3"/>
    <m/>
    <x v="0"/>
    <s v="OTROS BIENES TRANSPORTABLES (EXCEPTO PRODUCTOS METÁLICOS, MAQUINARIA Y EQUIPO)"/>
    <n v="138658932086.37039"/>
    <n v="20471301249.700001"/>
    <n v="159130233336.0704"/>
    <x v="38"/>
    <s v="02-02-01"/>
    <s v="Ordinal"/>
    <s v="020201003Ordinal"/>
    <n v="1"/>
    <x v="0"/>
    <s v="COMBUSTIBLES Y LUBRICANTES"/>
    <x v="38"/>
    <x v="0"/>
  </r>
  <r>
    <s v="02"/>
    <s v="02"/>
    <s v="01"/>
    <s v="003"/>
    <s v="001"/>
    <x v="0"/>
    <s v="PRODUCTOS DE MADERA, CORCHO, CESTERÍA Y ESPARTERÍA"/>
    <n v="112015000"/>
    <n v="9500000"/>
    <n v="121515000"/>
    <x v="39"/>
    <s v="02-02-01-003"/>
    <s v="Subordinal"/>
    <s v="020201003001Subordinal"/>
    <n v="1"/>
    <x v="0"/>
    <s v="PRODUCTOS TERMINADOS"/>
    <x v="39"/>
    <x v="0"/>
  </r>
  <r>
    <m/>
    <m/>
    <m/>
    <m/>
    <m/>
    <x v="102"/>
    <s v="AGREGADURIA DE ECUADOR"/>
    <n v="1000000"/>
    <m/>
    <n v="1000000"/>
    <x v="39"/>
    <s v="02-02-01-003-001"/>
    <s v="Detalle"/>
    <s v=""/>
    <s v=""/>
    <x v="1"/>
    <s v="PRODUCTOS TERMINADOS"/>
    <x v="39"/>
    <x v="82"/>
  </r>
  <r>
    <m/>
    <m/>
    <m/>
    <m/>
    <m/>
    <x v="3"/>
    <s v="AREA DE DERECHOS HUMANOS"/>
    <n v="6600000"/>
    <m/>
    <n v="6600000"/>
    <x v="39"/>
    <s v="02-02-01-003-001"/>
    <s v="Detalle"/>
    <s v=""/>
    <s v=""/>
    <x v="1"/>
    <s v="PRODUCTOS TERMINADOS"/>
    <x v="39"/>
    <x v="3"/>
  </r>
  <r>
    <m/>
    <m/>
    <m/>
    <m/>
    <m/>
    <x v="13"/>
    <s v="DEPARTAMENTO DE POLICÍA GUAINIA"/>
    <n v="15000000"/>
    <m/>
    <n v="15000000"/>
    <x v="39"/>
    <s v="02-02-01-003-001"/>
    <s v="Detalle"/>
    <s v=""/>
    <s v=""/>
    <x v="4"/>
    <s v="PRODUCTOS TERMINADOS"/>
    <x v="39"/>
    <x v="13"/>
  </r>
  <r>
    <m/>
    <m/>
    <m/>
    <m/>
    <m/>
    <x v="15"/>
    <s v="DEPARTAMENTO DE POLICÍA GUAVIARE"/>
    <n v="1450000"/>
    <m/>
    <n v="1450000"/>
    <x v="39"/>
    <s v="02-02-01-003-001"/>
    <s v="Detalle"/>
    <s v=""/>
    <s v=""/>
    <x v="6"/>
    <s v="PRODUCTOS TERMINADOS"/>
    <x v="39"/>
    <x v="15"/>
  </r>
  <r>
    <m/>
    <m/>
    <m/>
    <m/>
    <m/>
    <x v="19"/>
    <s v="DEPARTAMENTO DE POLICÍA URABA"/>
    <n v="50000000"/>
    <m/>
    <n v="50000000"/>
    <x v="39"/>
    <s v="02-02-01-003-001"/>
    <s v="Detalle"/>
    <s v=""/>
    <s v=""/>
    <x v="10"/>
    <s v="PRODUCTOS TERMINADOS"/>
    <x v="39"/>
    <x v="19"/>
  </r>
  <r>
    <m/>
    <m/>
    <m/>
    <m/>
    <m/>
    <x v="21"/>
    <s v="DEPARTAMENTO DE POLICÍA VICHADA"/>
    <n v="2500000"/>
    <m/>
    <n v="2500000"/>
    <x v="39"/>
    <s v="02-02-01-003-001"/>
    <s v="Detalle"/>
    <s v=""/>
    <s v=""/>
    <x v="11"/>
    <s v="PRODUCTOS TERMINADOS"/>
    <x v="39"/>
    <x v="20"/>
  </r>
  <r>
    <m/>
    <m/>
    <m/>
    <m/>
    <m/>
    <x v="24"/>
    <s v="DIRECCIÓN DE BIENESTAR SOCIAL"/>
    <m/>
    <n v="9500000"/>
    <n v="9500000"/>
    <x v="39"/>
    <s v="02-02-01-003-001"/>
    <s v="Detalle"/>
    <s v=""/>
    <s v=""/>
    <x v="14"/>
    <s v="PRODUCTOS TERMINADOS"/>
    <x v="39"/>
    <x v="22"/>
  </r>
  <r>
    <m/>
    <m/>
    <m/>
    <m/>
    <m/>
    <x v="29"/>
    <s v="DIRECCIÓN DE CARABINEROS"/>
    <n v="29200000"/>
    <m/>
    <n v="29200000"/>
    <x v="39"/>
    <s v="02-02-01-003-001"/>
    <s v="Detalle"/>
    <s v=""/>
    <s v=""/>
    <x v="19"/>
    <s v="PRODUCTOS TERMINADOS"/>
    <x v="39"/>
    <x v="27"/>
  </r>
  <r>
    <m/>
    <m/>
    <m/>
    <m/>
    <m/>
    <x v="42"/>
    <s v="DEPARTAMENTO DE POLICÍA CALDAS"/>
    <n v="240000"/>
    <m/>
    <n v="240000"/>
    <x v="39"/>
    <s v="02-02-01-003-001"/>
    <s v="Detalle"/>
    <s v=""/>
    <s v=""/>
    <x v="25"/>
    <s v="PRODUCTOS TERMINADOS"/>
    <x v="39"/>
    <x v="39"/>
  </r>
  <r>
    <m/>
    <m/>
    <m/>
    <m/>
    <m/>
    <x v="43"/>
    <s v="POLICÍA METROPOLITANA DE MANIZALES"/>
    <n v="3625000"/>
    <m/>
    <n v="3625000"/>
    <x v="39"/>
    <s v="02-02-01-003-001"/>
    <s v="Detalle"/>
    <s v=""/>
    <s v=""/>
    <x v="25"/>
    <s v="PRODUCTOS TERMINADOS"/>
    <x v="39"/>
    <x v="40"/>
  </r>
  <r>
    <m/>
    <m/>
    <m/>
    <m/>
    <m/>
    <x v="83"/>
    <s v="DEPARTAMENTO DE POLICÍA ANTIOQUIA"/>
    <n v="900000"/>
    <m/>
    <n v="900000"/>
    <x v="39"/>
    <s v="02-02-01-003-001"/>
    <s v="Detalle"/>
    <s v=""/>
    <s v=""/>
    <x v="30"/>
    <s v="PRODUCTOS TERMINADOS"/>
    <x v="39"/>
    <x v="68"/>
  </r>
  <r>
    <m/>
    <m/>
    <m/>
    <m/>
    <m/>
    <x v="54"/>
    <s v="REGIÓN DE POLICÍA No. 6"/>
    <n v="200000"/>
    <m/>
    <n v="200000"/>
    <x v="39"/>
    <s v="02-02-01-003-001"/>
    <s v="Detalle"/>
    <s v=""/>
    <s v=""/>
    <x v="30"/>
    <s v="PRODUCTOS TERMINADOS"/>
    <x v="39"/>
    <x v="48"/>
  </r>
  <r>
    <m/>
    <m/>
    <m/>
    <m/>
    <m/>
    <x v="61"/>
    <s v="DEPARTAMENTO DE POLICÍA NORTE DE SANTANDER"/>
    <n v="1300000"/>
    <m/>
    <n v="1300000"/>
    <x v="39"/>
    <s v="02-02-01-003-001"/>
    <s v="Detalle"/>
    <s v=""/>
    <s v=""/>
    <x v="34"/>
    <s v="PRODUCTOS TERMINADOS"/>
    <x v="39"/>
    <x v="55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3"/>
    <s v="002"/>
    <x v="0"/>
    <s v="PASTA O PULPA, PAPEL Y PRODUCTOS DE PAPEL; IMPRESOS Y ARTÍCULOS RELACIONADOS"/>
    <n v="4703834897.6899996"/>
    <n v="814032102"/>
    <n v="5517866999.6899996"/>
    <x v="40"/>
    <s v="02-02-01-003"/>
    <s v="Subordinal"/>
    <s v="020201003002Subordinal"/>
    <n v="1"/>
    <x v="0"/>
    <s v="PAPELERÍA"/>
    <x v="40"/>
    <x v="0"/>
  </r>
  <r>
    <m/>
    <m/>
    <m/>
    <m/>
    <m/>
    <x v="70"/>
    <s v="DIRECCIÓN ADMINISTRATIVA Y FINANCIERA"/>
    <n v="405485288.60000002"/>
    <m/>
    <n v="405485288.60000002"/>
    <x v="40"/>
    <s v="02-02-01-003-002"/>
    <s v="Detalle"/>
    <s v=""/>
    <s v=""/>
    <x v="1"/>
    <s v="PAPELERÍA"/>
    <x v="40"/>
    <x v="62"/>
  </r>
  <r>
    <m/>
    <m/>
    <m/>
    <m/>
    <m/>
    <x v="95"/>
    <s v="DIRECCIÓN LOGISTICA Y FINANCIERA - DIRECCIÓN PONAL"/>
    <n v="7000000"/>
    <m/>
    <n v="7000000"/>
    <x v="40"/>
    <s v="02-02-01-003-002"/>
    <s v="Detalle"/>
    <s v=""/>
    <s v=""/>
    <x v="1"/>
    <s v="PAPELERÍA"/>
    <x v="40"/>
    <x v="75"/>
  </r>
  <r>
    <m/>
    <m/>
    <m/>
    <m/>
    <m/>
    <x v="1"/>
    <s v="DIRECCIÓN DE INCORPORACION"/>
    <m/>
    <n v="200000000"/>
    <n v="200000000"/>
    <x v="40"/>
    <s v="02-02-01-003-002"/>
    <s v="Detalle"/>
    <s v=""/>
    <s v=""/>
    <x v="1"/>
    <s v="PAPELERÍA"/>
    <x v="40"/>
    <x v="1"/>
  </r>
  <r>
    <m/>
    <m/>
    <m/>
    <m/>
    <m/>
    <x v="127"/>
    <s v="CONTROL INTERNO"/>
    <n v="15040000"/>
    <m/>
    <n v="15040000"/>
    <x v="40"/>
    <s v="02-02-01-003-002"/>
    <s v="Detalle"/>
    <s v=""/>
    <s v=""/>
    <x v="1"/>
    <s v="PAPELERÍA"/>
    <x v="40"/>
    <x v="107"/>
  </r>
  <r>
    <m/>
    <m/>
    <m/>
    <m/>
    <m/>
    <x v="97"/>
    <s v="AGREGADURIA DE ARGENTINA"/>
    <n v="3000000"/>
    <m/>
    <n v="3000000"/>
    <x v="40"/>
    <s v="02-02-01-003-002"/>
    <s v="Detalle"/>
    <s v=""/>
    <s v=""/>
    <x v="1"/>
    <s v="PAPELERÍA"/>
    <x v="40"/>
    <x v="77"/>
  </r>
  <r>
    <m/>
    <m/>
    <m/>
    <m/>
    <m/>
    <x v="98"/>
    <s v="AGREGADURIA DE BOLIVIA"/>
    <n v="2000000"/>
    <m/>
    <n v="2000000"/>
    <x v="40"/>
    <s v="02-02-01-003-002"/>
    <s v="Detalle"/>
    <s v=""/>
    <s v=""/>
    <x v="1"/>
    <s v="PAPELERÍA"/>
    <x v="40"/>
    <x v="78"/>
  </r>
  <r>
    <m/>
    <m/>
    <m/>
    <m/>
    <m/>
    <x v="2"/>
    <s v="AGREGADURIA DE CHILE"/>
    <n v="2500000"/>
    <m/>
    <n v="2500000"/>
    <x v="40"/>
    <s v="02-02-01-003-002"/>
    <s v="Detalle"/>
    <s v=""/>
    <s v=""/>
    <x v="1"/>
    <s v="PAPELERÍA"/>
    <x v="40"/>
    <x v="2"/>
  </r>
  <r>
    <m/>
    <m/>
    <m/>
    <m/>
    <m/>
    <x v="99"/>
    <s v="AGREGADURIA DE GRAN BRETANA"/>
    <n v="2000000"/>
    <m/>
    <n v="2000000"/>
    <x v="40"/>
    <s v="02-02-01-003-002"/>
    <s v="Detalle"/>
    <s v=""/>
    <s v=""/>
    <x v="1"/>
    <s v="PAPELERÍA"/>
    <x v="40"/>
    <x v="79"/>
  </r>
  <r>
    <m/>
    <m/>
    <m/>
    <m/>
    <m/>
    <x v="120"/>
    <s v="AGREGADURIA DE MEXICO"/>
    <n v="3000000"/>
    <m/>
    <n v="3000000"/>
    <x v="40"/>
    <s v="02-02-01-003-002"/>
    <s v="Detalle"/>
    <s v=""/>
    <s v=""/>
    <x v="1"/>
    <s v="PAPELERÍA"/>
    <x v="40"/>
    <x v="100"/>
  </r>
  <r>
    <m/>
    <m/>
    <m/>
    <m/>
    <m/>
    <x v="115"/>
    <s v="AGREGADURIA DE PANAMA"/>
    <n v="1000000"/>
    <m/>
    <n v="1000000"/>
    <x v="40"/>
    <s v="02-02-01-003-002"/>
    <s v="Detalle"/>
    <s v=""/>
    <s v=""/>
    <x v="1"/>
    <s v="PAPELERÍA"/>
    <x v="40"/>
    <x v="95"/>
  </r>
  <r>
    <m/>
    <m/>
    <m/>
    <m/>
    <m/>
    <x v="121"/>
    <s v="AGREGADURIA DE PERU"/>
    <n v="400000"/>
    <m/>
    <n v="400000"/>
    <x v="40"/>
    <s v="02-02-01-003-002"/>
    <s v="Detalle"/>
    <s v=""/>
    <s v=""/>
    <x v="1"/>
    <s v="PAPELERÍA"/>
    <x v="40"/>
    <x v="101"/>
  </r>
  <r>
    <m/>
    <m/>
    <m/>
    <m/>
    <m/>
    <x v="128"/>
    <s v="AGREGADURIA DE ESTADOS UNIDOS"/>
    <n v="3000000"/>
    <m/>
    <n v="3000000"/>
    <x v="40"/>
    <s v="02-02-01-003-002"/>
    <s v="Detalle"/>
    <s v=""/>
    <s v=""/>
    <x v="1"/>
    <s v="PAPELERÍA"/>
    <x v="40"/>
    <x v="108"/>
  </r>
  <r>
    <m/>
    <m/>
    <m/>
    <m/>
    <m/>
    <x v="122"/>
    <s v="AGREGADURIA DE FRANCIA"/>
    <n v="1000000"/>
    <m/>
    <n v="1000000"/>
    <x v="40"/>
    <s v="02-02-01-003-002"/>
    <s v="Detalle"/>
    <s v=""/>
    <s v=""/>
    <x v="1"/>
    <s v="PAPELERÍA"/>
    <x v="40"/>
    <x v="102"/>
  </r>
  <r>
    <m/>
    <m/>
    <m/>
    <m/>
    <m/>
    <x v="126"/>
    <s v="AGREGADURIA DE AUSTRIA"/>
    <n v="600000"/>
    <m/>
    <n v="600000"/>
    <x v="40"/>
    <s v="02-02-01-003-002"/>
    <s v="Detalle"/>
    <s v=""/>
    <s v=""/>
    <x v="1"/>
    <s v="PAPELERÍA"/>
    <x v="40"/>
    <x v="106"/>
  </r>
  <r>
    <m/>
    <m/>
    <m/>
    <m/>
    <m/>
    <x v="129"/>
    <s v="AGREGADURIA DE ITALIA"/>
    <n v="2000000"/>
    <m/>
    <n v="2000000"/>
    <x v="40"/>
    <s v="02-02-01-003-002"/>
    <s v="Detalle"/>
    <s v=""/>
    <s v=""/>
    <x v="1"/>
    <s v="PAPELERÍA"/>
    <x v="40"/>
    <x v="109"/>
  </r>
  <r>
    <m/>
    <m/>
    <m/>
    <m/>
    <m/>
    <x v="100"/>
    <s v="AGREGADURIA DE BRASIL"/>
    <n v="1000000"/>
    <m/>
    <n v="1000000"/>
    <x v="40"/>
    <s v="02-02-01-003-002"/>
    <s v="Detalle"/>
    <s v=""/>
    <s v=""/>
    <x v="1"/>
    <s v="PAPELERÍA"/>
    <x v="40"/>
    <x v="80"/>
  </r>
  <r>
    <m/>
    <m/>
    <m/>
    <m/>
    <m/>
    <x v="130"/>
    <s v="AGREGADURIA DE ESPANA"/>
    <n v="5000000"/>
    <m/>
    <n v="5000000"/>
    <x v="40"/>
    <s v="02-02-01-003-002"/>
    <s v="Detalle"/>
    <s v=""/>
    <s v=""/>
    <x v="1"/>
    <s v="PAPELERÍA"/>
    <x v="40"/>
    <x v="110"/>
  </r>
  <r>
    <m/>
    <m/>
    <m/>
    <m/>
    <m/>
    <x v="116"/>
    <s v="AGREGADURIA DE COSTA RICA"/>
    <n v="1000000"/>
    <m/>
    <n v="1000000"/>
    <x v="40"/>
    <s v="02-02-01-003-002"/>
    <s v="Detalle"/>
    <s v=""/>
    <s v=""/>
    <x v="1"/>
    <s v="PAPELERÍA"/>
    <x v="40"/>
    <x v="96"/>
  </r>
  <r>
    <m/>
    <m/>
    <m/>
    <m/>
    <m/>
    <x v="102"/>
    <s v="AGREGADURIA DE ECUADOR"/>
    <n v="1000000"/>
    <m/>
    <n v="1000000"/>
    <x v="40"/>
    <s v="02-02-01-003-002"/>
    <s v="Detalle"/>
    <s v=""/>
    <s v=""/>
    <x v="1"/>
    <s v="PAPELERÍA"/>
    <x v="40"/>
    <x v="82"/>
  </r>
  <r>
    <m/>
    <m/>
    <m/>
    <m/>
    <m/>
    <x v="117"/>
    <s v="AGREGADURIA DE PARAGUAY"/>
    <n v="2500000"/>
    <m/>
    <n v="2500000"/>
    <x v="40"/>
    <s v="02-02-01-003-002"/>
    <s v="Detalle"/>
    <s v=""/>
    <s v=""/>
    <x v="1"/>
    <s v="PAPELERÍA"/>
    <x v="40"/>
    <x v="97"/>
  </r>
  <r>
    <m/>
    <m/>
    <m/>
    <m/>
    <m/>
    <x v="5"/>
    <s v="ESCUADRÓN MÓVIL ANTIDISTURBIOS"/>
    <n v="46150000"/>
    <m/>
    <n v="46150000"/>
    <x v="40"/>
    <s v="02-02-01-003-002"/>
    <s v="Detalle"/>
    <s v=""/>
    <s v=""/>
    <x v="1"/>
    <s v="PAPELERÍA"/>
    <x v="40"/>
    <x v="5"/>
  </r>
  <r>
    <m/>
    <m/>
    <m/>
    <m/>
    <m/>
    <x v="6"/>
    <s v="DIRECCIÓN DE TALENTO HUMANO"/>
    <n v="644960000"/>
    <m/>
    <n v="644960000"/>
    <x v="40"/>
    <s v="02-02-01-003-002"/>
    <s v="Detalle"/>
    <s v=""/>
    <s v=""/>
    <x v="1"/>
    <s v="PAPELERÍA"/>
    <x v="40"/>
    <x v="6"/>
  </r>
  <r>
    <m/>
    <m/>
    <m/>
    <m/>
    <m/>
    <x v="8"/>
    <s v="INSPECCIÓN GENERAL"/>
    <n v="700000"/>
    <m/>
    <n v="700000"/>
    <x v="40"/>
    <s v="02-02-01-003-002"/>
    <s v="Detalle"/>
    <s v=""/>
    <s v=""/>
    <x v="1"/>
    <s v="PAPELERÍA"/>
    <x v="40"/>
    <x v="8"/>
  </r>
  <r>
    <m/>
    <m/>
    <m/>
    <m/>
    <m/>
    <x v="72"/>
    <s v="DEPARTAMENTO DE POLICÍA CUNDINAMARCA"/>
    <n v="95000000"/>
    <m/>
    <n v="95000000"/>
    <x v="40"/>
    <s v="02-02-01-003-002"/>
    <s v="Detalle"/>
    <s v=""/>
    <s v=""/>
    <x v="5"/>
    <s v="PAPELERÍA"/>
    <x v="40"/>
    <x v="64"/>
  </r>
  <r>
    <m/>
    <m/>
    <m/>
    <m/>
    <m/>
    <x v="10"/>
    <s v="DEPARTAMENTO DE POLICÍA CAQUETA"/>
    <n v="90000000"/>
    <m/>
    <n v="90000000"/>
    <x v="40"/>
    <s v="02-02-01-003-002"/>
    <s v="Detalle"/>
    <s v=""/>
    <s v=""/>
    <x v="2"/>
    <s v="PAPELERÍA"/>
    <x v="40"/>
    <x v="10"/>
  </r>
  <r>
    <m/>
    <m/>
    <m/>
    <m/>
    <m/>
    <x v="124"/>
    <s v="DEPARTAMENTO DE POLICÍA CASANARE"/>
    <n v="50000000"/>
    <m/>
    <n v="50000000"/>
    <x v="40"/>
    <s v="02-02-01-003-002"/>
    <s v="Detalle"/>
    <s v=""/>
    <s v=""/>
    <x v="37"/>
    <s v="PAPELERÍA"/>
    <x v="40"/>
    <x v="104"/>
  </r>
  <r>
    <m/>
    <m/>
    <m/>
    <m/>
    <m/>
    <x v="11"/>
    <s v="DEPARTAMENTO DE POLICÍA CESAR"/>
    <n v="118000000"/>
    <m/>
    <n v="118000000"/>
    <x v="40"/>
    <s v="02-02-01-003-002"/>
    <s v="Detalle"/>
    <s v=""/>
    <s v=""/>
    <x v="3"/>
    <s v="PAPELERÍA"/>
    <x v="40"/>
    <x v="11"/>
  </r>
  <r>
    <m/>
    <m/>
    <m/>
    <m/>
    <m/>
    <x v="113"/>
    <s v="DEPARTAMENTO DE POLICÍA CESAR - VALLEDUPAR"/>
    <n v="59000000"/>
    <m/>
    <n v="59000000"/>
    <x v="40"/>
    <s v="02-02-01-003-002"/>
    <s v="Detalle"/>
    <s v=""/>
    <s v=""/>
    <x v="3"/>
    <s v="PAPELERÍA"/>
    <x v="40"/>
    <x v="93"/>
  </r>
  <r>
    <m/>
    <m/>
    <m/>
    <m/>
    <m/>
    <x v="75"/>
    <s v="DEPARTAMENTO DE POLICÍA CHOCO"/>
    <n v="90000000"/>
    <m/>
    <n v="90000000"/>
    <x v="40"/>
    <s v="02-02-01-003-002"/>
    <s v="Detalle"/>
    <s v=""/>
    <s v=""/>
    <x v="38"/>
    <s v="PAPELERÍA"/>
    <x v="40"/>
    <x v="66"/>
  </r>
  <r>
    <m/>
    <m/>
    <m/>
    <m/>
    <m/>
    <x v="13"/>
    <s v="DEPARTAMENTO DE POLICÍA GUAINIA"/>
    <n v="33000000"/>
    <m/>
    <n v="33000000"/>
    <x v="40"/>
    <s v="02-02-01-003-002"/>
    <s v="Detalle"/>
    <s v=""/>
    <s v=""/>
    <x v="4"/>
    <s v="PAPELERÍA"/>
    <x v="40"/>
    <x v="13"/>
  </r>
  <r>
    <m/>
    <m/>
    <m/>
    <m/>
    <m/>
    <x v="131"/>
    <s v="DEPARTAMENTO DE POLICÍA GUAJIRA"/>
    <n v="110000000"/>
    <m/>
    <n v="110000000"/>
    <x v="40"/>
    <s v="02-02-01-003-002"/>
    <s v="Detalle"/>
    <s v=""/>
    <s v=""/>
    <x v="39"/>
    <s v="PAPELERÍA"/>
    <x v="40"/>
    <x v="111"/>
  </r>
  <r>
    <m/>
    <m/>
    <m/>
    <m/>
    <m/>
    <x v="14"/>
    <s v="REGIÓN DE POLICÍA No. 1"/>
    <n v="12000000"/>
    <m/>
    <n v="12000000"/>
    <x v="40"/>
    <s v="02-02-01-003-002"/>
    <s v="Detalle"/>
    <s v=""/>
    <s v=""/>
    <x v="5"/>
    <s v="PAPELERÍA"/>
    <x v="40"/>
    <x v="14"/>
  </r>
  <r>
    <m/>
    <m/>
    <m/>
    <m/>
    <m/>
    <x v="15"/>
    <s v="DEPARTAMENTO DE POLICÍA GUAVIARE"/>
    <n v="38435000"/>
    <m/>
    <n v="38435000"/>
    <x v="40"/>
    <s v="02-02-01-003-002"/>
    <s v="Detalle"/>
    <s v=""/>
    <s v=""/>
    <x v="6"/>
    <s v="PAPELERÍA"/>
    <x v="40"/>
    <x v="15"/>
  </r>
  <r>
    <m/>
    <m/>
    <m/>
    <m/>
    <m/>
    <x v="114"/>
    <s v="DEPARTAMENTO DE POLICÍA PUTUMAYO"/>
    <n v="23313000"/>
    <m/>
    <n v="23313000"/>
    <x v="40"/>
    <s v="02-02-01-003-002"/>
    <s v="Detalle"/>
    <s v=""/>
    <s v=""/>
    <x v="42"/>
    <s v="PAPELERÍA"/>
    <x v="40"/>
    <x v="94"/>
  </r>
  <r>
    <m/>
    <m/>
    <m/>
    <m/>
    <m/>
    <x v="16"/>
    <s v="DEPARTAMENTO DE POLICÍA QUINDIO"/>
    <n v="45000000"/>
    <m/>
    <n v="45000000"/>
    <x v="40"/>
    <s v="02-02-01-003-002"/>
    <s v="Detalle"/>
    <s v=""/>
    <s v=""/>
    <x v="7"/>
    <s v="PAPELERÍA"/>
    <x v="40"/>
    <x v="16"/>
  </r>
  <r>
    <m/>
    <m/>
    <m/>
    <m/>
    <m/>
    <x v="17"/>
    <s v="DEPARTAMENTO DE POLICÍA SAN ANDRES Y PROVIDENCIA"/>
    <n v="30000000"/>
    <m/>
    <n v="30000000"/>
    <x v="40"/>
    <s v="02-02-01-003-002"/>
    <s v="Detalle"/>
    <s v=""/>
    <s v=""/>
    <x v="8"/>
    <s v="PAPELERÍA"/>
    <x v="40"/>
    <x v="17"/>
  </r>
  <r>
    <m/>
    <m/>
    <m/>
    <m/>
    <m/>
    <x v="18"/>
    <s v="DEPARTAMENTO DE POLICÍA SUCRE"/>
    <n v="70000000"/>
    <m/>
    <n v="70000000"/>
    <x v="40"/>
    <s v="02-02-01-003-002"/>
    <s v="Detalle"/>
    <s v=""/>
    <s v=""/>
    <x v="9"/>
    <s v="PAPELERÍA"/>
    <x v="40"/>
    <x v="18"/>
  </r>
  <r>
    <m/>
    <m/>
    <m/>
    <m/>
    <m/>
    <x v="19"/>
    <s v="DEPARTAMENTO DE POLICÍA URABA"/>
    <n v="50000000"/>
    <m/>
    <n v="50000000"/>
    <x v="40"/>
    <s v="02-02-01-003-002"/>
    <s v="Detalle"/>
    <s v=""/>
    <s v=""/>
    <x v="10"/>
    <s v="PAPELERÍA"/>
    <x v="40"/>
    <x v="19"/>
  </r>
  <r>
    <m/>
    <m/>
    <m/>
    <m/>
    <m/>
    <x v="21"/>
    <s v="DEPARTAMENTO DE POLICÍA VICHADA"/>
    <n v="65000000"/>
    <m/>
    <n v="65000000"/>
    <x v="40"/>
    <s v="02-02-01-003-002"/>
    <s v="Detalle"/>
    <s v=""/>
    <s v=""/>
    <x v="11"/>
    <s v="PAPELERÍA"/>
    <x v="40"/>
    <x v="20"/>
  </r>
  <r>
    <m/>
    <m/>
    <m/>
    <m/>
    <m/>
    <x v="22"/>
    <s v="DEPARTAMENTO DE POLICÍA AMAZONAS"/>
    <n v="99878418"/>
    <m/>
    <n v="99878418"/>
    <x v="40"/>
    <s v="02-02-01-003-002"/>
    <s v="Detalle"/>
    <s v=""/>
    <s v=""/>
    <x v="12"/>
    <s v="PAPELERÍA"/>
    <x v="40"/>
    <x v="21"/>
  </r>
  <r>
    <m/>
    <m/>
    <m/>
    <m/>
    <m/>
    <x v="118"/>
    <s v="DEPARTAMENTO DE POLICÍA ARAUCA"/>
    <n v="44744137"/>
    <m/>
    <n v="44744137"/>
    <x v="40"/>
    <s v="02-02-01-003-002"/>
    <s v="Detalle"/>
    <s v=""/>
    <s v=""/>
    <x v="13"/>
    <s v="PAPELERÍA"/>
    <x v="40"/>
    <x v="98"/>
  </r>
  <r>
    <m/>
    <m/>
    <m/>
    <m/>
    <m/>
    <x v="24"/>
    <s v="DIRECCIÓN DE BIENESTAR SOCIAL"/>
    <m/>
    <n v="107200000"/>
    <n v="107200000"/>
    <x v="40"/>
    <s v="02-02-01-003-002"/>
    <s v="Detalle"/>
    <s v=""/>
    <s v=""/>
    <x v="14"/>
    <s v="PAPELERÍA"/>
    <x v="40"/>
    <x v="22"/>
  </r>
  <r>
    <m/>
    <m/>
    <m/>
    <m/>
    <m/>
    <x v="106"/>
    <s v="DIRECCIÓN DE INVESTIGACION CRIMINAL"/>
    <n v="152315400"/>
    <m/>
    <n v="152315400"/>
    <x v="40"/>
    <s v="02-02-01-003-002"/>
    <s v="Detalle"/>
    <s v=""/>
    <s v=""/>
    <x v="40"/>
    <s v="PAPELERÍA"/>
    <x v="40"/>
    <x v="86"/>
  </r>
  <r>
    <m/>
    <m/>
    <m/>
    <m/>
    <m/>
    <x v="25"/>
    <s v="DIRECCIÓN DE INTELIGENCIA POLICÍAL"/>
    <n v="49387102"/>
    <m/>
    <n v="49387102"/>
    <x v="40"/>
    <s v="02-02-01-003-002"/>
    <s v="Detalle"/>
    <s v=""/>
    <s v=""/>
    <x v="15"/>
    <s v="PAPELERÍA"/>
    <x v="40"/>
    <x v="23"/>
  </r>
  <r>
    <m/>
    <m/>
    <m/>
    <m/>
    <m/>
    <x v="26"/>
    <s v="DIRECCIÓN DE ANTINARCÓTICOS"/>
    <n v="188145000"/>
    <m/>
    <n v="188145000"/>
    <x v="40"/>
    <s v="02-02-01-003-002"/>
    <s v="Detalle"/>
    <s v=""/>
    <s v=""/>
    <x v="16"/>
    <s v="PAPELERÍA"/>
    <x v="40"/>
    <x v="24"/>
  </r>
  <r>
    <m/>
    <m/>
    <m/>
    <m/>
    <m/>
    <x v="27"/>
    <s v="DIRECCIÓN ANTISECUESTRO Y EXTORSION"/>
    <n v="60000000"/>
    <m/>
    <n v="60000000"/>
    <x v="40"/>
    <s v="02-02-01-003-002"/>
    <s v="Detalle"/>
    <s v=""/>
    <s v=""/>
    <x v="17"/>
    <s v="PAPELERÍA"/>
    <x v="40"/>
    <x v="25"/>
  </r>
  <r>
    <m/>
    <m/>
    <m/>
    <m/>
    <m/>
    <x v="28"/>
    <s v="DIRECCIÓN DE TRANSITO Y TRANSPORTES"/>
    <m/>
    <n v="100000000"/>
    <n v="100000000"/>
    <x v="40"/>
    <s v="02-02-01-003-002"/>
    <s v="Detalle"/>
    <s v=""/>
    <s v=""/>
    <x v="18"/>
    <s v="PAPELERÍA"/>
    <x v="40"/>
    <x v="26"/>
  </r>
  <r>
    <m/>
    <m/>
    <m/>
    <m/>
    <m/>
    <x v="107"/>
    <s v="DIRECCIÓN DE PROTECCION"/>
    <n v="113310000"/>
    <m/>
    <n v="113310000"/>
    <x v="40"/>
    <s v="02-02-01-003-002"/>
    <s v="Detalle"/>
    <s v=""/>
    <s v=""/>
    <x v="41"/>
    <s v="PAPELERÍA"/>
    <x v="40"/>
    <x v="87"/>
  </r>
  <r>
    <m/>
    <m/>
    <m/>
    <m/>
    <m/>
    <x v="108"/>
    <s v="POLICÍA FISCAL Y ADUANERA"/>
    <n v="15000000"/>
    <m/>
    <n v="15000000"/>
    <x v="40"/>
    <s v="02-02-01-003-002"/>
    <s v="Detalle"/>
    <s v=""/>
    <s v=""/>
    <x v="41"/>
    <s v="PAPELERÍA"/>
    <x v="40"/>
    <x v="88"/>
  </r>
  <r>
    <m/>
    <m/>
    <m/>
    <m/>
    <m/>
    <x v="29"/>
    <s v="DIRECCIÓN DE CARABINEROS"/>
    <n v="45000000"/>
    <m/>
    <n v="45000000"/>
    <x v="40"/>
    <s v="02-02-01-003-002"/>
    <s v="Detalle"/>
    <s v=""/>
    <s v=""/>
    <x v="19"/>
    <s v="PAPELERÍA"/>
    <x v="40"/>
    <x v="27"/>
  </r>
  <r>
    <m/>
    <m/>
    <m/>
    <m/>
    <m/>
    <x v="112"/>
    <s v="POLICÍA METROPOLITANA DE BOGOTA"/>
    <m/>
    <n v="350000000"/>
    <n v="350000000"/>
    <x v="40"/>
    <s v="02-02-01-003-002"/>
    <s v="Detalle"/>
    <s v=""/>
    <s v=""/>
    <x v="28"/>
    <s v="PAPELERÍA"/>
    <x v="40"/>
    <x v="92"/>
  </r>
  <r>
    <m/>
    <m/>
    <m/>
    <m/>
    <m/>
    <x v="30"/>
    <s v="POLICÍA METROPOLITANA DE IBAGUÉ"/>
    <n v="42950000"/>
    <m/>
    <n v="42950000"/>
    <x v="40"/>
    <s v="02-02-01-003-002"/>
    <s v="Detalle"/>
    <s v=""/>
    <s v=""/>
    <x v="20"/>
    <s v="PAPELERÍA"/>
    <x v="40"/>
    <x v="28"/>
  </r>
  <r>
    <m/>
    <m/>
    <m/>
    <m/>
    <m/>
    <x v="31"/>
    <s v="DEPARTAMENTO DE POLICÍA TOLIMA"/>
    <n v="55500000"/>
    <m/>
    <n v="55500000"/>
    <x v="40"/>
    <s v="02-02-01-003-002"/>
    <s v="Detalle"/>
    <s v=""/>
    <s v=""/>
    <x v="20"/>
    <s v="PAPELERÍA"/>
    <x v="40"/>
    <x v="29"/>
  </r>
  <r>
    <m/>
    <m/>
    <m/>
    <m/>
    <m/>
    <x v="33"/>
    <s v="DEPARTAMENTO DE POLICÍA MAGDALENA"/>
    <n v="9000000"/>
    <m/>
    <n v="9000000"/>
    <x v="40"/>
    <s v="02-02-01-003-002"/>
    <s v="Detalle"/>
    <s v=""/>
    <s v=""/>
    <x v="21"/>
    <s v="PAPELERÍA"/>
    <x v="40"/>
    <x v="31"/>
  </r>
  <r>
    <m/>
    <m/>
    <m/>
    <m/>
    <m/>
    <x v="34"/>
    <s v="DEPARTAMENTO DE POLICÍA MAGDALENA - POLICÍA FISCAL Y ADUANERA"/>
    <n v="1500000"/>
    <m/>
    <n v="1500000"/>
    <x v="40"/>
    <s v="02-02-01-003-002"/>
    <s v="Detalle"/>
    <s v=""/>
    <s v=""/>
    <x v="21"/>
    <s v="PAPELERÍA"/>
    <x v="40"/>
    <x v="12"/>
  </r>
  <r>
    <m/>
    <m/>
    <m/>
    <m/>
    <m/>
    <x v="35"/>
    <s v="POLICÍA METROPOLITANA DE POPAYAN"/>
    <n v="79000000"/>
    <m/>
    <n v="79000000"/>
    <x v="40"/>
    <s v="02-02-01-003-002"/>
    <s v="Detalle"/>
    <s v=""/>
    <s v=""/>
    <x v="22"/>
    <s v="PAPELERÍA"/>
    <x v="40"/>
    <x v="32"/>
  </r>
  <r>
    <m/>
    <m/>
    <m/>
    <m/>
    <m/>
    <x v="36"/>
    <s v="DEPARTAMENTO DE POLICÍA CAUCA"/>
    <n v="75000000"/>
    <m/>
    <n v="75000000"/>
    <x v="40"/>
    <s v="02-02-01-003-002"/>
    <s v="Detalle"/>
    <s v=""/>
    <s v=""/>
    <x v="22"/>
    <s v="PAPELERÍA"/>
    <x v="40"/>
    <x v="33"/>
  </r>
  <r>
    <m/>
    <m/>
    <m/>
    <m/>
    <m/>
    <x v="37"/>
    <s v="REGIÓN DE POLICÍA No. 4"/>
    <n v="22000000"/>
    <m/>
    <n v="22000000"/>
    <x v="40"/>
    <s v="02-02-01-003-002"/>
    <s v="Detalle"/>
    <s v=""/>
    <s v=""/>
    <x v="22"/>
    <s v="PAPELERÍA"/>
    <x v="40"/>
    <x v="34"/>
  </r>
  <r>
    <m/>
    <m/>
    <m/>
    <m/>
    <m/>
    <x v="38"/>
    <s v="POLICÍA METROPOLITANA DE NEIVA"/>
    <n v="35000000"/>
    <m/>
    <n v="35000000"/>
    <x v="40"/>
    <s v="02-02-01-003-002"/>
    <s v="Detalle"/>
    <s v=""/>
    <s v=""/>
    <x v="23"/>
    <s v="PAPELERÍA"/>
    <x v="40"/>
    <x v="35"/>
  </r>
  <r>
    <m/>
    <m/>
    <m/>
    <m/>
    <m/>
    <x v="40"/>
    <s v="REGIÓN DE POLICÍA No. 2"/>
    <n v="4000000"/>
    <m/>
    <n v="4000000"/>
    <x v="40"/>
    <s v="02-02-01-003-002"/>
    <s v="Detalle"/>
    <s v=""/>
    <s v=""/>
    <x v="23"/>
    <s v="PAPELERÍA"/>
    <x v="40"/>
    <x v="37"/>
  </r>
  <r>
    <m/>
    <m/>
    <m/>
    <m/>
    <m/>
    <x v="119"/>
    <s v="POLICÍA METROPOLITANA DE SAN JERONIMO DE MONTERIA"/>
    <n v="18000000"/>
    <m/>
    <n v="18000000"/>
    <x v="40"/>
    <s v="02-02-01-003-002"/>
    <s v="Detalle"/>
    <s v=""/>
    <s v=""/>
    <x v="24"/>
    <s v="PAPELERÍA"/>
    <x v="40"/>
    <x v="99"/>
  </r>
  <r>
    <m/>
    <m/>
    <m/>
    <m/>
    <m/>
    <x v="41"/>
    <s v="DEPARTAMENTO DE POLICÍA CORDOBA"/>
    <n v="18908450.699999999"/>
    <m/>
    <n v="18908450.699999999"/>
    <x v="40"/>
    <s v="02-02-01-003-002"/>
    <s v="Detalle"/>
    <s v=""/>
    <s v=""/>
    <x v="24"/>
    <s v="PAPELERÍA"/>
    <x v="40"/>
    <x v="38"/>
  </r>
  <r>
    <m/>
    <m/>
    <m/>
    <m/>
    <m/>
    <x v="42"/>
    <s v="DEPARTAMENTO DE POLICÍA CALDAS"/>
    <n v="29834743.870000001"/>
    <n v="880000"/>
    <n v="30714743.870000001"/>
    <x v="40"/>
    <s v="02-02-01-003-002"/>
    <s v="Detalle"/>
    <s v=""/>
    <s v=""/>
    <x v="25"/>
    <s v="PAPELERÍA"/>
    <x v="40"/>
    <x v="39"/>
  </r>
  <r>
    <m/>
    <m/>
    <m/>
    <m/>
    <m/>
    <x v="43"/>
    <s v="POLICÍA METROPOLITANA DE MANIZALES"/>
    <n v="82074785.519999996"/>
    <m/>
    <n v="82074785.519999996"/>
    <x v="40"/>
    <s v="02-02-01-003-002"/>
    <s v="Detalle"/>
    <s v=""/>
    <s v=""/>
    <x v="25"/>
    <s v="PAPELERÍA"/>
    <x v="40"/>
    <x v="40"/>
  </r>
  <r>
    <m/>
    <m/>
    <m/>
    <m/>
    <m/>
    <x v="93"/>
    <s v="DEPARTAMENTO DE POLICÍA BOYACA"/>
    <n v="14000000"/>
    <n v="13429000"/>
    <n v="27429000"/>
    <x v="40"/>
    <s v="02-02-01-003-002"/>
    <s v="Detalle"/>
    <s v=""/>
    <s v=""/>
    <x v="26"/>
    <s v="PAPELERÍA"/>
    <x v="40"/>
    <x v="73"/>
  </r>
  <r>
    <m/>
    <m/>
    <m/>
    <m/>
    <m/>
    <x v="44"/>
    <s v="POLICÍA METROPOLITANA DE TUNJA"/>
    <n v="28250000"/>
    <m/>
    <n v="28250000"/>
    <x v="40"/>
    <s v="02-02-01-003-002"/>
    <s v="Detalle"/>
    <s v=""/>
    <s v=""/>
    <x v="26"/>
    <s v="PAPELERÍA"/>
    <x v="40"/>
    <x v="41"/>
  </r>
  <r>
    <m/>
    <m/>
    <m/>
    <m/>
    <m/>
    <x v="45"/>
    <s v="POLICÍA METROPOLITANA DE SAN JUAN DE PASTO"/>
    <n v="80750000"/>
    <m/>
    <n v="80750000"/>
    <x v="40"/>
    <s v="02-02-01-003-002"/>
    <s v="Detalle"/>
    <s v=""/>
    <s v=""/>
    <x v="27"/>
    <s v="PAPELERÍA"/>
    <x v="40"/>
    <x v="42"/>
  </r>
  <r>
    <m/>
    <m/>
    <m/>
    <m/>
    <m/>
    <x v="46"/>
    <s v="DEPARTAMENTO DE POLICÍA NARIÑO"/>
    <n v="74010700"/>
    <m/>
    <n v="74010700"/>
    <x v="40"/>
    <s v="02-02-01-003-002"/>
    <s v="Detalle"/>
    <s v=""/>
    <s v=""/>
    <x v="27"/>
    <s v="PAPELERÍA"/>
    <x v="40"/>
    <x v="43"/>
  </r>
  <r>
    <m/>
    <m/>
    <m/>
    <m/>
    <m/>
    <x v="48"/>
    <s v="POLICÍA METROPOLITANA DE BOGOTÁ - POLICÍA METROPOLITANA DE SOACHA"/>
    <n v="80000000"/>
    <m/>
    <n v="80000000"/>
    <x v="40"/>
    <s v="02-02-01-003-002"/>
    <s v="Detalle"/>
    <s v=""/>
    <s v=""/>
    <x v="28"/>
    <s v="PAPELERÍA"/>
    <x v="40"/>
    <x v="44"/>
  </r>
  <r>
    <m/>
    <m/>
    <m/>
    <m/>
    <m/>
    <x v="49"/>
    <s v="POLICÍA METROPOLITANA DE BOGOTÁ - REGIÓN METROPOLITANA DE POLICÍA LA SABANA"/>
    <n v="10000000"/>
    <m/>
    <n v="10000000"/>
    <x v="40"/>
    <s v="02-02-01-003-002"/>
    <s v="Detalle"/>
    <s v=""/>
    <s v=""/>
    <x v="28"/>
    <s v="PAPELERÍA"/>
    <x v="40"/>
    <x v="45"/>
  </r>
  <r>
    <m/>
    <m/>
    <m/>
    <m/>
    <m/>
    <x v="50"/>
    <s v="POLICÍA METROPOLITANA DE CALI"/>
    <n v="99679725"/>
    <n v="5618252"/>
    <n v="105297977"/>
    <x v="40"/>
    <s v="02-02-01-003-002"/>
    <s v="Detalle"/>
    <s v=""/>
    <s v=""/>
    <x v="29"/>
    <s v="PAPELERÍA"/>
    <x v="40"/>
    <x v="46"/>
  </r>
  <r>
    <m/>
    <m/>
    <m/>
    <m/>
    <m/>
    <x v="82"/>
    <s v="DEPARTAMENTO DE POLICÍA VALLE"/>
    <n v="33020000"/>
    <m/>
    <n v="33020000"/>
    <x v="40"/>
    <s v="02-02-01-003-002"/>
    <s v="Detalle"/>
    <s v=""/>
    <s v=""/>
    <x v="29"/>
    <s v="PAPELERÍA"/>
    <x v="40"/>
    <x v="67"/>
  </r>
  <r>
    <m/>
    <m/>
    <m/>
    <m/>
    <m/>
    <x v="83"/>
    <s v="DEPARTAMENTO DE POLICÍA ANTIOQUIA"/>
    <n v="7280000"/>
    <n v="33000000"/>
    <n v="40280000"/>
    <x v="40"/>
    <s v="02-02-01-003-002"/>
    <s v="Detalle"/>
    <s v=""/>
    <s v=""/>
    <x v="30"/>
    <s v="PAPELERÍA"/>
    <x v="40"/>
    <x v="68"/>
  </r>
  <r>
    <m/>
    <m/>
    <m/>
    <m/>
    <m/>
    <x v="54"/>
    <s v="REGIÓN DE POLICÍA No. 6"/>
    <n v="6500000"/>
    <m/>
    <n v="6500000"/>
    <x v="40"/>
    <s v="02-02-01-003-002"/>
    <s v="Detalle"/>
    <s v=""/>
    <s v=""/>
    <x v="30"/>
    <s v="PAPELERÍA"/>
    <x v="40"/>
    <x v="48"/>
  </r>
  <r>
    <m/>
    <m/>
    <m/>
    <m/>
    <m/>
    <x v="55"/>
    <s v="POLICÍA METROPOLITANA DE CARTAGENA"/>
    <n v="70000000"/>
    <m/>
    <n v="70000000"/>
    <x v="40"/>
    <s v="02-02-01-003-002"/>
    <s v="Detalle"/>
    <s v=""/>
    <s v=""/>
    <x v="31"/>
    <s v="PAPELERÍA"/>
    <x v="40"/>
    <x v="49"/>
  </r>
  <r>
    <m/>
    <m/>
    <m/>
    <m/>
    <m/>
    <x v="56"/>
    <s v="DEPARTAMENTO DE POLICÍA BOLÍVAR"/>
    <n v="16829786"/>
    <m/>
    <n v="16829786"/>
    <x v="40"/>
    <s v="02-02-01-003-002"/>
    <s v="Detalle"/>
    <s v=""/>
    <s v=""/>
    <x v="31"/>
    <s v="PAPELERÍA"/>
    <x v="40"/>
    <x v="50"/>
  </r>
  <r>
    <m/>
    <m/>
    <m/>
    <m/>
    <m/>
    <x v="132"/>
    <s v="DEPARTAMENTO DE POLICÍA BOLÍVAR - POLICÍA FISCAL Y ADUANERA"/>
    <n v="1000000"/>
    <m/>
    <n v="1000000"/>
    <x v="40"/>
    <s v="02-02-01-003-002"/>
    <s v="Detalle"/>
    <s v=""/>
    <s v=""/>
    <x v="31"/>
    <s v="PAPELERÍA"/>
    <x v="40"/>
    <x v="12"/>
  </r>
  <r>
    <m/>
    <m/>
    <m/>
    <m/>
    <m/>
    <x v="57"/>
    <s v="POLICÍA METROPOLITANA DE BARRANQUILLA"/>
    <n v="45000000"/>
    <m/>
    <n v="45000000"/>
    <x v="40"/>
    <s v="02-02-01-003-002"/>
    <s v="Detalle"/>
    <s v=""/>
    <s v=""/>
    <x v="32"/>
    <s v="PAPELERÍA"/>
    <x v="40"/>
    <x v="51"/>
  </r>
  <r>
    <m/>
    <m/>
    <m/>
    <m/>
    <m/>
    <x v="58"/>
    <s v="REGIÓN DE POLICÍA No. 8"/>
    <n v="3000000"/>
    <m/>
    <n v="3000000"/>
    <x v="40"/>
    <s v="02-02-01-003-002"/>
    <s v="Detalle"/>
    <s v=""/>
    <s v=""/>
    <x v="32"/>
    <s v="PAPELERÍA"/>
    <x v="40"/>
    <x v="52"/>
  </r>
  <r>
    <m/>
    <m/>
    <m/>
    <m/>
    <m/>
    <x v="85"/>
    <s v="DEPARTAMENTO DE POLICÍA ATLÁNTICO "/>
    <n v="10000000"/>
    <m/>
    <n v="10000000"/>
    <x v="40"/>
    <s v="02-02-01-003-002"/>
    <s v="Detalle"/>
    <s v=""/>
    <s v=""/>
    <x v="32"/>
    <s v="PAPELERÍA"/>
    <x v="40"/>
    <x v="69"/>
  </r>
  <r>
    <m/>
    <m/>
    <m/>
    <m/>
    <m/>
    <x v="109"/>
    <s v="POLICÍA METROPOLITANA DE BUCARAMANGA"/>
    <n v="131500000"/>
    <m/>
    <n v="131500000"/>
    <x v="40"/>
    <s v="02-02-01-003-002"/>
    <s v="Detalle"/>
    <s v=""/>
    <s v=""/>
    <x v="33"/>
    <s v="PAPELERÍA"/>
    <x v="40"/>
    <x v="89"/>
  </r>
  <r>
    <m/>
    <m/>
    <m/>
    <m/>
    <m/>
    <x v="94"/>
    <s v="DEPARTAMENTO DE POLICÍA SANTANDER"/>
    <n v="80000000"/>
    <m/>
    <n v="80000000"/>
    <x v="40"/>
    <s v="02-02-01-003-002"/>
    <s v="Detalle"/>
    <s v=""/>
    <s v=""/>
    <x v="33"/>
    <s v="PAPELERÍA"/>
    <x v="40"/>
    <x v="74"/>
  </r>
  <r>
    <m/>
    <m/>
    <m/>
    <m/>
    <m/>
    <x v="59"/>
    <s v="DEPARTAMENTO DE POLICÍA MAGDALENA MEDIO"/>
    <n v="30000000"/>
    <n v="3904850"/>
    <n v="33904850"/>
    <x v="40"/>
    <s v="02-02-01-003-002"/>
    <s v="Detalle"/>
    <s v=""/>
    <s v=""/>
    <x v="33"/>
    <s v="PAPELERÍA"/>
    <x v="40"/>
    <x v="53"/>
  </r>
  <r>
    <m/>
    <m/>
    <m/>
    <m/>
    <m/>
    <x v="60"/>
    <s v="POLICÍA METROPOLITANA DE CUCUTA"/>
    <n v="72000000"/>
    <m/>
    <n v="72000000"/>
    <x v="40"/>
    <s v="02-02-01-003-002"/>
    <s v="Detalle"/>
    <s v=""/>
    <s v=""/>
    <x v="34"/>
    <s v="PAPELERÍA"/>
    <x v="40"/>
    <x v="54"/>
  </r>
  <r>
    <m/>
    <m/>
    <m/>
    <m/>
    <m/>
    <x v="61"/>
    <s v="DEPARTAMENTO DE POLICÍA NORTE DE SANTANDER"/>
    <n v="38500000"/>
    <m/>
    <n v="38500000"/>
    <x v="40"/>
    <s v="02-02-01-003-002"/>
    <s v="Detalle"/>
    <s v=""/>
    <s v=""/>
    <x v="34"/>
    <s v="PAPELERÍA"/>
    <x v="40"/>
    <x v="55"/>
  </r>
  <r>
    <m/>
    <m/>
    <m/>
    <m/>
    <m/>
    <x v="125"/>
    <s v="REGIÓN DE POLICÍA No. 5"/>
    <n v="7000000"/>
    <m/>
    <n v="7000000"/>
    <x v="40"/>
    <s v="02-02-01-003-002"/>
    <s v="Detalle"/>
    <s v=""/>
    <s v=""/>
    <x v="34"/>
    <s v="PAPELERÍA"/>
    <x v="40"/>
    <x v="105"/>
  </r>
  <r>
    <m/>
    <m/>
    <m/>
    <m/>
    <m/>
    <x v="63"/>
    <s v="POLICÍA METROPOLITANA DE PEREIRA"/>
    <n v="41061800"/>
    <m/>
    <n v="41061800"/>
    <x v="40"/>
    <s v="02-02-01-003-002"/>
    <s v="Detalle"/>
    <s v=""/>
    <s v=""/>
    <x v="35"/>
    <s v="PAPELERÍA"/>
    <x v="40"/>
    <x v="56"/>
  </r>
  <r>
    <m/>
    <m/>
    <m/>
    <m/>
    <m/>
    <x v="64"/>
    <s v="DEPARTAMENTO DE POLICÍA RISARALDA"/>
    <n v="7000000"/>
    <m/>
    <n v="7000000"/>
    <x v="40"/>
    <s v="02-02-01-003-002"/>
    <s v="Detalle"/>
    <s v=""/>
    <s v=""/>
    <x v="35"/>
    <s v="PAPELERÍA"/>
    <x v="40"/>
    <x v="57"/>
  </r>
  <r>
    <m/>
    <m/>
    <m/>
    <m/>
    <m/>
    <x v="110"/>
    <s v="REGIÓN DE POLICÍA No. 3"/>
    <n v="10040000"/>
    <m/>
    <n v="10040000"/>
    <x v="40"/>
    <s v="02-02-01-003-002"/>
    <s v="Detalle"/>
    <s v=""/>
    <s v=""/>
    <x v="35"/>
    <s v="PAPELERÍA"/>
    <x v="40"/>
    <x v="90"/>
  </r>
  <r>
    <m/>
    <m/>
    <m/>
    <m/>
    <m/>
    <x v="66"/>
    <s v="POLICÍA METROPOLITANA DE VILLAVICENCIO"/>
    <n v="87950000"/>
    <m/>
    <n v="87950000"/>
    <x v="40"/>
    <s v="02-02-01-003-002"/>
    <s v="Detalle"/>
    <s v=""/>
    <s v=""/>
    <x v="36"/>
    <s v="PAPELERÍA"/>
    <x v="40"/>
    <x v="58"/>
  </r>
  <r>
    <m/>
    <m/>
    <m/>
    <m/>
    <m/>
    <x v="67"/>
    <s v="DEPARTAMENTO DE POLICÍA META"/>
    <n v="95000000"/>
    <m/>
    <n v="95000000"/>
    <x v="40"/>
    <s v="02-02-01-003-002"/>
    <s v="Detalle"/>
    <s v=""/>
    <s v=""/>
    <x v="36"/>
    <s v="PAPELERÍA"/>
    <x v="40"/>
    <x v="59"/>
  </r>
  <r>
    <m/>
    <m/>
    <m/>
    <m/>
    <m/>
    <x v="68"/>
    <s v="DEPARTAMENTO DE POLICÍA VAUPÉS"/>
    <n v="129831561"/>
    <m/>
    <n v="129831561"/>
    <x v="40"/>
    <s v="02-02-01-003-002"/>
    <s v="Detalle"/>
    <s v=""/>
    <s v=""/>
    <x v="36"/>
    <s v="PAPELERÍA"/>
    <x v="40"/>
    <x v="60"/>
  </r>
  <r>
    <m/>
    <m/>
    <m/>
    <m/>
    <m/>
    <x v="69"/>
    <s v="REGIÓN DE POLICÍA No. 7"/>
    <n v="25000000"/>
    <m/>
    <n v="25000000"/>
    <x v="40"/>
    <s v="02-02-01-003-002"/>
    <s v="Detalle"/>
    <s v=""/>
    <s v=""/>
    <x v="36"/>
    <s v="PAPELERÍA"/>
    <x v="40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3"/>
    <s v="003"/>
    <x v="0"/>
    <s v="PRODUCTOS DE HORNOS DE COQUE; PRODUCTOS DE REFINACIÓN DE PETRÓLEO Y COMBUSTIBLE NUCLEAR"/>
    <n v="108148904807.2"/>
    <n v="15092199189.880001"/>
    <n v="123241103997.08"/>
    <x v="41"/>
    <s v="02-02-01-003"/>
    <s v="Subordinal"/>
    <s v="020201003003Subordinal"/>
    <n v="1"/>
    <x v="0"/>
    <s v="COMBUSTIBLES Y LUBRICANTES"/>
    <x v="41"/>
    <x v="0"/>
  </r>
  <r>
    <m/>
    <m/>
    <m/>
    <m/>
    <m/>
    <x v="70"/>
    <s v="DIRECCIÓN ADMINISTRATIVA Y FINANCIERA"/>
    <n v="10200589099.82"/>
    <n v="2341459189.8800001"/>
    <n v="12542048289.700001"/>
    <x v="41"/>
    <s v="02-02-01-003-003"/>
    <s v="Detalle"/>
    <s v=""/>
    <s v=""/>
    <x v="1"/>
    <s v="COMBUSTIBLES Y LUBRICANTES"/>
    <x v="41"/>
    <x v="62"/>
  </r>
  <r>
    <m/>
    <m/>
    <m/>
    <m/>
    <m/>
    <x v="122"/>
    <s v="AGREGADURIA DE FRANCIA"/>
    <n v="1500000"/>
    <m/>
    <n v="1500000"/>
    <x v="41"/>
    <s v="02-02-01-003-003"/>
    <s v="Detalle"/>
    <s v=""/>
    <s v=""/>
    <x v="1"/>
    <s v="COMBUSTIBLES Y LUBRICANTES"/>
    <x v="41"/>
    <x v="102"/>
  </r>
  <r>
    <m/>
    <m/>
    <m/>
    <m/>
    <m/>
    <x v="126"/>
    <s v="AGREGADURIA DE AUSTRIA"/>
    <n v="6320000"/>
    <m/>
    <n v="6320000"/>
    <x v="41"/>
    <s v="02-02-01-003-003"/>
    <s v="Detalle"/>
    <s v=""/>
    <s v=""/>
    <x v="1"/>
    <s v="COMBUSTIBLES Y LUBRICANTES"/>
    <x v="41"/>
    <x v="106"/>
  </r>
  <r>
    <m/>
    <m/>
    <m/>
    <m/>
    <m/>
    <x v="100"/>
    <s v="AGREGADURIA DE BRASIL"/>
    <n v="14150000"/>
    <m/>
    <n v="14150000"/>
    <x v="41"/>
    <s v="02-02-01-003-003"/>
    <s v="Detalle"/>
    <s v=""/>
    <s v=""/>
    <x v="1"/>
    <s v="COMBUSTIBLES Y LUBRICANTES"/>
    <x v="41"/>
    <x v="80"/>
  </r>
  <r>
    <m/>
    <m/>
    <m/>
    <m/>
    <m/>
    <x v="123"/>
    <s v="AGREGADURIA OEA"/>
    <n v="9000000"/>
    <m/>
    <n v="9000000"/>
    <x v="41"/>
    <s v="02-02-01-003-003"/>
    <s v="Detalle"/>
    <s v=""/>
    <s v=""/>
    <x v="1"/>
    <s v="COMBUSTIBLES Y LUBRICANTES"/>
    <x v="41"/>
    <x v="103"/>
  </r>
  <r>
    <m/>
    <m/>
    <m/>
    <m/>
    <m/>
    <x v="130"/>
    <s v="AGREGADURIA DE ESPANA"/>
    <n v="10000000"/>
    <m/>
    <n v="10000000"/>
    <x v="41"/>
    <s v="02-02-01-003-003"/>
    <s v="Detalle"/>
    <s v=""/>
    <s v=""/>
    <x v="1"/>
    <s v="COMBUSTIBLES Y LUBRICANTES"/>
    <x v="41"/>
    <x v="110"/>
  </r>
  <r>
    <m/>
    <m/>
    <m/>
    <m/>
    <m/>
    <x v="116"/>
    <s v="AGREGADURIA DE COSTA RICA"/>
    <n v="5000000"/>
    <m/>
    <n v="5000000"/>
    <x v="41"/>
    <s v="02-02-01-003-003"/>
    <s v="Detalle"/>
    <s v=""/>
    <s v=""/>
    <x v="1"/>
    <s v="COMBUSTIBLES Y LUBRICANTES"/>
    <x v="41"/>
    <x v="96"/>
  </r>
  <r>
    <m/>
    <m/>
    <m/>
    <m/>
    <m/>
    <x v="117"/>
    <s v="AGREGADURIA DE PARAGUAY"/>
    <n v="7400000"/>
    <m/>
    <n v="7400000"/>
    <x v="41"/>
    <s v="02-02-01-003-003"/>
    <s v="Detalle"/>
    <s v=""/>
    <s v=""/>
    <x v="1"/>
    <s v="COMBUSTIBLES Y LUBRICANTES"/>
    <x v="41"/>
    <x v="97"/>
  </r>
  <r>
    <m/>
    <m/>
    <m/>
    <m/>
    <m/>
    <x v="4"/>
    <s v="JEFATURA DEL SERVCIO DE POLICIA"/>
    <n v="300000000"/>
    <m/>
    <n v="300000000"/>
    <x v="41"/>
    <s v="02-02-01-003-003"/>
    <s v="Detalle"/>
    <s v=""/>
    <s v=""/>
    <x v="1"/>
    <s v="COMBUSTIBLES Y LUBRICANTES"/>
    <x v="41"/>
    <x v="4"/>
  </r>
  <r>
    <m/>
    <m/>
    <m/>
    <m/>
    <m/>
    <x v="72"/>
    <s v="DEPARTAMENTO DE POLICÍA CUNDINAMARCA"/>
    <n v="1100000000"/>
    <m/>
    <n v="1100000000"/>
    <x v="41"/>
    <s v="02-02-01-003-003"/>
    <s v="Detalle"/>
    <s v=""/>
    <s v=""/>
    <x v="5"/>
    <s v="COMBUSTIBLES Y LUBRICANTES"/>
    <x v="41"/>
    <x v="64"/>
  </r>
  <r>
    <m/>
    <m/>
    <m/>
    <m/>
    <m/>
    <x v="10"/>
    <s v="DEPARTAMENTO DE POLICÍA CAQUETA"/>
    <n v="1060499890"/>
    <m/>
    <n v="1060499890"/>
    <x v="41"/>
    <s v="02-02-01-003-003"/>
    <s v="Detalle"/>
    <s v=""/>
    <s v=""/>
    <x v="2"/>
    <s v="COMBUSTIBLES Y LUBRICANTES"/>
    <x v="41"/>
    <x v="10"/>
  </r>
  <r>
    <m/>
    <m/>
    <m/>
    <m/>
    <m/>
    <x v="124"/>
    <s v="DEPARTAMENTO DE POLICÍA CASANARE"/>
    <n v="1215173623"/>
    <m/>
    <n v="1215173623"/>
    <x v="41"/>
    <s v="02-02-01-003-003"/>
    <s v="Detalle"/>
    <s v=""/>
    <s v=""/>
    <x v="37"/>
    <s v="COMBUSTIBLES Y LUBRICANTES"/>
    <x v="41"/>
    <x v="104"/>
  </r>
  <r>
    <m/>
    <m/>
    <m/>
    <m/>
    <m/>
    <x v="11"/>
    <s v="DEPARTAMENTO DE POLICÍA CESAR"/>
    <n v="1140000000"/>
    <m/>
    <n v="1140000000"/>
    <x v="41"/>
    <s v="02-02-01-003-003"/>
    <s v="Detalle"/>
    <s v=""/>
    <s v=""/>
    <x v="3"/>
    <s v="COMBUSTIBLES Y LUBRICANTES"/>
    <x v="41"/>
    <x v="11"/>
  </r>
  <r>
    <m/>
    <m/>
    <m/>
    <m/>
    <m/>
    <x v="113"/>
    <s v="DEPARTAMENTO DE POLICÍA CESAR - VALLEDUPAR"/>
    <n v="940000000"/>
    <m/>
    <n v="940000000"/>
    <x v="41"/>
    <s v="02-02-01-003-003"/>
    <s v="Detalle"/>
    <s v=""/>
    <s v=""/>
    <x v="3"/>
    <s v="COMBUSTIBLES Y LUBRICANTES"/>
    <x v="41"/>
    <x v="93"/>
  </r>
  <r>
    <m/>
    <m/>
    <m/>
    <m/>
    <m/>
    <x v="75"/>
    <s v="DEPARTAMENTO DE POLICÍA CHOCO"/>
    <n v="820000000"/>
    <m/>
    <n v="820000000"/>
    <x v="41"/>
    <s v="02-02-01-003-003"/>
    <s v="Detalle"/>
    <s v=""/>
    <s v=""/>
    <x v="38"/>
    <s v="COMBUSTIBLES Y LUBRICANTES"/>
    <x v="41"/>
    <x v="66"/>
  </r>
  <r>
    <m/>
    <m/>
    <m/>
    <m/>
    <m/>
    <x v="13"/>
    <s v="DEPARTAMENTO DE POLICÍA GUAINIA"/>
    <n v="600000000"/>
    <m/>
    <n v="600000000"/>
    <x v="41"/>
    <s v="02-02-01-003-003"/>
    <s v="Detalle"/>
    <s v=""/>
    <s v=""/>
    <x v="4"/>
    <s v="COMBUSTIBLES Y LUBRICANTES"/>
    <x v="41"/>
    <x v="13"/>
  </r>
  <r>
    <m/>
    <m/>
    <m/>
    <m/>
    <m/>
    <x v="131"/>
    <s v="DEPARTAMENTO DE POLICÍA GUAJIRA"/>
    <n v="1204300000"/>
    <m/>
    <n v="1204300000"/>
    <x v="41"/>
    <s v="02-02-01-003-003"/>
    <s v="Detalle"/>
    <s v=""/>
    <s v=""/>
    <x v="39"/>
    <s v="COMBUSTIBLES Y LUBRICANTES"/>
    <x v="41"/>
    <x v="111"/>
  </r>
  <r>
    <m/>
    <m/>
    <m/>
    <m/>
    <m/>
    <x v="14"/>
    <s v="REGIÓN DE POLICÍA No. 1"/>
    <n v="12000000"/>
    <m/>
    <n v="12000000"/>
    <x v="41"/>
    <s v="02-02-01-003-003"/>
    <s v="Detalle"/>
    <s v=""/>
    <s v=""/>
    <x v="5"/>
    <s v="COMBUSTIBLES Y LUBRICANTES"/>
    <x v="41"/>
    <x v="14"/>
  </r>
  <r>
    <m/>
    <m/>
    <m/>
    <m/>
    <m/>
    <x v="15"/>
    <s v="DEPARTAMENTO DE POLICÍA GUAVIARE"/>
    <n v="476000000"/>
    <m/>
    <n v="476000000"/>
    <x v="41"/>
    <s v="02-02-01-003-003"/>
    <s v="Detalle"/>
    <s v=""/>
    <s v=""/>
    <x v="6"/>
    <s v="COMBUSTIBLES Y LUBRICANTES"/>
    <x v="41"/>
    <x v="15"/>
  </r>
  <r>
    <m/>
    <m/>
    <m/>
    <m/>
    <m/>
    <x v="114"/>
    <s v="DEPARTAMENTO DE POLICÍA PUTUMAYO"/>
    <n v="368600000"/>
    <m/>
    <n v="368600000"/>
    <x v="41"/>
    <s v="02-02-01-003-003"/>
    <s v="Detalle"/>
    <s v=""/>
    <s v=""/>
    <x v="42"/>
    <s v="COMBUSTIBLES Y LUBRICANTES"/>
    <x v="41"/>
    <x v="94"/>
  </r>
  <r>
    <m/>
    <m/>
    <m/>
    <m/>
    <m/>
    <x v="133"/>
    <s v="DEPARTAMENTO DE POLICÍA PUTUMAYO - POLICÍA DE CARRETERAS"/>
    <m/>
    <n v="28740000"/>
    <n v="28740000"/>
    <x v="41"/>
    <s v="02-02-01-003-003"/>
    <s v="Detalle"/>
    <s v=""/>
    <s v=""/>
    <x v="42"/>
    <s v="COMBUSTIBLES Y LUBRICANTES"/>
    <x v="41"/>
    <x v="112"/>
  </r>
  <r>
    <m/>
    <m/>
    <m/>
    <m/>
    <m/>
    <x v="16"/>
    <s v="DEPARTAMENTO DE POLICÍA QUINDIO"/>
    <n v="1784350000"/>
    <m/>
    <n v="1784350000"/>
    <x v="41"/>
    <s v="02-02-01-003-003"/>
    <s v="Detalle"/>
    <s v=""/>
    <s v=""/>
    <x v="7"/>
    <s v="COMBUSTIBLES Y LUBRICANTES"/>
    <x v="41"/>
    <x v="16"/>
  </r>
  <r>
    <m/>
    <m/>
    <m/>
    <m/>
    <m/>
    <x v="17"/>
    <s v="DEPARTAMENTO DE POLICÍA SAN ANDRES Y PROVIDENCIA"/>
    <n v="620000000"/>
    <m/>
    <n v="620000000"/>
    <x v="41"/>
    <s v="02-02-01-003-003"/>
    <s v="Detalle"/>
    <s v=""/>
    <s v=""/>
    <x v="8"/>
    <s v="COMBUSTIBLES Y LUBRICANTES"/>
    <x v="41"/>
    <x v="17"/>
  </r>
  <r>
    <m/>
    <m/>
    <m/>
    <m/>
    <m/>
    <x v="18"/>
    <s v="DEPARTAMENTO DE POLICÍA SUCRE"/>
    <n v="1289322346"/>
    <m/>
    <n v="1289322346"/>
    <x v="41"/>
    <s v="02-02-01-003-003"/>
    <s v="Detalle"/>
    <s v=""/>
    <s v=""/>
    <x v="9"/>
    <s v="COMBUSTIBLES Y LUBRICANTES"/>
    <x v="41"/>
    <x v="18"/>
  </r>
  <r>
    <m/>
    <m/>
    <m/>
    <m/>
    <m/>
    <x v="19"/>
    <s v="DEPARTAMENTO DE POLICÍA URABA"/>
    <n v="810000000"/>
    <m/>
    <n v="810000000"/>
    <x v="41"/>
    <s v="02-02-01-003-003"/>
    <s v="Detalle"/>
    <s v=""/>
    <s v=""/>
    <x v="10"/>
    <s v="COMBUSTIBLES Y LUBRICANTES"/>
    <x v="41"/>
    <x v="19"/>
  </r>
  <r>
    <m/>
    <m/>
    <m/>
    <m/>
    <m/>
    <x v="21"/>
    <s v="DEPARTAMENTO DE POLICÍA VICHADA"/>
    <n v="358740000"/>
    <m/>
    <n v="358740000"/>
    <x v="41"/>
    <s v="02-02-01-003-003"/>
    <s v="Detalle"/>
    <s v=""/>
    <s v=""/>
    <x v="11"/>
    <s v="COMBUSTIBLES Y LUBRICANTES"/>
    <x v="41"/>
    <x v="20"/>
  </r>
  <r>
    <m/>
    <m/>
    <m/>
    <m/>
    <m/>
    <x v="22"/>
    <s v="DEPARTAMENTO DE POLICÍA AMAZONAS"/>
    <n v="567500000"/>
    <m/>
    <n v="567500000"/>
    <x v="41"/>
    <s v="02-02-01-003-003"/>
    <s v="Detalle"/>
    <s v=""/>
    <s v=""/>
    <x v="12"/>
    <s v="COMBUSTIBLES Y LUBRICANTES"/>
    <x v="41"/>
    <x v="21"/>
  </r>
  <r>
    <m/>
    <m/>
    <m/>
    <m/>
    <m/>
    <x v="118"/>
    <s v="DEPARTAMENTO DE POLICÍA ARAUCA"/>
    <n v="1025000000"/>
    <m/>
    <n v="1025000000"/>
    <x v="41"/>
    <s v="02-02-01-003-003"/>
    <s v="Detalle"/>
    <s v=""/>
    <s v=""/>
    <x v="13"/>
    <s v="COMBUSTIBLES Y LUBRICANTES"/>
    <x v="41"/>
    <x v="98"/>
  </r>
  <r>
    <m/>
    <m/>
    <m/>
    <m/>
    <m/>
    <x v="24"/>
    <s v="DIRECCIÓN DE BIENESTAR SOCIAL"/>
    <m/>
    <n v="154000000"/>
    <n v="154000000"/>
    <x v="41"/>
    <s v="02-02-01-003-003"/>
    <s v="Detalle"/>
    <s v=""/>
    <s v=""/>
    <x v="14"/>
    <s v="COMBUSTIBLES Y LUBRICANTES"/>
    <x v="41"/>
    <x v="22"/>
  </r>
  <r>
    <m/>
    <m/>
    <m/>
    <m/>
    <m/>
    <x v="106"/>
    <s v="DIRECCIÓN DE INVESTIGACION CRIMINAL"/>
    <n v="954000000"/>
    <m/>
    <n v="954000000"/>
    <x v="41"/>
    <s v="02-02-01-003-003"/>
    <s v="Detalle"/>
    <s v=""/>
    <s v=""/>
    <x v="40"/>
    <s v="COMBUSTIBLES Y LUBRICANTES"/>
    <x v="41"/>
    <x v="86"/>
  </r>
  <r>
    <m/>
    <m/>
    <m/>
    <m/>
    <m/>
    <x v="25"/>
    <s v="DIRECCIÓN DE INTELIGENCIA POLICÍAL"/>
    <n v="902000000"/>
    <m/>
    <n v="902000000"/>
    <x v="41"/>
    <s v="02-02-01-003-003"/>
    <s v="Detalle"/>
    <s v=""/>
    <s v=""/>
    <x v="15"/>
    <s v="COMBUSTIBLES Y LUBRICANTES"/>
    <x v="41"/>
    <x v="23"/>
  </r>
  <r>
    <m/>
    <m/>
    <m/>
    <m/>
    <m/>
    <x v="26"/>
    <s v="DIRECCIÓN DE ANTINARCÓTICOS"/>
    <n v="23049898920"/>
    <n v="10000000000"/>
    <n v="33049898920"/>
    <x v="41"/>
    <s v="02-02-01-003-003"/>
    <s v="Detalle"/>
    <s v=""/>
    <s v=""/>
    <x v="16"/>
    <s v="COMBUSTIBLES Y LUBRICANTES"/>
    <x v="41"/>
    <x v="24"/>
  </r>
  <r>
    <m/>
    <m/>
    <m/>
    <m/>
    <m/>
    <x v="27"/>
    <s v="DIRECCIÓN ANTISECUESTRO Y EXTORSION"/>
    <n v="1000000000"/>
    <m/>
    <n v="1000000000"/>
    <x v="41"/>
    <s v="02-02-01-003-003"/>
    <s v="Detalle"/>
    <s v=""/>
    <s v=""/>
    <x v="17"/>
    <s v="COMBUSTIBLES Y LUBRICANTES"/>
    <x v="41"/>
    <x v="25"/>
  </r>
  <r>
    <m/>
    <m/>
    <m/>
    <m/>
    <m/>
    <x v="28"/>
    <s v="DIRECCIÓN DE TRANSITO Y TRANSPORTES"/>
    <n v="10199970"/>
    <n v="1950000000"/>
    <n v="1960199970"/>
    <x v="41"/>
    <s v="02-02-01-003-003"/>
    <s v="Detalle"/>
    <s v=""/>
    <s v=""/>
    <x v="18"/>
    <s v="COMBUSTIBLES Y LUBRICANTES"/>
    <x v="41"/>
    <x v="26"/>
  </r>
  <r>
    <m/>
    <m/>
    <m/>
    <m/>
    <m/>
    <x v="29"/>
    <s v="DIRECCIÓN DE CARABINEROS"/>
    <n v="1588900000"/>
    <m/>
    <n v="1588900000"/>
    <x v="41"/>
    <s v="02-02-01-003-003"/>
    <s v="Detalle"/>
    <s v=""/>
    <s v=""/>
    <x v="19"/>
    <s v="COMBUSTIBLES Y LUBRICANTES"/>
    <x v="41"/>
    <x v="27"/>
  </r>
  <r>
    <m/>
    <m/>
    <m/>
    <m/>
    <m/>
    <x v="112"/>
    <s v="POLICÍA METROPOLITANA DE BOGOTA"/>
    <n v="2850000000"/>
    <n v="205000000"/>
    <n v="3055000000"/>
    <x v="41"/>
    <s v="02-02-01-003-003"/>
    <s v="Detalle"/>
    <s v=""/>
    <s v=""/>
    <x v="28"/>
    <s v="COMBUSTIBLES Y LUBRICANTES"/>
    <x v="41"/>
    <x v="92"/>
  </r>
  <r>
    <m/>
    <m/>
    <m/>
    <m/>
    <m/>
    <x v="30"/>
    <s v="POLICÍA METROPOLITANA DE IBAGUÉ"/>
    <n v="1359000000"/>
    <m/>
    <n v="1359000000"/>
    <x v="41"/>
    <s v="02-02-01-003-003"/>
    <s v="Detalle"/>
    <s v=""/>
    <s v=""/>
    <x v="20"/>
    <s v="COMBUSTIBLES Y LUBRICANTES"/>
    <x v="41"/>
    <x v="28"/>
  </r>
  <r>
    <m/>
    <m/>
    <m/>
    <m/>
    <m/>
    <x v="31"/>
    <s v="DEPARTAMENTO DE POLICÍA TOLIMA"/>
    <n v="1205000000"/>
    <m/>
    <n v="1205000000"/>
    <x v="41"/>
    <s v="02-02-01-003-003"/>
    <s v="Detalle"/>
    <s v=""/>
    <s v=""/>
    <x v="20"/>
    <s v="COMBUSTIBLES Y LUBRICANTES"/>
    <x v="41"/>
    <x v="29"/>
  </r>
  <r>
    <m/>
    <m/>
    <m/>
    <m/>
    <m/>
    <x v="32"/>
    <s v="POLICÍA METROPOLITANA DE SANTA MARTA"/>
    <n v="1591700000"/>
    <m/>
    <n v="1591700000"/>
    <x v="41"/>
    <s v="02-02-01-003-003"/>
    <s v="Detalle"/>
    <s v=""/>
    <s v=""/>
    <x v="21"/>
    <s v="COMBUSTIBLES Y LUBRICANTES"/>
    <x v="41"/>
    <x v="30"/>
  </r>
  <r>
    <m/>
    <m/>
    <m/>
    <m/>
    <m/>
    <x v="33"/>
    <s v="DEPARTAMENTO DE POLICÍA MAGDALENA"/>
    <n v="894000000"/>
    <m/>
    <n v="894000000"/>
    <x v="41"/>
    <s v="02-02-01-003-003"/>
    <s v="Detalle"/>
    <s v=""/>
    <s v=""/>
    <x v="21"/>
    <s v="COMBUSTIBLES Y LUBRICANTES"/>
    <x v="41"/>
    <x v="31"/>
  </r>
  <r>
    <m/>
    <m/>
    <m/>
    <m/>
    <m/>
    <x v="35"/>
    <s v="POLICÍA METROPOLITANA DE POPAYAN"/>
    <n v="1004746250"/>
    <m/>
    <n v="1004746250"/>
    <x v="41"/>
    <s v="02-02-01-003-003"/>
    <s v="Detalle"/>
    <s v=""/>
    <s v=""/>
    <x v="22"/>
    <s v="COMBUSTIBLES Y LUBRICANTES"/>
    <x v="41"/>
    <x v="32"/>
  </r>
  <r>
    <m/>
    <m/>
    <m/>
    <m/>
    <m/>
    <x v="36"/>
    <s v="DEPARTAMENTO DE POLICÍA CAUCA"/>
    <n v="898000000"/>
    <m/>
    <n v="898000000"/>
    <x v="41"/>
    <s v="02-02-01-003-003"/>
    <s v="Detalle"/>
    <s v=""/>
    <s v=""/>
    <x v="22"/>
    <s v="COMBUSTIBLES Y LUBRICANTES"/>
    <x v="41"/>
    <x v="33"/>
  </r>
  <r>
    <m/>
    <m/>
    <m/>
    <m/>
    <m/>
    <x v="37"/>
    <s v="REGIÓN DE POLICÍA No. 4"/>
    <n v="94800000"/>
    <m/>
    <n v="94800000"/>
    <x v="41"/>
    <s v="02-02-01-003-003"/>
    <s v="Detalle"/>
    <s v=""/>
    <s v=""/>
    <x v="22"/>
    <s v="COMBUSTIBLES Y LUBRICANTES"/>
    <x v="41"/>
    <x v="34"/>
  </r>
  <r>
    <m/>
    <m/>
    <m/>
    <m/>
    <m/>
    <x v="38"/>
    <s v="POLICÍA METROPOLITANA DE NEIVA"/>
    <n v="929700000"/>
    <m/>
    <n v="929700000"/>
    <x v="41"/>
    <s v="02-02-01-003-003"/>
    <s v="Detalle"/>
    <s v=""/>
    <s v=""/>
    <x v="23"/>
    <s v="COMBUSTIBLES Y LUBRICANTES"/>
    <x v="41"/>
    <x v="35"/>
  </r>
  <r>
    <m/>
    <m/>
    <m/>
    <m/>
    <m/>
    <x v="39"/>
    <s v="DEPARTAMENTO DE POLICÍA HUILA"/>
    <n v="1164000000"/>
    <m/>
    <n v="1164000000"/>
    <x v="41"/>
    <s v="02-02-01-003-003"/>
    <s v="Detalle"/>
    <s v=""/>
    <s v=""/>
    <x v="23"/>
    <s v="COMBUSTIBLES Y LUBRICANTES"/>
    <x v="41"/>
    <x v="36"/>
  </r>
  <r>
    <m/>
    <m/>
    <m/>
    <m/>
    <m/>
    <x v="40"/>
    <s v="REGIÓN DE POLICÍA No. 2"/>
    <n v="67750000"/>
    <m/>
    <n v="67750000"/>
    <x v="41"/>
    <s v="02-02-01-003-003"/>
    <s v="Detalle"/>
    <s v=""/>
    <s v=""/>
    <x v="23"/>
    <s v="COMBUSTIBLES Y LUBRICANTES"/>
    <x v="41"/>
    <x v="37"/>
  </r>
  <r>
    <m/>
    <m/>
    <m/>
    <m/>
    <m/>
    <x v="119"/>
    <s v="POLICÍA METROPOLITANA DE SAN JERONIMO DE MONTERIA"/>
    <n v="1376878622.3800001"/>
    <m/>
    <n v="1376878622.3800001"/>
    <x v="41"/>
    <s v="02-02-01-003-003"/>
    <s v="Detalle"/>
    <s v=""/>
    <s v=""/>
    <x v="24"/>
    <s v="COMBUSTIBLES Y LUBRICANTES"/>
    <x v="41"/>
    <x v="99"/>
  </r>
  <r>
    <m/>
    <m/>
    <m/>
    <m/>
    <m/>
    <x v="41"/>
    <s v="DEPARTAMENTO DE POLICÍA CORDOBA"/>
    <n v="1047000000"/>
    <m/>
    <n v="1047000000"/>
    <x v="41"/>
    <s v="02-02-01-003-003"/>
    <s v="Detalle"/>
    <s v=""/>
    <s v=""/>
    <x v="24"/>
    <s v="COMBUSTIBLES Y LUBRICANTES"/>
    <x v="41"/>
    <x v="38"/>
  </r>
  <r>
    <m/>
    <m/>
    <m/>
    <m/>
    <m/>
    <x v="134"/>
    <s v="DEPARTAMENTO DE POLICÍA CORDOBA -DISTRITO ESPECIAL MONTELIBANO"/>
    <n v="105000000"/>
    <m/>
    <n v="105000000"/>
    <x v="41"/>
    <s v="02-02-01-003-003"/>
    <s v="Detalle"/>
    <s v=""/>
    <s v=""/>
    <x v="24"/>
    <s v="COMBUSTIBLES Y LUBRICANTES"/>
    <x v="41"/>
    <x v="113"/>
  </r>
  <r>
    <m/>
    <m/>
    <m/>
    <m/>
    <m/>
    <x v="42"/>
    <s v="DEPARTAMENTO DE POLICÍA CALDAS"/>
    <n v="1501870000"/>
    <m/>
    <n v="1501870000"/>
    <x v="41"/>
    <s v="02-02-01-003-003"/>
    <s v="Detalle"/>
    <s v=""/>
    <s v=""/>
    <x v="25"/>
    <s v="COMBUSTIBLES Y LUBRICANTES"/>
    <x v="41"/>
    <x v="39"/>
  </r>
  <r>
    <m/>
    <m/>
    <m/>
    <m/>
    <m/>
    <x v="43"/>
    <s v="POLICÍA METROPOLITANA DE MANIZALES"/>
    <n v="1214310000"/>
    <m/>
    <n v="1214310000"/>
    <x v="41"/>
    <s v="02-02-01-003-003"/>
    <s v="Detalle"/>
    <s v=""/>
    <s v=""/>
    <x v="25"/>
    <s v="COMBUSTIBLES Y LUBRICANTES"/>
    <x v="41"/>
    <x v="40"/>
  </r>
  <r>
    <m/>
    <m/>
    <m/>
    <m/>
    <m/>
    <x v="93"/>
    <s v="DEPARTAMENTO DE POLICÍA BOYACA"/>
    <n v="902000000"/>
    <n v="13000000"/>
    <n v="915000000"/>
    <x v="41"/>
    <s v="02-02-01-003-003"/>
    <s v="Detalle"/>
    <s v=""/>
    <s v=""/>
    <x v="26"/>
    <s v="COMBUSTIBLES Y LUBRICANTES"/>
    <x v="41"/>
    <x v="73"/>
  </r>
  <r>
    <m/>
    <m/>
    <m/>
    <m/>
    <m/>
    <x v="44"/>
    <s v="POLICÍA METROPOLITANA DE TUNJA"/>
    <n v="851629648"/>
    <m/>
    <n v="851629648"/>
    <x v="41"/>
    <s v="02-02-01-003-003"/>
    <s v="Detalle"/>
    <s v=""/>
    <s v=""/>
    <x v="26"/>
    <s v="COMBUSTIBLES Y LUBRICANTES"/>
    <x v="41"/>
    <x v="41"/>
  </r>
  <r>
    <m/>
    <m/>
    <m/>
    <m/>
    <m/>
    <x v="45"/>
    <s v="POLICÍA METROPOLITANA DE SAN JUAN DE PASTO"/>
    <n v="1290000000"/>
    <m/>
    <n v="1290000000"/>
    <x v="41"/>
    <s v="02-02-01-003-003"/>
    <s v="Detalle"/>
    <s v=""/>
    <s v=""/>
    <x v="27"/>
    <s v="COMBUSTIBLES Y LUBRICANTES"/>
    <x v="41"/>
    <x v="42"/>
  </r>
  <r>
    <m/>
    <m/>
    <m/>
    <m/>
    <m/>
    <x v="46"/>
    <s v="DEPARTAMENTO DE POLICÍA NARIÑO"/>
    <n v="1174500000"/>
    <m/>
    <n v="1174500000"/>
    <x v="41"/>
    <s v="02-02-01-003-003"/>
    <s v="Detalle"/>
    <s v=""/>
    <s v=""/>
    <x v="27"/>
    <s v="COMBUSTIBLES Y LUBRICANTES"/>
    <x v="41"/>
    <x v="43"/>
  </r>
  <r>
    <m/>
    <m/>
    <m/>
    <m/>
    <m/>
    <x v="135"/>
    <s v="DEPARTAMENTO DE POLICÍA NARIÑO - DISTRITO ESPECIAL TUMACO"/>
    <n v="400000000"/>
    <m/>
    <n v="400000000"/>
    <x v="41"/>
    <s v="02-02-01-003-003"/>
    <s v="Detalle"/>
    <s v=""/>
    <s v=""/>
    <x v="27"/>
    <s v="COMBUSTIBLES Y LUBRICANTES"/>
    <x v="41"/>
    <x v="114"/>
  </r>
  <r>
    <m/>
    <m/>
    <m/>
    <m/>
    <m/>
    <x v="136"/>
    <s v="DEPARTAMENTO DE POLICÍA NARIÑO - DISTRITO ESPECIAL TUQUERRES"/>
    <n v="129000000"/>
    <m/>
    <n v="129000000"/>
    <x v="41"/>
    <s v="02-02-01-003-003"/>
    <s v="Detalle"/>
    <s v=""/>
    <s v=""/>
    <x v="27"/>
    <s v="COMBUSTIBLES Y LUBRICANTES"/>
    <x v="41"/>
    <x v="115"/>
  </r>
  <r>
    <m/>
    <m/>
    <m/>
    <m/>
    <m/>
    <x v="48"/>
    <s v="POLICÍA METROPOLITANA DE BOGOTÁ - POLICÍA METROPOLITANA DE SOACHA"/>
    <n v="500000000"/>
    <m/>
    <n v="500000000"/>
    <x v="41"/>
    <s v="02-02-01-003-003"/>
    <s v="Detalle"/>
    <s v=""/>
    <s v=""/>
    <x v="28"/>
    <s v="COMBUSTIBLES Y LUBRICANTES"/>
    <x v="41"/>
    <x v="44"/>
  </r>
  <r>
    <m/>
    <m/>
    <m/>
    <m/>
    <m/>
    <x v="49"/>
    <s v="POLICÍA METROPOLITANA DE BOGOTÁ - REGIÓN METROPOLITANA DE POLICÍA LA SABANA"/>
    <n v="669000000"/>
    <m/>
    <n v="669000000"/>
    <x v="41"/>
    <s v="02-02-01-003-003"/>
    <s v="Detalle"/>
    <s v=""/>
    <s v=""/>
    <x v="28"/>
    <s v="COMBUSTIBLES Y LUBRICANTES"/>
    <x v="41"/>
    <x v="45"/>
  </r>
  <r>
    <m/>
    <m/>
    <m/>
    <m/>
    <m/>
    <x v="50"/>
    <s v="POLICÍA METROPOLITANA DE CALI"/>
    <n v="2300000000"/>
    <m/>
    <n v="2300000000"/>
    <x v="41"/>
    <s v="02-02-01-003-003"/>
    <s v="Detalle"/>
    <s v=""/>
    <s v=""/>
    <x v="29"/>
    <s v="COMBUSTIBLES Y LUBRICANTES"/>
    <x v="41"/>
    <x v="46"/>
  </r>
  <r>
    <m/>
    <m/>
    <m/>
    <m/>
    <m/>
    <x v="82"/>
    <s v="DEPARTAMENTO DE POLICÍA VALLE"/>
    <n v="3339229104"/>
    <m/>
    <n v="3339229104"/>
    <x v="41"/>
    <s v="02-02-01-003-003"/>
    <s v="Detalle"/>
    <s v=""/>
    <s v=""/>
    <x v="29"/>
    <s v="COMBUSTIBLES Y LUBRICANTES"/>
    <x v="41"/>
    <x v="67"/>
  </r>
  <r>
    <m/>
    <m/>
    <m/>
    <m/>
    <m/>
    <x v="51"/>
    <s v="DEPARTAMENTO DE POLICÍA VALLE - DISTRITO ESPECIAL BUENAVENTURA"/>
    <n v="761296000"/>
    <m/>
    <n v="761296000"/>
    <x v="41"/>
    <s v="02-02-01-003-003"/>
    <s v="Detalle"/>
    <s v=""/>
    <s v=""/>
    <x v="29"/>
    <s v="COMBUSTIBLES Y LUBRICANTES"/>
    <x v="41"/>
    <x v="47"/>
  </r>
  <r>
    <m/>
    <m/>
    <m/>
    <m/>
    <m/>
    <x v="137"/>
    <s v="POLICÍA METROPOLITANA DEL VALLE DE ABURRA"/>
    <n v="471000000"/>
    <n v="400000000"/>
    <n v="871000000"/>
    <x v="41"/>
    <s v="02-02-01-003-003"/>
    <s v="Detalle"/>
    <s v=""/>
    <s v=""/>
    <x v="30"/>
    <s v="COMBUSTIBLES Y LUBRICANTES"/>
    <x v="41"/>
    <x v="116"/>
  </r>
  <r>
    <m/>
    <m/>
    <m/>
    <m/>
    <m/>
    <x v="83"/>
    <s v="DEPARTAMENTO DE POLICÍA ANTIOQUIA"/>
    <n v="2415925000"/>
    <m/>
    <n v="2415925000"/>
    <x v="41"/>
    <s v="02-02-01-003-003"/>
    <s v="Detalle"/>
    <s v=""/>
    <s v=""/>
    <x v="30"/>
    <s v="COMBUSTIBLES Y LUBRICANTES"/>
    <x v="41"/>
    <x v="68"/>
  </r>
  <r>
    <m/>
    <m/>
    <m/>
    <m/>
    <m/>
    <x v="138"/>
    <s v="DEPARTAMENTO DE POLICÍA ANTIOQUIA - DISTRITO ESPECIAL CAUCASIA"/>
    <n v="300000000"/>
    <m/>
    <n v="300000000"/>
    <x v="41"/>
    <s v="02-02-01-003-003"/>
    <s v="Detalle"/>
    <s v=""/>
    <s v=""/>
    <x v="30"/>
    <s v="COMBUSTIBLES Y LUBRICANTES"/>
    <x v="41"/>
    <x v="117"/>
  </r>
  <r>
    <m/>
    <m/>
    <m/>
    <m/>
    <m/>
    <x v="54"/>
    <s v="REGIÓN DE POLICÍA No. 6"/>
    <n v="96000000"/>
    <m/>
    <n v="96000000"/>
    <x v="41"/>
    <s v="02-02-01-003-003"/>
    <s v="Detalle"/>
    <s v=""/>
    <s v=""/>
    <x v="30"/>
    <s v="COMBUSTIBLES Y LUBRICANTES"/>
    <x v="41"/>
    <x v="48"/>
  </r>
  <r>
    <m/>
    <m/>
    <m/>
    <m/>
    <m/>
    <x v="55"/>
    <s v="POLICÍA METROPOLITANA DE CARTAGENA"/>
    <n v="2710000000"/>
    <m/>
    <n v="2710000000"/>
    <x v="41"/>
    <s v="02-02-01-003-003"/>
    <s v="Detalle"/>
    <s v=""/>
    <s v=""/>
    <x v="31"/>
    <s v="COMBUSTIBLES Y LUBRICANTES"/>
    <x v="41"/>
    <x v="49"/>
  </r>
  <r>
    <m/>
    <m/>
    <m/>
    <m/>
    <m/>
    <x v="56"/>
    <s v="DEPARTAMENTO DE POLICÍA BOLÍVAR"/>
    <n v="1090000000"/>
    <m/>
    <n v="1090000000"/>
    <x v="41"/>
    <s v="02-02-01-003-003"/>
    <s v="Detalle"/>
    <s v=""/>
    <s v=""/>
    <x v="31"/>
    <s v="COMBUSTIBLES Y LUBRICANTES"/>
    <x v="41"/>
    <x v="50"/>
  </r>
  <r>
    <m/>
    <m/>
    <m/>
    <m/>
    <m/>
    <x v="57"/>
    <s v="POLICÍA METROPOLITANA DE BARRANQUILLA"/>
    <n v="2261315000"/>
    <m/>
    <n v="2261315000"/>
    <x v="41"/>
    <s v="02-02-01-003-003"/>
    <s v="Detalle"/>
    <s v=""/>
    <s v=""/>
    <x v="32"/>
    <s v="COMBUSTIBLES Y LUBRICANTES"/>
    <x v="41"/>
    <x v="51"/>
  </r>
  <r>
    <m/>
    <m/>
    <m/>
    <m/>
    <m/>
    <x v="58"/>
    <s v="REGIÓN DE POLICÍA No. 8"/>
    <n v="115000000"/>
    <m/>
    <n v="115000000"/>
    <x v="41"/>
    <s v="02-02-01-003-003"/>
    <s v="Detalle"/>
    <s v=""/>
    <s v=""/>
    <x v="32"/>
    <s v="COMBUSTIBLES Y LUBRICANTES"/>
    <x v="41"/>
    <x v="52"/>
  </r>
  <r>
    <m/>
    <m/>
    <m/>
    <m/>
    <m/>
    <x v="85"/>
    <s v="DEPARTAMENTO DE POLICÍA ATLÁNTICO "/>
    <n v="1265000000"/>
    <m/>
    <n v="1265000000"/>
    <x v="41"/>
    <s v="02-02-01-003-003"/>
    <s v="Detalle"/>
    <s v=""/>
    <s v=""/>
    <x v="32"/>
    <s v="COMBUSTIBLES Y LUBRICANTES"/>
    <x v="41"/>
    <x v="69"/>
  </r>
  <r>
    <m/>
    <m/>
    <m/>
    <m/>
    <m/>
    <x v="109"/>
    <s v="POLICÍA METROPOLITANA DE BUCARAMANGA"/>
    <n v="2700000000"/>
    <m/>
    <n v="2700000000"/>
    <x v="41"/>
    <s v="02-02-01-003-003"/>
    <s v="Detalle"/>
    <s v=""/>
    <s v=""/>
    <x v="33"/>
    <s v="COMBUSTIBLES Y LUBRICANTES"/>
    <x v="41"/>
    <x v="89"/>
  </r>
  <r>
    <m/>
    <m/>
    <m/>
    <m/>
    <m/>
    <x v="94"/>
    <s v="DEPARTAMENTO DE POLICÍA SANTANDER"/>
    <n v="1174000000"/>
    <m/>
    <n v="1174000000"/>
    <x v="41"/>
    <s v="02-02-01-003-003"/>
    <s v="Detalle"/>
    <s v=""/>
    <s v=""/>
    <x v="33"/>
    <s v="COMBUSTIBLES Y LUBRICANTES"/>
    <x v="41"/>
    <x v="74"/>
  </r>
  <r>
    <m/>
    <m/>
    <m/>
    <m/>
    <m/>
    <x v="59"/>
    <s v="DEPARTAMENTO DE POLICÍA MAGDALENA MEDIO"/>
    <n v="1106000000"/>
    <m/>
    <n v="1106000000"/>
    <x v="41"/>
    <s v="02-02-01-003-003"/>
    <s v="Detalle"/>
    <s v=""/>
    <s v=""/>
    <x v="33"/>
    <s v="COMBUSTIBLES Y LUBRICANTES"/>
    <x v="41"/>
    <x v="53"/>
  </r>
  <r>
    <m/>
    <m/>
    <m/>
    <m/>
    <m/>
    <x v="60"/>
    <s v="POLICÍA METROPOLITANA DE CUCUTA"/>
    <n v="1915000000"/>
    <m/>
    <n v="1915000000"/>
    <x v="41"/>
    <s v="02-02-01-003-003"/>
    <s v="Detalle"/>
    <s v=""/>
    <s v=""/>
    <x v="34"/>
    <s v="COMBUSTIBLES Y LUBRICANTES"/>
    <x v="41"/>
    <x v="54"/>
  </r>
  <r>
    <m/>
    <m/>
    <m/>
    <m/>
    <m/>
    <x v="61"/>
    <s v="DEPARTAMENTO DE POLICÍA NORTE DE SANTANDER"/>
    <n v="1054000000"/>
    <m/>
    <n v="1054000000"/>
    <x v="41"/>
    <s v="02-02-01-003-003"/>
    <s v="Detalle"/>
    <s v=""/>
    <s v=""/>
    <x v="34"/>
    <s v="COMBUSTIBLES Y LUBRICANTES"/>
    <x v="41"/>
    <x v="55"/>
  </r>
  <r>
    <m/>
    <m/>
    <m/>
    <m/>
    <m/>
    <x v="125"/>
    <s v="REGIÓN DE POLICÍA No. 5"/>
    <n v="40000000"/>
    <m/>
    <n v="40000000"/>
    <x v="41"/>
    <s v="02-02-01-003-003"/>
    <s v="Detalle"/>
    <s v=""/>
    <s v=""/>
    <x v="34"/>
    <s v="COMBUSTIBLES Y LUBRICANTES"/>
    <x v="41"/>
    <x v="105"/>
  </r>
  <r>
    <m/>
    <m/>
    <m/>
    <m/>
    <m/>
    <x v="63"/>
    <s v="POLICÍA METROPOLITANA DE PEREIRA"/>
    <n v="1827070000"/>
    <m/>
    <n v="1827070000"/>
    <x v="41"/>
    <s v="02-02-01-003-003"/>
    <s v="Detalle"/>
    <s v=""/>
    <s v=""/>
    <x v="35"/>
    <s v="COMBUSTIBLES Y LUBRICANTES"/>
    <x v="41"/>
    <x v="56"/>
  </r>
  <r>
    <m/>
    <m/>
    <m/>
    <m/>
    <m/>
    <x v="64"/>
    <s v="DEPARTAMENTO DE POLICÍA RISARALDA"/>
    <n v="825000000"/>
    <m/>
    <n v="825000000"/>
    <x v="41"/>
    <s v="02-02-01-003-003"/>
    <s v="Detalle"/>
    <s v=""/>
    <s v=""/>
    <x v="35"/>
    <s v="COMBUSTIBLES Y LUBRICANTES"/>
    <x v="41"/>
    <x v="57"/>
  </r>
  <r>
    <m/>
    <m/>
    <m/>
    <m/>
    <m/>
    <x v="110"/>
    <s v="REGIÓN DE POLICÍA No. 3"/>
    <n v="91205000"/>
    <m/>
    <n v="91205000"/>
    <x v="41"/>
    <s v="02-02-01-003-003"/>
    <s v="Detalle"/>
    <s v=""/>
    <s v=""/>
    <x v="35"/>
    <s v="COMBUSTIBLES Y LUBRICANTES"/>
    <x v="41"/>
    <x v="90"/>
  </r>
  <r>
    <m/>
    <m/>
    <m/>
    <m/>
    <m/>
    <x v="66"/>
    <s v="POLICÍA METROPOLITANA DE VILLAVICENCIO"/>
    <n v="1798000000"/>
    <m/>
    <n v="1798000000"/>
    <x v="41"/>
    <s v="02-02-01-003-003"/>
    <s v="Detalle"/>
    <s v=""/>
    <s v=""/>
    <x v="36"/>
    <s v="COMBUSTIBLES Y LUBRICANTES"/>
    <x v="41"/>
    <x v="58"/>
  </r>
  <r>
    <m/>
    <m/>
    <m/>
    <m/>
    <m/>
    <x v="67"/>
    <s v="DEPARTAMENTO DE POLICÍA META"/>
    <n v="1371793000"/>
    <m/>
    <n v="1371793000"/>
    <x v="41"/>
    <s v="02-02-01-003-003"/>
    <s v="Detalle"/>
    <s v=""/>
    <s v=""/>
    <x v="36"/>
    <s v="COMBUSTIBLES Y LUBRICANTES"/>
    <x v="41"/>
    <x v="59"/>
  </r>
  <r>
    <m/>
    <m/>
    <m/>
    <m/>
    <m/>
    <x v="68"/>
    <s v="DEPARTAMENTO DE POLICÍA VAUPÉS"/>
    <n v="301743334"/>
    <m/>
    <n v="301743334"/>
    <x v="41"/>
    <s v="02-02-01-003-003"/>
    <s v="Detalle"/>
    <s v=""/>
    <s v=""/>
    <x v="36"/>
    <s v="COMBUSTIBLES Y LUBRICANTES"/>
    <x v="41"/>
    <x v="60"/>
  </r>
  <r>
    <m/>
    <m/>
    <m/>
    <m/>
    <m/>
    <x v="69"/>
    <s v="REGIÓN DE POLICÍA No. 7"/>
    <n v="150000000"/>
    <m/>
    <n v="150000000"/>
    <x v="41"/>
    <s v="02-02-01-003-003"/>
    <s v="Detalle"/>
    <s v=""/>
    <s v=""/>
    <x v="36"/>
    <s v="COMBUSTIBLES Y LUBRICANTES"/>
    <x v="41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3"/>
    <s v="004"/>
    <x v="0"/>
    <s v="QUÍMICOS BÁSICOS"/>
    <n v="1788371311"/>
    <n v="134946000"/>
    <n v="1923317311"/>
    <x v="42"/>
    <s v="02-02-01-003"/>
    <s v="Subordinal"/>
    <s v="020201003004Subordinal"/>
    <n v="1"/>
    <x v="0"/>
    <s v="PRODUCTOS QUÍMICOS"/>
    <x v="42"/>
    <x v="0"/>
  </r>
  <r>
    <m/>
    <m/>
    <m/>
    <m/>
    <m/>
    <x v="70"/>
    <s v="DIRECCIÓN ADMINISTRATIVA Y FINANCIERA"/>
    <n v="56000000"/>
    <m/>
    <n v="56000000"/>
    <x v="42"/>
    <s v="02-02-01-003-004"/>
    <s v="Detalle"/>
    <s v=""/>
    <s v=""/>
    <x v="1"/>
    <s v="PRODUCTOS QUÍMICOS"/>
    <x v="42"/>
    <x v="62"/>
  </r>
  <r>
    <m/>
    <m/>
    <m/>
    <m/>
    <m/>
    <x v="10"/>
    <s v="DEPARTAMENTO DE POLICÍA CAQUETA"/>
    <n v="9000000"/>
    <m/>
    <n v="9000000"/>
    <x v="42"/>
    <s v="02-02-01-003-004"/>
    <s v="Detalle"/>
    <s v=""/>
    <s v=""/>
    <x v="2"/>
    <s v="PRODUCTOS QUÍMICOS"/>
    <x v="42"/>
    <x v="10"/>
  </r>
  <r>
    <m/>
    <m/>
    <m/>
    <m/>
    <m/>
    <x v="124"/>
    <s v="DEPARTAMENTO DE POLICÍA CASANARE"/>
    <n v="14380000"/>
    <m/>
    <n v="14380000"/>
    <x v="42"/>
    <s v="02-02-01-003-004"/>
    <s v="Detalle"/>
    <s v=""/>
    <s v=""/>
    <x v="37"/>
    <s v="PRODUCTOS QUÍMICOS"/>
    <x v="42"/>
    <x v="104"/>
  </r>
  <r>
    <m/>
    <m/>
    <m/>
    <m/>
    <m/>
    <x v="75"/>
    <s v="DEPARTAMENTO DE POLICÍA CHOCO"/>
    <n v="80000000"/>
    <m/>
    <n v="80000000"/>
    <x v="42"/>
    <s v="02-02-01-003-004"/>
    <s v="Detalle"/>
    <s v=""/>
    <s v=""/>
    <x v="38"/>
    <s v="PRODUCTOS QUÍMICOS"/>
    <x v="42"/>
    <x v="66"/>
  </r>
  <r>
    <m/>
    <m/>
    <m/>
    <m/>
    <m/>
    <x v="17"/>
    <s v="DEPARTAMENTO DE POLICÍA SAN ANDRES Y PROVIDENCIA"/>
    <n v="20000000"/>
    <m/>
    <n v="20000000"/>
    <x v="42"/>
    <s v="02-02-01-003-004"/>
    <s v="Detalle"/>
    <s v=""/>
    <s v=""/>
    <x v="8"/>
    <s v="PRODUCTOS QUÍMICOS"/>
    <x v="42"/>
    <x v="17"/>
  </r>
  <r>
    <m/>
    <m/>
    <m/>
    <m/>
    <m/>
    <x v="19"/>
    <s v="DEPARTAMENTO DE POLICÍA URABA"/>
    <n v="40000000"/>
    <m/>
    <n v="40000000"/>
    <x v="42"/>
    <s v="02-02-01-003-004"/>
    <s v="Detalle"/>
    <s v=""/>
    <s v=""/>
    <x v="10"/>
    <s v="PRODUCTOS QUÍMICOS"/>
    <x v="42"/>
    <x v="19"/>
  </r>
  <r>
    <m/>
    <m/>
    <m/>
    <m/>
    <m/>
    <x v="106"/>
    <s v="DIRECCIÓN DE INVESTIGACION CRIMINAL"/>
    <n v="1091131311"/>
    <m/>
    <n v="1091131311"/>
    <x v="42"/>
    <s v="02-02-01-003-004"/>
    <s v="Detalle"/>
    <s v=""/>
    <s v=""/>
    <x v="40"/>
    <s v="PRODUCTOS QUÍMICOS"/>
    <x v="42"/>
    <x v="86"/>
  </r>
  <r>
    <m/>
    <m/>
    <m/>
    <m/>
    <m/>
    <x v="28"/>
    <s v="DIRECCIÓN DE TRANSITO Y TRANSPORTES"/>
    <m/>
    <n v="134946000"/>
    <n v="134946000"/>
    <x v="42"/>
    <s v="02-02-01-003-004"/>
    <s v="Detalle"/>
    <s v=""/>
    <s v=""/>
    <x v="18"/>
    <s v="PRODUCTOS QUÍMICOS"/>
    <x v="42"/>
    <x v="26"/>
  </r>
  <r>
    <m/>
    <m/>
    <m/>
    <m/>
    <m/>
    <x v="29"/>
    <s v="DIRECCIÓN DE CARABINEROS"/>
    <n v="335595000"/>
    <m/>
    <n v="335595000"/>
    <x v="42"/>
    <s v="02-02-01-003-004"/>
    <s v="Detalle"/>
    <s v=""/>
    <s v=""/>
    <x v="19"/>
    <s v="PRODUCTOS QUÍMICOS"/>
    <x v="42"/>
    <x v="27"/>
  </r>
  <r>
    <m/>
    <m/>
    <m/>
    <m/>
    <m/>
    <x v="31"/>
    <s v="DEPARTAMENTO DE POLICÍA TOLIMA"/>
    <n v="500000"/>
    <m/>
    <n v="500000"/>
    <x v="42"/>
    <s v="02-02-01-003-004"/>
    <s v="Detalle"/>
    <s v=""/>
    <s v=""/>
    <x v="20"/>
    <s v="PRODUCTOS QUÍMICOS"/>
    <x v="42"/>
    <x v="29"/>
  </r>
  <r>
    <m/>
    <m/>
    <m/>
    <m/>
    <m/>
    <x v="35"/>
    <s v="POLICÍA METROPOLITANA DE POPAYAN"/>
    <n v="3000000"/>
    <m/>
    <n v="3000000"/>
    <x v="42"/>
    <s v="02-02-01-003-004"/>
    <s v="Detalle"/>
    <s v=""/>
    <s v=""/>
    <x v="22"/>
    <s v="PRODUCTOS QUÍMICOS"/>
    <x v="42"/>
    <x v="32"/>
  </r>
  <r>
    <m/>
    <m/>
    <m/>
    <m/>
    <m/>
    <x v="38"/>
    <s v="POLICÍA METROPOLITANA DE NEIVA"/>
    <n v="15430000"/>
    <m/>
    <n v="15430000"/>
    <x v="42"/>
    <s v="02-02-01-003-004"/>
    <s v="Detalle"/>
    <s v=""/>
    <s v=""/>
    <x v="23"/>
    <s v="PRODUCTOS QUÍMICOS"/>
    <x v="42"/>
    <x v="35"/>
  </r>
  <r>
    <m/>
    <m/>
    <m/>
    <m/>
    <m/>
    <x v="43"/>
    <s v="POLICÍA METROPOLITANA DE MANIZALES"/>
    <n v="340000"/>
    <m/>
    <n v="340000"/>
    <x v="42"/>
    <s v="02-02-01-003-004"/>
    <s v="Detalle"/>
    <s v=""/>
    <s v=""/>
    <x v="25"/>
    <s v="PRODUCTOS QUÍMICOS"/>
    <x v="42"/>
    <x v="40"/>
  </r>
  <r>
    <m/>
    <m/>
    <m/>
    <m/>
    <m/>
    <x v="45"/>
    <s v="POLICÍA METROPOLITANA DE SAN JUAN DE PASTO"/>
    <n v="10000000"/>
    <m/>
    <n v="10000000"/>
    <x v="42"/>
    <s v="02-02-01-003-004"/>
    <s v="Detalle"/>
    <s v=""/>
    <s v=""/>
    <x v="27"/>
    <s v="PRODUCTOS QUÍMICOS"/>
    <x v="42"/>
    <x v="42"/>
  </r>
  <r>
    <m/>
    <m/>
    <m/>
    <m/>
    <m/>
    <x v="50"/>
    <s v="POLICÍA METROPOLITANA DE CALI"/>
    <n v="9904000"/>
    <m/>
    <n v="9904000"/>
    <x v="42"/>
    <s v="02-02-01-003-004"/>
    <s v="Detalle"/>
    <s v=""/>
    <s v=""/>
    <x v="29"/>
    <s v="PRODUCTOS QUÍMICOS"/>
    <x v="42"/>
    <x v="46"/>
  </r>
  <r>
    <m/>
    <m/>
    <m/>
    <m/>
    <m/>
    <x v="82"/>
    <s v="DEPARTAMENTO DE POLICÍA VALLE"/>
    <n v="4141000"/>
    <m/>
    <n v="4141000"/>
    <x v="42"/>
    <s v="02-02-01-003-004"/>
    <s v="Detalle"/>
    <s v=""/>
    <s v=""/>
    <x v="29"/>
    <s v="PRODUCTOS QUÍMICOS"/>
    <x v="42"/>
    <x v="67"/>
  </r>
  <r>
    <m/>
    <m/>
    <m/>
    <m/>
    <m/>
    <x v="55"/>
    <s v="POLICÍA METROPOLITANA DE CARTAGENA"/>
    <n v="50000000"/>
    <m/>
    <n v="50000000"/>
    <x v="42"/>
    <s v="02-02-01-003-004"/>
    <s v="Detalle"/>
    <s v=""/>
    <s v=""/>
    <x v="31"/>
    <s v="PRODUCTOS QUÍMICOS"/>
    <x v="42"/>
    <x v="49"/>
  </r>
  <r>
    <m/>
    <m/>
    <m/>
    <m/>
    <m/>
    <x v="56"/>
    <s v="DEPARTAMENTO DE POLICÍA BOLÍVAR"/>
    <n v="15000000"/>
    <m/>
    <n v="15000000"/>
    <x v="42"/>
    <s v="02-02-01-003-004"/>
    <s v="Detalle"/>
    <s v=""/>
    <s v=""/>
    <x v="31"/>
    <s v="PRODUCTOS QUÍMICOS"/>
    <x v="42"/>
    <x v="50"/>
  </r>
  <r>
    <m/>
    <m/>
    <m/>
    <m/>
    <m/>
    <x v="58"/>
    <s v="REGIÓN DE POLICÍA No. 8"/>
    <n v="500000"/>
    <m/>
    <n v="500000"/>
    <x v="42"/>
    <s v="02-02-01-003-004"/>
    <s v="Detalle"/>
    <s v=""/>
    <s v=""/>
    <x v="32"/>
    <s v="PRODUCTOS QUÍMICOS"/>
    <x v="42"/>
    <x v="52"/>
  </r>
  <r>
    <m/>
    <m/>
    <m/>
    <m/>
    <m/>
    <x v="85"/>
    <s v="DEPARTAMENTO DE POLICÍA ATLÁNTICO "/>
    <n v="10000000"/>
    <m/>
    <n v="10000000"/>
    <x v="42"/>
    <s v="02-02-01-003-004"/>
    <s v="Detalle"/>
    <s v=""/>
    <s v=""/>
    <x v="32"/>
    <s v="PRODUCTOS QUÍMICOS"/>
    <x v="42"/>
    <x v="69"/>
  </r>
  <r>
    <m/>
    <m/>
    <m/>
    <m/>
    <m/>
    <x v="60"/>
    <s v="POLICÍA METROPOLITANA DE CUCUTA"/>
    <n v="450000"/>
    <m/>
    <n v="450000"/>
    <x v="42"/>
    <s v="02-02-01-003-004"/>
    <s v="Detalle"/>
    <s v=""/>
    <s v=""/>
    <x v="34"/>
    <s v="PRODUCTOS QUÍMICOS"/>
    <x v="42"/>
    <x v="54"/>
  </r>
  <r>
    <m/>
    <m/>
    <m/>
    <m/>
    <m/>
    <x v="67"/>
    <s v="DEPARTAMENTO DE POLICÍA META"/>
    <n v="23000000"/>
    <m/>
    <n v="23000000"/>
    <x v="42"/>
    <s v="02-02-01-003-004"/>
    <s v="Detalle"/>
    <s v=""/>
    <s v=""/>
    <x v="36"/>
    <s v="PRODUCTOS QUÍMICOS"/>
    <x v="42"/>
    <x v="59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3"/>
    <s v="005"/>
    <x v="0"/>
    <s v="OTROS PRODUCTOS QUÍMICOS; FIBRAS ARTIFICIALES (O FIBRAS INDUSTRIALES HECHAS POR EL HOMBRE)"/>
    <n v="4622480870.0403976"/>
    <n v="962047364"/>
    <n v="5584528234.0403976"/>
    <x v="43"/>
    <s v="02-02-01-003"/>
    <s v="Subordinal"/>
    <s v="020201003005Subordinal"/>
    <n v="1"/>
    <x v="0"/>
    <s v="PRODUCTOS QUÍMICOS"/>
    <x v="43"/>
    <x v="0"/>
  </r>
  <r>
    <m/>
    <m/>
    <m/>
    <m/>
    <m/>
    <x v="70"/>
    <s v="DIRECCIÓN ADMINISTRATIVA Y FINANCIERA"/>
    <n v="11910000"/>
    <m/>
    <n v="11910000"/>
    <x v="43"/>
    <s v="02-02-01-003-005"/>
    <s v="Detalle"/>
    <s v=""/>
    <s v=""/>
    <x v="1"/>
    <s v="PRODUCTOS QUÍMICOS"/>
    <x v="43"/>
    <x v="62"/>
  </r>
  <r>
    <m/>
    <m/>
    <m/>
    <m/>
    <m/>
    <x v="1"/>
    <s v="DIRECCIÓN DE INCORPORACION"/>
    <m/>
    <n v="20625000"/>
    <n v="20625000"/>
    <x v="43"/>
    <s v="02-02-01-003-005"/>
    <s v="Detalle"/>
    <s v=""/>
    <s v=""/>
    <x v="1"/>
    <s v="PRODUCTOS QUÍMICOS"/>
    <x v="43"/>
    <x v="1"/>
  </r>
  <r>
    <m/>
    <m/>
    <m/>
    <m/>
    <m/>
    <x v="99"/>
    <s v="AGREGADURIA DE GRAN BRETANA"/>
    <n v="2000000"/>
    <m/>
    <n v="2000000"/>
    <x v="43"/>
    <s v="02-02-01-003-005"/>
    <s v="Detalle"/>
    <s v=""/>
    <s v=""/>
    <x v="1"/>
    <s v="PRODUCTOS QUÍMICOS"/>
    <x v="43"/>
    <x v="79"/>
  </r>
  <r>
    <m/>
    <m/>
    <m/>
    <m/>
    <m/>
    <x v="128"/>
    <s v="AGREGADURIA DE ESTADOS UNIDOS"/>
    <n v="2000000"/>
    <m/>
    <n v="2000000"/>
    <x v="43"/>
    <s v="02-02-01-003-005"/>
    <s v="Detalle"/>
    <s v=""/>
    <s v=""/>
    <x v="1"/>
    <s v="PRODUCTOS QUÍMICOS"/>
    <x v="43"/>
    <x v="108"/>
  </r>
  <r>
    <m/>
    <m/>
    <m/>
    <m/>
    <m/>
    <x v="101"/>
    <s v="AGREGADURIA ONU"/>
    <n v="3400000"/>
    <m/>
    <n v="3400000"/>
    <x v="43"/>
    <s v="02-02-01-003-005"/>
    <s v="Detalle"/>
    <s v=""/>
    <s v=""/>
    <x v="1"/>
    <s v="PRODUCTOS QUÍMICOS"/>
    <x v="43"/>
    <x v="81"/>
  </r>
  <r>
    <m/>
    <m/>
    <m/>
    <m/>
    <m/>
    <x v="102"/>
    <s v="AGREGADURIA DE ECUADOR"/>
    <n v="2000000"/>
    <m/>
    <n v="2000000"/>
    <x v="43"/>
    <s v="02-02-01-003-005"/>
    <s v="Detalle"/>
    <s v=""/>
    <s v=""/>
    <x v="1"/>
    <s v="PRODUCTOS QUÍMICOS"/>
    <x v="43"/>
    <x v="82"/>
  </r>
  <r>
    <m/>
    <m/>
    <m/>
    <m/>
    <m/>
    <x v="3"/>
    <s v="AREA DE DERECHOS HUMANOS"/>
    <n v="2400000"/>
    <m/>
    <n v="2400000"/>
    <x v="43"/>
    <s v="02-02-01-003-005"/>
    <s v="Detalle"/>
    <s v=""/>
    <s v=""/>
    <x v="1"/>
    <s v="PRODUCTOS QUÍMICOS"/>
    <x v="43"/>
    <x v="3"/>
  </r>
  <r>
    <m/>
    <m/>
    <m/>
    <m/>
    <m/>
    <x v="4"/>
    <s v="JEFATURA DEL SERVCIO DE POLICIA"/>
    <n v="8000000"/>
    <m/>
    <n v="8000000"/>
    <x v="43"/>
    <s v="02-02-01-003-005"/>
    <s v="Detalle"/>
    <s v=""/>
    <s v=""/>
    <x v="1"/>
    <s v="PRODUCTOS QUÍMICOS"/>
    <x v="43"/>
    <x v="4"/>
  </r>
  <r>
    <m/>
    <m/>
    <m/>
    <m/>
    <m/>
    <x v="5"/>
    <s v="ESCUADRÓN MÓVIL ANTIDISTURBIOS"/>
    <n v="15000000"/>
    <m/>
    <n v="15000000"/>
    <x v="43"/>
    <s v="02-02-01-003-005"/>
    <s v="Detalle"/>
    <s v=""/>
    <s v=""/>
    <x v="1"/>
    <s v="PRODUCTOS QUÍMICOS"/>
    <x v="43"/>
    <x v="5"/>
  </r>
  <r>
    <m/>
    <m/>
    <m/>
    <m/>
    <m/>
    <x v="104"/>
    <s v="SECRETARIA GENERAL"/>
    <n v="800000"/>
    <m/>
    <n v="800000"/>
    <x v="43"/>
    <s v="02-02-01-003-005"/>
    <s v="Detalle"/>
    <s v=""/>
    <s v=""/>
    <x v="1"/>
    <s v="PRODUCTOS QUÍMICOS"/>
    <x v="43"/>
    <x v="84"/>
  </r>
  <r>
    <m/>
    <m/>
    <m/>
    <m/>
    <m/>
    <x v="6"/>
    <s v="DIRECCIÓN DE TALENTO HUMANO"/>
    <n v="9800000"/>
    <m/>
    <n v="9800000"/>
    <x v="43"/>
    <s v="02-02-01-003-005"/>
    <s v="Detalle"/>
    <s v=""/>
    <s v=""/>
    <x v="1"/>
    <s v="PRODUCTOS QUÍMICOS"/>
    <x v="43"/>
    <x v="6"/>
  </r>
  <r>
    <m/>
    <m/>
    <m/>
    <m/>
    <m/>
    <x v="90"/>
    <s v="OFICINA DE PLANEACION "/>
    <n v="9350000"/>
    <m/>
    <n v="9350000"/>
    <x v="43"/>
    <s v="02-02-01-003-005"/>
    <s v="Detalle"/>
    <s v=""/>
    <s v=""/>
    <x v="1"/>
    <s v="PRODUCTOS QUÍMICOS"/>
    <x v="43"/>
    <x v="70"/>
  </r>
  <r>
    <m/>
    <m/>
    <m/>
    <m/>
    <m/>
    <x v="71"/>
    <s v="UNIDAD DE OPERACIONES ESPECIALES EN EMERGENCIAS Y DESASTRES"/>
    <n v="10000000"/>
    <m/>
    <n v="10000000"/>
    <x v="43"/>
    <s v="02-02-01-003-005"/>
    <s v="Detalle"/>
    <s v=""/>
    <s v=""/>
    <x v="1"/>
    <s v="PRODUCTOS QUÍMICOS"/>
    <x v="43"/>
    <x v="63"/>
  </r>
  <r>
    <m/>
    <m/>
    <m/>
    <m/>
    <m/>
    <x v="72"/>
    <s v="DEPARTAMENTO DE POLICÍA CUNDINAMARCA"/>
    <n v="15000000"/>
    <m/>
    <n v="15000000"/>
    <x v="43"/>
    <s v="02-02-01-003-005"/>
    <s v="Detalle"/>
    <s v=""/>
    <s v=""/>
    <x v="5"/>
    <s v="PRODUCTOS QUÍMICOS"/>
    <x v="43"/>
    <x v="64"/>
  </r>
  <r>
    <m/>
    <m/>
    <m/>
    <m/>
    <m/>
    <x v="10"/>
    <s v="DEPARTAMENTO DE POLICÍA CAQUETA"/>
    <n v="30000000"/>
    <n v="3624364"/>
    <n v="33624364"/>
    <x v="43"/>
    <s v="02-02-01-003-005"/>
    <s v="Detalle"/>
    <s v=""/>
    <s v=""/>
    <x v="2"/>
    <s v="PRODUCTOS QUÍMICOS"/>
    <x v="43"/>
    <x v="10"/>
  </r>
  <r>
    <m/>
    <m/>
    <m/>
    <m/>
    <m/>
    <x v="124"/>
    <s v="DEPARTAMENTO DE POLICÍA CASANARE"/>
    <n v="28409323.040398061"/>
    <m/>
    <n v="28409323.040398061"/>
    <x v="43"/>
    <s v="02-02-01-003-005"/>
    <s v="Detalle"/>
    <s v=""/>
    <s v=""/>
    <x v="37"/>
    <s v="PRODUCTOS QUÍMICOS"/>
    <x v="43"/>
    <x v="104"/>
  </r>
  <r>
    <m/>
    <m/>
    <m/>
    <m/>
    <m/>
    <x v="11"/>
    <s v="DEPARTAMENTO DE POLICÍA CESAR"/>
    <n v="51500000"/>
    <m/>
    <n v="51500000"/>
    <x v="43"/>
    <s v="02-02-01-003-005"/>
    <s v="Detalle"/>
    <s v=""/>
    <s v=""/>
    <x v="3"/>
    <s v="PRODUCTOS QUÍMICOS"/>
    <x v="43"/>
    <x v="11"/>
  </r>
  <r>
    <m/>
    <m/>
    <m/>
    <m/>
    <m/>
    <x v="113"/>
    <s v="DEPARTAMENTO DE POLICÍA CESAR - VALLEDUPAR"/>
    <n v="40000000"/>
    <m/>
    <n v="40000000"/>
    <x v="43"/>
    <s v="02-02-01-003-005"/>
    <s v="Detalle"/>
    <s v=""/>
    <s v=""/>
    <x v="3"/>
    <s v="PRODUCTOS QUÍMICOS"/>
    <x v="43"/>
    <x v="93"/>
  </r>
  <r>
    <m/>
    <m/>
    <m/>
    <m/>
    <m/>
    <x v="13"/>
    <s v="DEPARTAMENTO DE POLICÍA GUAINIA"/>
    <n v="98050000"/>
    <m/>
    <n v="98050000"/>
    <x v="43"/>
    <s v="02-02-01-003-005"/>
    <s v="Detalle"/>
    <s v=""/>
    <s v=""/>
    <x v="4"/>
    <s v="PRODUCTOS QUÍMICOS"/>
    <x v="43"/>
    <x v="13"/>
  </r>
  <r>
    <m/>
    <m/>
    <m/>
    <m/>
    <m/>
    <x v="15"/>
    <s v="DEPARTAMENTO DE POLICÍA GUAVIARE"/>
    <n v="46230000"/>
    <m/>
    <n v="46230000"/>
    <x v="43"/>
    <s v="02-02-01-003-005"/>
    <s v="Detalle"/>
    <s v=""/>
    <s v=""/>
    <x v="6"/>
    <s v="PRODUCTOS QUÍMICOS"/>
    <x v="43"/>
    <x v="15"/>
  </r>
  <r>
    <m/>
    <m/>
    <m/>
    <m/>
    <m/>
    <x v="114"/>
    <s v="DEPARTAMENTO DE POLICÍA PUTUMAYO"/>
    <n v="9180000"/>
    <m/>
    <n v="9180000"/>
    <x v="43"/>
    <s v="02-02-01-003-005"/>
    <s v="Detalle"/>
    <s v=""/>
    <s v=""/>
    <x v="42"/>
    <s v="PRODUCTOS QUÍMICOS"/>
    <x v="43"/>
    <x v="94"/>
  </r>
  <r>
    <m/>
    <m/>
    <m/>
    <m/>
    <m/>
    <x v="16"/>
    <s v="DEPARTAMENTO DE POLICÍA QUINDIO"/>
    <n v="44000000"/>
    <m/>
    <n v="44000000"/>
    <x v="43"/>
    <s v="02-02-01-003-005"/>
    <s v="Detalle"/>
    <s v=""/>
    <s v=""/>
    <x v="7"/>
    <s v="PRODUCTOS QUÍMICOS"/>
    <x v="43"/>
    <x v="16"/>
  </r>
  <r>
    <m/>
    <m/>
    <m/>
    <m/>
    <m/>
    <x v="17"/>
    <s v="DEPARTAMENTO DE POLICÍA SAN ANDRES Y PROVIDENCIA"/>
    <n v="25000000"/>
    <m/>
    <n v="25000000"/>
    <x v="43"/>
    <s v="02-02-01-003-005"/>
    <s v="Detalle"/>
    <s v=""/>
    <s v=""/>
    <x v="8"/>
    <s v="PRODUCTOS QUÍMICOS"/>
    <x v="43"/>
    <x v="17"/>
  </r>
  <r>
    <m/>
    <m/>
    <m/>
    <m/>
    <m/>
    <x v="18"/>
    <s v="DEPARTAMENTO DE POLICÍA SUCRE"/>
    <n v="40000000"/>
    <m/>
    <n v="40000000"/>
    <x v="43"/>
    <s v="02-02-01-003-005"/>
    <s v="Detalle"/>
    <s v=""/>
    <s v=""/>
    <x v="9"/>
    <s v="PRODUCTOS QUÍMICOS"/>
    <x v="43"/>
    <x v="18"/>
  </r>
  <r>
    <m/>
    <m/>
    <m/>
    <m/>
    <m/>
    <x v="19"/>
    <s v="DEPARTAMENTO DE POLICÍA URABA"/>
    <n v="2000000"/>
    <m/>
    <n v="2000000"/>
    <x v="43"/>
    <s v="02-02-01-003-005"/>
    <s v="Detalle"/>
    <s v=""/>
    <s v=""/>
    <x v="10"/>
    <s v="PRODUCTOS QUÍMICOS"/>
    <x v="43"/>
    <x v="19"/>
  </r>
  <r>
    <m/>
    <m/>
    <m/>
    <m/>
    <m/>
    <x v="20"/>
    <s v="DEPARTAMENTO DE POLICÍA URABA - POLICÍA FISCAL Y ADUANERA"/>
    <n v="1400000"/>
    <m/>
    <n v="1400000"/>
    <x v="43"/>
    <s v="02-02-01-003-005"/>
    <s v="Detalle"/>
    <s v=""/>
    <s v=""/>
    <x v="10"/>
    <s v="PRODUCTOS QUÍMICOS"/>
    <x v="43"/>
    <x v="12"/>
  </r>
  <r>
    <m/>
    <m/>
    <m/>
    <m/>
    <m/>
    <x v="21"/>
    <s v="DEPARTAMENTO DE POLICÍA VICHADA"/>
    <n v="810000"/>
    <m/>
    <n v="810000"/>
    <x v="43"/>
    <s v="02-02-01-003-005"/>
    <s v="Detalle"/>
    <s v=""/>
    <s v=""/>
    <x v="11"/>
    <s v="PRODUCTOS QUÍMICOS"/>
    <x v="43"/>
    <x v="20"/>
  </r>
  <r>
    <m/>
    <m/>
    <m/>
    <m/>
    <m/>
    <x v="22"/>
    <s v="DEPARTAMENTO DE POLICÍA AMAZONAS"/>
    <n v="21456720"/>
    <m/>
    <n v="21456720"/>
    <x v="43"/>
    <s v="02-02-01-003-005"/>
    <s v="Detalle"/>
    <s v=""/>
    <s v=""/>
    <x v="12"/>
    <s v="PRODUCTOS QUÍMICOS"/>
    <x v="43"/>
    <x v="21"/>
  </r>
  <r>
    <m/>
    <m/>
    <m/>
    <m/>
    <m/>
    <x v="118"/>
    <s v="DEPARTAMENTO DE POLICÍA ARAUCA"/>
    <n v="20000000"/>
    <m/>
    <n v="20000000"/>
    <x v="43"/>
    <s v="02-02-01-003-005"/>
    <s v="Detalle"/>
    <s v=""/>
    <s v=""/>
    <x v="13"/>
    <s v="PRODUCTOS QUÍMICOS"/>
    <x v="43"/>
    <x v="98"/>
  </r>
  <r>
    <m/>
    <m/>
    <m/>
    <m/>
    <m/>
    <x v="24"/>
    <s v="DIRECCIÓN DE BIENESTAR SOCIAL"/>
    <m/>
    <n v="652900000"/>
    <n v="652900000"/>
    <x v="43"/>
    <s v="02-02-01-003-005"/>
    <s v="Detalle"/>
    <s v=""/>
    <s v=""/>
    <x v="14"/>
    <s v="PRODUCTOS QUÍMICOS"/>
    <x v="43"/>
    <x v="22"/>
  </r>
  <r>
    <m/>
    <m/>
    <m/>
    <m/>
    <m/>
    <x v="106"/>
    <s v="DIRECCIÓN DE INVESTIGACION CRIMINAL"/>
    <n v="12000000"/>
    <m/>
    <n v="12000000"/>
    <x v="43"/>
    <s v="02-02-01-003-005"/>
    <s v="Detalle"/>
    <s v=""/>
    <s v=""/>
    <x v="40"/>
    <s v="PRODUCTOS QUÍMICOS"/>
    <x v="43"/>
    <x v="86"/>
  </r>
  <r>
    <m/>
    <m/>
    <m/>
    <m/>
    <m/>
    <x v="25"/>
    <s v="DIRECCIÓN DE INTELIGENCIA POLICÍAL"/>
    <n v="399840"/>
    <m/>
    <n v="399840"/>
    <x v="43"/>
    <s v="02-02-01-003-005"/>
    <s v="Detalle"/>
    <s v=""/>
    <s v=""/>
    <x v="15"/>
    <s v="PRODUCTOS QUÍMICOS"/>
    <x v="43"/>
    <x v="23"/>
  </r>
  <r>
    <m/>
    <m/>
    <m/>
    <m/>
    <m/>
    <x v="26"/>
    <s v="DIRECCIÓN DE ANTINARCÓTICOS"/>
    <n v="957000000"/>
    <m/>
    <n v="957000000"/>
    <x v="43"/>
    <s v="02-02-01-003-005"/>
    <s v="Detalle"/>
    <s v=""/>
    <s v=""/>
    <x v="16"/>
    <s v="PRODUCTOS QUÍMICOS"/>
    <x v="43"/>
    <x v="24"/>
  </r>
  <r>
    <m/>
    <m/>
    <m/>
    <m/>
    <m/>
    <x v="28"/>
    <s v="DIRECCIÓN DE TRANSITO Y TRANSPORTES"/>
    <n v="8400000"/>
    <m/>
    <n v="8400000"/>
    <x v="43"/>
    <s v="02-02-01-003-005"/>
    <s v="Detalle"/>
    <s v=""/>
    <s v=""/>
    <x v="18"/>
    <s v="PRODUCTOS QUÍMICOS"/>
    <x v="43"/>
    <x v="26"/>
  </r>
  <r>
    <m/>
    <m/>
    <m/>
    <m/>
    <m/>
    <x v="29"/>
    <s v="DIRECCIÓN DE CARABINEROS"/>
    <n v="1879056250"/>
    <m/>
    <n v="1879056250"/>
    <x v="43"/>
    <s v="02-02-01-003-005"/>
    <s v="Detalle"/>
    <s v=""/>
    <s v=""/>
    <x v="19"/>
    <s v="PRODUCTOS QUÍMICOS"/>
    <x v="43"/>
    <x v="27"/>
  </r>
  <r>
    <m/>
    <m/>
    <m/>
    <m/>
    <m/>
    <x v="112"/>
    <s v="POLICÍA METROPOLITANA DE BOGOTA"/>
    <m/>
    <n v="229450000"/>
    <n v="229450000"/>
    <x v="43"/>
    <s v="02-02-01-003-005"/>
    <s v="Detalle"/>
    <s v=""/>
    <s v=""/>
    <x v="28"/>
    <s v="PRODUCTOS QUÍMICOS"/>
    <x v="43"/>
    <x v="92"/>
  </r>
  <r>
    <m/>
    <m/>
    <m/>
    <m/>
    <m/>
    <x v="30"/>
    <s v="POLICÍA METROPOLITANA DE IBAGUÉ"/>
    <n v="22130000"/>
    <m/>
    <n v="22130000"/>
    <x v="43"/>
    <s v="02-02-01-003-005"/>
    <s v="Detalle"/>
    <s v=""/>
    <s v=""/>
    <x v="20"/>
    <s v="PRODUCTOS QUÍMICOS"/>
    <x v="43"/>
    <x v="28"/>
  </r>
  <r>
    <m/>
    <m/>
    <m/>
    <m/>
    <m/>
    <x v="31"/>
    <s v="DEPARTAMENTO DE POLICÍA TOLIMA"/>
    <n v="1200000"/>
    <m/>
    <n v="1200000"/>
    <x v="43"/>
    <s v="02-02-01-003-005"/>
    <s v="Detalle"/>
    <s v=""/>
    <s v=""/>
    <x v="20"/>
    <s v="PRODUCTOS QUÍMICOS"/>
    <x v="43"/>
    <x v="29"/>
  </r>
  <r>
    <m/>
    <m/>
    <m/>
    <m/>
    <m/>
    <x v="32"/>
    <s v="POLICÍA METROPOLITANA DE SANTA MARTA"/>
    <n v="8000000"/>
    <m/>
    <n v="8000000"/>
    <x v="43"/>
    <s v="02-02-01-003-005"/>
    <s v="Detalle"/>
    <s v=""/>
    <s v=""/>
    <x v="21"/>
    <s v="PRODUCTOS QUÍMICOS"/>
    <x v="43"/>
    <x v="30"/>
  </r>
  <r>
    <m/>
    <m/>
    <m/>
    <m/>
    <m/>
    <x v="33"/>
    <s v="DEPARTAMENTO DE POLICÍA MAGDALENA"/>
    <n v="11500000"/>
    <m/>
    <n v="11500000"/>
    <x v="43"/>
    <s v="02-02-01-003-005"/>
    <s v="Detalle"/>
    <s v=""/>
    <s v=""/>
    <x v="21"/>
    <s v="PRODUCTOS QUÍMICOS"/>
    <x v="43"/>
    <x v="31"/>
  </r>
  <r>
    <m/>
    <m/>
    <m/>
    <m/>
    <m/>
    <x v="35"/>
    <s v="POLICÍA METROPOLITANA DE POPAYAN"/>
    <n v="23500000"/>
    <m/>
    <n v="23500000"/>
    <x v="43"/>
    <s v="02-02-01-003-005"/>
    <s v="Detalle"/>
    <s v=""/>
    <s v=""/>
    <x v="22"/>
    <s v="PRODUCTOS QUÍMICOS"/>
    <x v="43"/>
    <x v="32"/>
  </r>
  <r>
    <m/>
    <m/>
    <m/>
    <m/>
    <m/>
    <x v="36"/>
    <s v="DEPARTAMENTO DE POLICÍA CAUCA"/>
    <n v="46000000"/>
    <m/>
    <n v="46000000"/>
    <x v="43"/>
    <s v="02-02-01-003-005"/>
    <s v="Detalle"/>
    <s v=""/>
    <s v=""/>
    <x v="22"/>
    <s v="PRODUCTOS QUÍMICOS"/>
    <x v="43"/>
    <x v="33"/>
  </r>
  <r>
    <m/>
    <m/>
    <m/>
    <m/>
    <m/>
    <x v="37"/>
    <s v="REGIÓN DE POLICÍA No. 4"/>
    <n v="23000000"/>
    <m/>
    <n v="23000000"/>
    <x v="43"/>
    <s v="02-02-01-003-005"/>
    <s v="Detalle"/>
    <s v=""/>
    <s v=""/>
    <x v="22"/>
    <s v="PRODUCTOS QUÍMICOS"/>
    <x v="43"/>
    <x v="34"/>
  </r>
  <r>
    <m/>
    <m/>
    <m/>
    <m/>
    <m/>
    <x v="38"/>
    <s v="POLICÍA METROPOLITANA DE NEIVA"/>
    <n v="39810000"/>
    <m/>
    <n v="39810000"/>
    <x v="43"/>
    <s v="02-02-01-003-005"/>
    <s v="Detalle"/>
    <s v=""/>
    <s v=""/>
    <x v="23"/>
    <s v="PRODUCTOS QUÍMICOS"/>
    <x v="43"/>
    <x v="35"/>
  </r>
  <r>
    <m/>
    <m/>
    <m/>
    <m/>
    <m/>
    <x v="39"/>
    <s v="DEPARTAMENTO DE POLICÍA HUILA"/>
    <n v="1500000"/>
    <m/>
    <n v="1500000"/>
    <x v="43"/>
    <s v="02-02-01-003-005"/>
    <s v="Detalle"/>
    <s v=""/>
    <s v=""/>
    <x v="23"/>
    <s v="PRODUCTOS QUÍMICOS"/>
    <x v="43"/>
    <x v="36"/>
  </r>
  <r>
    <m/>
    <m/>
    <m/>
    <m/>
    <m/>
    <x v="40"/>
    <s v="REGIÓN DE POLICÍA No. 2"/>
    <n v="8000000"/>
    <m/>
    <n v="8000000"/>
    <x v="43"/>
    <s v="02-02-01-003-005"/>
    <s v="Detalle"/>
    <s v=""/>
    <s v=""/>
    <x v="23"/>
    <s v="PRODUCTOS QUÍMICOS"/>
    <x v="43"/>
    <x v="37"/>
  </r>
  <r>
    <m/>
    <m/>
    <m/>
    <m/>
    <m/>
    <x v="119"/>
    <s v="POLICÍA METROPOLITANA DE SAN JERONIMO DE MONTERIA"/>
    <n v="30000000"/>
    <m/>
    <n v="30000000"/>
    <x v="43"/>
    <s v="02-02-01-003-005"/>
    <s v="Detalle"/>
    <s v=""/>
    <s v=""/>
    <x v="24"/>
    <s v="PRODUCTOS QUÍMICOS"/>
    <x v="43"/>
    <x v="99"/>
  </r>
  <r>
    <m/>
    <m/>
    <m/>
    <m/>
    <m/>
    <x v="41"/>
    <s v="DEPARTAMENTO DE POLICÍA CORDOBA"/>
    <n v="32410344"/>
    <m/>
    <n v="32410344"/>
    <x v="43"/>
    <s v="02-02-01-003-005"/>
    <s v="Detalle"/>
    <s v=""/>
    <s v=""/>
    <x v="24"/>
    <s v="PRODUCTOS QUÍMICOS"/>
    <x v="43"/>
    <x v="38"/>
  </r>
  <r>
    <m/>
    <m/>
    <m/>
    <m/>
    <m/>
    <x v="134"/>
    <s v="DEPARTAMENTO DE POLICÍA CORDOBA -DISTRITO ESPECIAL MONTELIBANO"/>
    <n v="12300000"/>
    <m/>
    <n v="12300000"/>
    <x v="43"/>
    <s v="02-02-01-003-005"/>
    <s v="Detalle"/>
    <s v=""/>
    <s v=""/>
    <x v="24"/>
    <s v="PRODUCTOS QUÍMICOS"/>
    <x v="43"/>
    <x v="113"/>
  </r>
  <r>
    <m/>
    <m/>
    <m/>
    <m/>
    <m/>
    <x v="42"/>
    <s v="DEPARTAMENTO DE POLICÍA CALDAS"/>
    <n v="31295000"/>
    <n v="8150000"/>
    <n v="39445000"/>
    <x v="43"/>
    <s v="02-02-01-003-005"/>
    <s v="Detalle"/>
    <s v=""/>
    <s v=""/>
    <x v="25"/>
    <s v="PRODUCTOS QUÍMICOS"/>
    <x v="43"/>
    <x v="39"/>
  </r>
  <r>
    <m/>
    <m/>
    <m/>
    <m/>
    <m/>
    <x v="43"/>
    <s v="POLICÍA METROPOLITANA DE MANIZALES"/>
    <n v="73369000"/>
    <m/>
    <n v="73369000"/>
    <x v="43"/>
    <s v="02-02-01-003-005"/>
    <s v="Detalle"/>
    <s v=""/>
    <s v=""/>
    <x v="25"/>
    <s v="PRODUCTOS QUÍMICOS"/>
    <x v="43"/>
    <x v="40"/>
  </r>
  <r>
    <m/>
    <m/>
    <m/>
    <m/>
    <m/>
    <x v="93"/>
    <s v="DEPARTAMENTO DE POLICÍA BOYACA"/>
    <n v="1300000"/>
    <m/>
    <n v="1300000"/>
    <x v="43"/>
    <s v="02-02-01-003-005"/>
    <s v="Detalle"/>
    <s v=""/>
    <s v=""/>
    <x v="26"/>
    <s v="PRODUCTOS QUÍMICOS"/>
    <x v="43"/>
    <x v="73"/>
  </r>
  <r>
    <m/>
    <m/>
    <m/>
    <m/>
    <m/>
    <x v="44"/>
    <s v="POLICÍA METROPOLITANA DE TUNJA"/>
    <n v="5900000"/>
    <m/>
    <n v="5900000"/>
    <x v="43"/>
    <s v="02-02-01-003-005"/>
    <s v="Detalle"/>
    <s v=""/>
    <s v=""/>
    <x v="26"/>
    <s v="PRODUCTOS QUÍMICOS"/>
    <x v="43"/>
    <x v="41"/>
  </r>
  <r>
    <m/>
    <m/>
    <m/>
    <m/>
    <m/>
    <x v="46"/>
    <s v="DEPARTAMENTO DE POLICÍA NARIÑO"/>
    <n v="61435237"/>
    <m/>
    <n v="61435237"/>
    <x v="43"/>
    <s v="02-02-01-003-005"/>
    <s v="Detalle"/>
    <s v=""/>
    <s v=""/>
    <x v="27"/>
    <s v="PRODUCTOS QUÍMICOS"/>
    <x v="43"/>
    <x v="43"/>
  </r>
  <r>
    <m/>
    <m/>
    <m/>
    <m/>
    <m/>
    <x v="48"/>
    <s v="POLICÍA METROPOLITANA DE BOGOTÁ - POLICÍA METROPOLITANA DE SOACHA"/>
    <n v="90000000"/>
    <m/>
    <n v="90000000"/>
    <x v="43"/>
    <s v="02-02-01-003-005"/>
    <s v="Detalle"/>
    <s v=""/>
    <s v=""/>
    <x v="28"/>
    <s v="PRODUCTOS QUÍMICOS"/>
    <x v="43"/>
    <x v="44"/>
  </r>
  <r>
    <m/>
    <m/>
    <m/>
    <m/>
    <m/>
    <x v="49"/>
    <s v="POLICÍA METROPOLITANA DE BOGOTÁ - REGIÓN METROPOLITANA DE POLICÍA LA SABANA"/>
    <n v="12000000"/>
    <m/>
    <n v="12000000"/>
    <x v="43"/>
    <s v="02-02-01-003-005"/>
    <s v="Detalle"/>
    <s v=""/>
    <s v=""/>
    <x v="28"/>
    <s v="PRODUCTOS QUÍMICOS"/>
    <x v="43"/>
    <x v="45"/>
  </r>
  <r>
    <m/>
    <m/>
    <m/>
    <m/>
    <m/>
    <x v="50"/>
    <s v="POLICÍA METROPOLITANA DE CALI"/>
    <n v="218214156"/>
    <m/>
    <n v="218214156"/>
    <x v="43"/>
    <s v="02-02-01-003-005"/>
    <s v="Detalle"/>
    <s v=""/>
    <s v=""/>
    <x v="29"/>
    <s v="PRODUCTOS QUÍMICOS"/>
    <x v="43"/>
    <x v="46"/>
  </r>
  <r>
    <m/>
    <m/>
    <m/>
    <m/>
    <m/>
    <x v="83"/>
    <s v="DEPARTAMENTO DE POLICÍA ANTIOQUIA"/>
    <n v="42000000"/>
    <n v="45000000"/>
    <n v="87000000"/>
    <x v="43"/>
    <s v="02-02-01-003-005"/>
    <s v="Detalle"/>
    <s v=""/>
    <s v=""/>
    <x v="30"/>
    <s v="PRODUCTOS QUÍMICOS"/>
    <x v="43"/>
    <x v="68"/>
  </r>
  <r>
    <m/>
    <m/>
    <m/>
    <m/>
    <m/>
    <x v="139"/>
    <s v="DEPARTAMENTO DE POLICÍA ANTIOQUIA - DIRECCIÓN DE INCORPORACION"/>
    <m/>
    <n v="298000"/>
    <n v="298000"/>
    <x v="43"/>
    <s v="02-02-01-003-005"/>
    <s v="Detalle"/>
    <s v=""/>
    <s v=""/>
    <x v="30"/>
    <s v="PRODUCTOS QUÍMICOS"/>
    <x v="43"/>
    <x v="65"/>
  </r>
  <r>
    <m/>
    <m/>
    <m/>
    <m/>
    <m/>
    <x v="54"/>
    <s v="REGIÓN DE POLICÍA No. 6"/>
    <n v="4100000"/>
    <m/>
    <n v="4100000"/>
    <x v="43"/>
    <s v="02-02-01-003-005"/>
    <s v="Detalle"/>
    <s v=""/>
    <s v=""/>
    <x v="30"/>
    <s v="PRODUCTOS QUÍMICOS"/>
    <x v="43"/>
    <x v="48"/>
  </r>
  <r>
    <m/>
    <m/>
    <m/>
    <m/>
    <m/>
    <x v="55"/>
    <s v="POLICÍA METROPOLITANA DE CARTAGENA"/>
    <n v="2000000"/>
    <m/>
    <n v="2000000"/>
    <x v="43"/>
    <s v="02-02-01-003-005"/>
    <s v="Detalle"/>
    <s v=""/>
    <s v=""/>
    <x v="31"/>
    <s v="PRODUCTOS QUÍMICOS"/>
    <x v="43"/>
    <x v="49"/>
  </r>
  <r>
    <m/>
    <m/>
    <m/>
    <m/>
    <m/>
    <x v="57"/>
    <s v="POLICÍA METROPOLITANA DE BARRANQUILLA"/>
    <n v="50900000"/>
    <m/>
    <n v="50900000"/>
    <x v="43"/>
    <s v="02-02-01-003-005"/>
    <s v="Detalle"/>
    <s v=""/>
    <s v=""/>
    <x v="32"/>
    <s v="PRODUCTOS QUÍMICOS"/>
    <x v="43"/>
    <x v="51"/>
  </r>
  <r>
    <m/>
    <m/>
    <m/>
    <m/>
    <m/>
    <x v="58"/>
    <s v="REGIÓN DE POLICÍA No. 8"/>
    <n v="8000000"/>
    <m/>
    <n v="8000000"/>
    <x v="43"/>
    <s v="02-02-01-003-005"/>
    <s v="Detalle"/>
    <s v=""/>
    <s v=""/>
    <x v="32"/>
    <s v="PRODUCTOS QUÍMICOS"/>
    <x v="43"/>
    <x v="52"/>
  </r>
  <r>
    <m/>
    <m/>
    <m/>
    <m/>
    <m/>
    <x v="109"/>
    <s v="POLICÍA METROPOLITANA DE BUCARAMANGA"/>
    <n v="65000000"/>
    <n v="2000000"/>
    <n v="67000000"/>
    <x v="43"/>
    <s v="02-02-01-003-005"/>
    <s v="Detalle"/>
    <s v=""/>
    <s v=""/>
    <x v="33"/>
    <s v="PRODUCTOS QUÍMICOS"/>
    <x v="43"/>
    <x v="89"/>
  </r>
  <r>
    <m/>
    <m/>
    <m/>
    <m/>
    <m/>
    <x v="59"/>
    <s v="DEPARTAMENTO DE POLICÍA MAGDALENA MEDIO"/>
    <n v="34000000"/>
    <m/>
    <n v="34000000"/>
    <x v="43"/>
    <s v="02-02-01-003-005"/>
    <s v="Detalle"/>
    <s v=""/>
    <s v=""/>
    <x v="33"/>
    <s v="PRODUCTOS QUÍMICOS"/>
    <x v="43"/>
    <x v="53"/>
  </r>
  <r>
    <m/>
    <m/>
    <m/>
    <m/>
    <m/>
    <x v="60"/>
    <s v="POLICÍA METROPOLITANA DE CUCUTA"/>
    <n v="36500000"/>
    <m/>
    <n v="36500000"/>
    <x v="43"/>
    <s v="02-02-01-003-005"/>
    <s v="Detalle"/>
    <s v=""/>
    <s v=""/>
    <x v="34"/>
    <s v="PRODUCTOS QUÍMICOS"/>
    <x v="43"/>
    <x v="54"/>
  </r>
  <r>
    <m/>
    <m/>
    <m/>
    <m/>
    <m/>
    <x v="61"/>
    <s v="DEPARTAMENTO DE POLICÍA NORTE DE SANTANDER"/>
    <n v="48300000"/>
    <m/>
    <n v="48300000"/>
    <x v="43"/>
    <s v="02-02-01-003-005"/>
    <s v="Detalle"/>
    <s v=""/>
    <s v=""/>
    <x v="34"/>
    <s v="PRODUCTOS QUÍMICOS"/>
    <x v="43"/>
    <x v="55"/>
  </r>
  <r>
    <m/>
    <m/>
    <m/>
    <m/>
    <m/>
    <x v="125"/>
    <s v="REGIÓN DE POLICÍA No. 5"/>
    <n v="2000000"/>
    <m/>
    <n v="2000000"/>
    <x v="43"/>
    <s v="02-02-01-003-005"/>
    <s v="Detalle"/>
    <s v=""/>
    <s v=""/>
    <x v="34"/>
    <s v="PRODUCTOS QUÍMICOS"/>
    <x v="43"/>
    <x v="105"/>
  </r>
  <r>
    <m/>
    <m/>
    <m/>
    <m/>
    <m/>
    <x v="63"/>
    <s v="POLICÍA METROPOLITANA DE PEREIRA"/>
    <n v="36200000"/>
    <m/>
    <n v="36200000"/>
    <x v="43"/>
    <s v="02-02-01-003-005"/>
    <s v="Detalle"/>
    <s v=""/>
    <s v=""/>
    <x v="35"/>
    <s v="PRODUCTOS QUÍMICOS"/>
    <x v="43"/>
    <x v="56"/>
  </r>
  <r>
    <m/>
    <m/>
    <m/>
    <m/>
    <m/>
    <x v="64"/>
    <s v="DEPARTAMENTO DE POLICÍA RISARALDA"/>
    <n v="6700000"/>
    <m/>
    <n v="6700000"/>
    <x v="43"/>
    <s v="02-02-01-003-005"/>
    <s v="Detalle"/>
    <s v=""/>
    <s v=""/>
    <x v="35"/>
    <s v="PRODUCTOS QUÍMICOS"/>
    <x v="43"/>
    <x v="57"/>
  </r>
  <r>
    <m/>
    <m/>
    <m/>
    <m/>
    <m/>
    <x v="66"/>
    <s v="POLICÍA METROPOLITANA DE VILLAVICENCIO"/>
    <n v="36758000"/>
    <m/>
    <n v="36758000"/>
    <x v="43"/>
    <s v="02-02-01-003-005"/>
    <s v="Detalle"/>
    <s v=""/>
    <s v=""/>
    <x v="36"/>
    <s v="PRODUCTOS QUÍMICOS"/>
    <x v="43"/>
    <x v="58"/>
  </r>
  <r>
    <m/>
    <m/>
    <m/>
    <m/>
    <m/>
    <x v="67"/>
    <s v="DEPARTAMENTO DE POLICÍA META"/>
    <n v="56440000"/>
    <m/>
    <n v="56440000"/>
    <x v="43"/>
    <s v="02-02-01-003-005"/>
    <s v="Detalle"/>
    <s v=""/>
    <s v=""/>
    <x v="36"/>
    <s v="PRODUCTOS QUÍMICOS"/>
    <x v="43"/>
    <x v="59"/>
  </r>
  <r>
    <m/>
    <m/>
    <m/>
    <m/>
    <m/>
    <x v="68"/>
    <s v="DEPARTAMENTO DE POLICÍA VAUPÉS"/>
    <n v="34167000"/>
    <m/>
    <n v="34167000"/>
    <x v="43"/>
    <s v="02-02-01-003-005"/>
    <s v="Detalle"/>
    <s v=""/>
    <s v=""/>
    <x v="36"/>
    <s v="PRODUCTOS QUÍMICOS"/>
    <x v="43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3"/>
    <s v="006"/>
    <x v="0"/>
    <s v="PRODUCTOS DE CAUCHO Y PLÁSTICO"/>
    <n v="16701837733.560001"/>
    <n v="2436069392.6399999"/>
    <n v="19137907126.200001"/>
    <x v="44"/>
    <s v="02-02-01-003"/>
    <s v="Subordinal"/>
    <s v="020201003006Subordinal"/>
    <n v="1"/>
    <x v="0"/>
    <s v="PRODUCTOS DE CAUCHO Y PLÁSTICO"/>
    <x v="44"/>
    <x v="0"/>
  </r>
  <r>
    <m/>
    <m/>
    <m/>
    <m/>
    <m/>
    <x v="70"/>
    <s v="DIRECCIÓN ADMINISTRATIVA Y FINANCIERA"/>
    <n v="2130380835.2"/>
    <m/>
    <n v="2130380835.2"/>
    <x v="44"/>
    <s v="02-02-01-003-006"/>
    <s v="Detalle"/>
    <s v=""/>
    <s v=""/>
    <x v="1"/>
    <s v="PRODUCTOS DE CAUCHO Y PLÁSTICO"/>
    <x v="44"/>
    <x v="62"/>
  </r>
  <r>
    <m/>
    <m/>
    <m/>
    <m/>
    <m/>
    <x v="1"/>
    <s v="DIRECCIÓN DE INCORPORACION"/>
    <m/>
    <n v="36300000"/>
    <n v="36300000"/>
    <x v="44"/>
    <s v="02-02-01-003-006"/>
    <s v="Detalle"/>
    <s v=""/>
    <s v=""/>
    <x v="1"/>
    <s v="PRODUCTOS DE CAUCHO Y PLÁSTICO"/>
    <x v="44"/>
    <x v="1"/>
  </r>
  <r>
    <m/>
    <m/>
    <m/>
    <m/>
    <m/>
    <x v="127"/>
    <s v="CONTROL INTERNO"/>
    <n v="500000"/>
    <m/>
    <n v="500000"/>
    <x v="44"/>
    <s v="02-02-01-003-006"/>
    <s v="Detalle"/>
    <s v=""/>
    <s v=""/>
    <x v="1"/>
    <s v="PRODUCTOS DE CAUCHO Y PLÁSTICO"/>
    <x v="44"/>
    <x v="107"/>
  </r>
  <r>
    <m/>
    <m/>
    <m/>
    <m/>
    <m/>
    <x v="111"/>
    <s v="COMANDOS EN OPERACIONES ESPECIALES Y ANTITERRORISMO"/>
    <n v="80000000"/>
    <m/>
    <n v="80000000"/>
    <x v="44"/>
    <s v="02-02-01-003-006"/>
    <s v="Detalle"/>
    <s v=""/>
    <s v=""/>
    <x v="1"/>
    <s v="PRODUCTOS DE CAUCHO Y PLÁSTICO"/>
    <x v="44"/>
    <x v="91"/>
  </r>
  <r>
    <m/>
    <m/>
    <m/>
    <m/>
    <m/>
    <x v="3"/>
    <s v="AREA DE DERECHOS HUMANOS"/>
    <n v="1420000"/>
    <m/>
    <n v="1420000"/>
    <x v="44"/>
    <s v="02-02-01-003-006"/>
    <s v="Detalle"/>
    <s v=""/>
    <s v=""/>
    <x v="1"/>
    <s v="PRODUCTOS DE CAUCHO Y PLÁSTICO"/>
    <x v="44"/>
    <x v="3"/>
  </r>
  <r>
    <m/>
    <m/>
    <m/>
    <m/>
    <m/>
    <x v="5"/>
    <s v="ESCUADRÓN MÓVIL ANTIDISTURBIOS"/>
    <n v="40000000"/>
    <m/>
    <n v="40000000"/>
    <x v="44"/>
    <s v="02-02-01-003-006"/>
    <s v="Detalle"/>
    <s v=""/>
    <s v=""/>
    <x v="1"/>
    <s v="PRODUCTOS DE CAUCHO Y PLÁSTICO"/>
    <x v="44"/>
    <x v="5"/>
  </r>
  <r>
    <m/>
    <m/>
    <m/>
    <m/>
    <m/>
    <x v="103"/>
    <s v="OFICINA DE TECNOLOGÍA, INFORMACIÓN Y TELECOMUNICACIONES"/>
    <n v="10000000"/>
    <m/>
    <n v="10000000"/>
    <x v="44"/>
    <s v="02-02-01-003-006"/>
    <s v="Detalle"/>
    <s v=""/>
    <s v=""/>
    <x v="1"/>
    <s v="PRODUCTOS DE CAUCHO Y PLÁSTICO"/>
    <x v="44"/>
    <x v="83"/>
  </r>
  <r>
    <m/>
    <m/>
    <m/>
    <m/>
    <m/>
    <x v="6"/>
    <s v="DIRECCIÓN DE TALENTO HUMANO"/>
    <n v="22692000"/>
    <m/>
    <n v="22692000"/>
    <x v="44"/>
    <s v="02-02-01-003-006"/>
    <s v="Detalle"/>
    <s v=""/>
    <s v=""/>
    <x v="1"/>
    <s v="PRODUCTOS DE CAUCHO Y PLÁSTICO"/>
    <x v="44"/>
    <x v="6"/>
  </r>
  <r>
    <m/>
    <m/>
    <m/>
    <m/>
    <m/>
    <x v="8"/>
    <s v="INSPECCIÓN GENERAL"/>
    <n v="100000"/>
    <m/>
    <n v="100000"/>
    <x v="44"/>
    <s v="02-02-01-003-006"/>
    <s v="Detalle"/>
    <s v=""/>
    <s v=""/>
    <x v="1"/>
    <s v="PRODUCTOS DE CAUCHO Y PLÁSTICO"/>
    <x v="44"/>
    <x v="8"/>
  </r>
  <r>
    <m/>
    <m/>
    <m/>
    <m/>
    <m/>
    <x v="90"/>
    <s v="OFICINA DE PLANEACION "/>
    <n v="1500000"/>
    <m/>
    <n v="1500000"/>
    <x v="44"/>
    <s v="02-02-01-003-006"/>
    <s v="Detalle"/>
    <s v=""/>
    <s v=""/>
    <x v="1"/>
    <s v="PRODUCTOS DE CAUCHO Y PLÁSTICO"/>
    <x v="44"/>
    <x v="70"/>
  </r>
  <r>
    <m/>
    <m/>
    <m/>
    <m/>
    <m/>
    <x v="71"/>
    <s v="UNIDAD DE OPERACIONES ESPECIALES EN EMERGENCIAS Y DESASTRES"/>
    <n v="100000000"/>
    <m/>
    <n v="100000000"/>
    <x v="44"/>
    <s v="02-02-01-003-006"/>
    <s v="Detalle"/>
    <s v=""/>
    <s v=""/>
    <x v="1"/>
    <s v="PRODUCTOS DE CAUCHO Y PLÁSTICO"/>
    <x v="44"/>
    <x v="63"/>
  </r>
  <r>
    <m/>
    <m/>
    <m/>
    <m/>
    <m/>
    <x v="105"/>
    <s v="OFICINA DE RELACIONES  Y COOPERACIÓN INTERNACIONAL POLICIAL"/>
    <n v="150000"/>
    <m/>
    <n v="150000"/>
    <x v="44"/>
    <s v="02-02-01-003-006"/>
    <s v="Detalle"/>
    <s v=""/>
    <s v=""/>
    <x v="1"/>
    <s v="PRODUCTOS DE CAUCHO Y PLÁSTICO"/>
    <x v="44"/>
    <x v="85"/>
  </r>
  <r>
    <m/>
    <m/>
    <m/>
    <m/>
    <m/>
    <x v="72"/>
    <s v="DEPARTAMENTO DE POLICÍA CUNDINAMARCA"/>
    <n v="400000000"/>
    <m/>
    <n v="400000000"/>
    <x v="44"/>
    <s v="02-02-01-003-006"/>
    <s v="Detalle"/>
    <s v=""/>
    <s v=""/>
    <x v="5"/>
    <s v="PRODUCTOS DE CAUCHO Y PLÁSTICO"/>
    <x v="44"/>
    <x v="64"/>
  </r>
  <r>
    <m/>
    <m/>
    <m/>
    <m/>
    <m/>
    <x v="10"/>
    <s v="DEPARTAMENTO DE POLICÍA CAQUETA"/>
    <n v="123400000"/>
    <n v="3000000"/>
    <n v="126400000"/>
    <x v="44"/>
    <s v="02-02-01-003-006"/>
    <s v="Detalle"/>
    <s v=""/>
    <s v=""/>
    <x v="2"/>
    <s v="PRODUCTOS DE CAUCHO Y PLÁSTICO"/>
    <x v="44"/>
    <x v="10"/>
  </r>
  <r>
    <m/>
    <m/>
    <m/>
    <m/>
    <m/>
    <x v="124"/>
    <s v="DEPARTAMENTO DE POLICÍA CASANARE"/>
    <n v="67000000"/>
    <m/>
    <n v="67000000"/>
    <x v="44"/>
    <s v="02-02-01-003-006"/>
    <s v="Detalle"/>
    <s v=""/>
    <s v=""/>
    <x v="37"/>
    <s v="PRODUCTOS DE CAUCHO Y PLÁSTICO"/>
    <x v="44"/>
    <x v="104"/>
  </r>
  <r>
    <m/>
    <m/>
    <m/>
    <m/>
    <m/>
    <x v="140"/>
    <s v="DEPARTAMENTO DE POLICÍA CASANARE - ESCUADRÓN MÓVIL ANTIDISTURBIOS"/>
    <n v="10000000"/>
    <m/>
    <n v="10000000"/>
    <x v="44"/>
    <s v="02-02-01-003-006"/>
    <s v="Detalle"/>
    <s v=""/>
    <s v=""/>
    <x v="37"/>
    <s v="PRODUCTOS DE CAUCHO Y PLÁSTICO"/>
    <x v="44"/>
    <x v="118"/>
  </r>
  <r>
    <m/>
    <m/>
    <m/>
    <m/>
    <m/>
    <x v="11"/>
    <s v="DEPARTAMENTO DE POLICÍA CESAR"/>
    <n v="125350000"/>
    <m/>
    <n v="125350000"/>
    <x v="44"/>
    <s v="02-02-01-003-006"/>
    <s v="Detalle"/>
    <s v=""/>
    <s v=""/>
    <x v="3"/>
    <s v="PRODUCTOS DE CAUCHO Y PLÁSTICO"/>
    <x v="44"/>
    <x v="11"/>
  </r>
  <r>
    <m/>
    <m/>
    <m/>
    <m/>
    <m/>
    <x v="141"/>
    <s v="DEPARTAMENTO DE POLICÍA CESAR - ESCUADRÓN MÓVIL ANTIDISTURBIOS"/>
    <n v="5000000"/>
    <m/>
    <n v="5000000"/>
    <x v="44"/>
    <s v="02-02-01-003-006"/>
    <s v="Detalle"/>
    <s v=""/>
    <s v=""/>
    <x v="3"/>
    <s v="PRODUCTOS DE CAUCHO Y PLÁSTICO"/>
    <x v="44"/>
    <x v="118"/>
  </r>
  <r>
    <m/>
    <m/>
    <m/>
    <m/>
    <m/>
    <x v="113"/>
    <s v="DEPARTAMENTO DE POLICÍA CESAR - VALLEDUPAR"/>
    <n v="94500000"/>
    <m/>
    <n v="94500000"/>
    <x v="44"/>
    <s v="02-02-01-003-006"/>
    <s v="Detalle"/>
    <s v=""/>
    <s v=""/>
    <x v="3"/>
    <s v="PRODUCTOS DE CAUCHO Y PLÁSTICO"/>
    <x v="44"/>
    <x v="93"/>
  </r>
  <r>
    <m/>
    <m/>
    <m/>
    <m/>
    <m/>
    <x v="13"/>
    <s v="DEPARTAMENTO DE POLICÍA GUAINIA"/>
    <n v="57884000"/>
    <m/>
    <n v="57884000"/>
    <x v="44"/>
    <s v="02-02-01-003-006"/>
    <s v="Detalle"/>
    <s v=""/>
    <s v=""/>
    <x v="4"/>
    <s v="PRODUCTOS DE CAUCHO Y PLÁSTICO"/>
    <x v="44"/>
    <x v="13"/>
  </r>
  <r>
    <m/>
    <m/>
    <m/>
    <m/>
    <m/>
    <x v="131"/>
    <s v="DEPARTAMENTO DE POLICÍA GUAJIRA"/>
    <n v="165000000"/>
    <m/>
    <n v="165000000"/>
    <x v="44"/>
    <s v="02-02-01-003-006"/>
    <s v="Detalle"/>
    <s v=""/>
    <s v=""/>
    <x v="39"/>
    <s v="PRODUCTOS DE CAUCHO Y PLÁSTICO"/>
    <x v="44"/>
    <x v="111"/>
  </r>
  <r>
    <m/>
    <m/>
    <m/>
    <m/>
    <m/>
    <x v="142"/>
    <s v="DEPARTAMENTO DE POLICÍA GUAJIRA - ESCUADRÓN MÓVIL ANTIDISTURBIOS"/>
    <n v="5000000"/>
    <m/>
    <n v="5000000"/>
    <x v="44"/>
    <s v="02-02-01-003-006"/>
    <s v="Detalle"/>
    <s v=""/>
    <s v=""/>
    <x v="39"/>
    <s v="PRODUCTOS DE CAUCHO Y PLÁSTICO"/>
    <x v="44"/>
    <x v="118"/>
  </r>
  <r>
    <m/>
    <m/>
    <m/>
    <m/>
    <m/>
    <x v="15"/>
    <s v="DEPARTAMENTO DE POLICÍA GUAVIARE"/>
    <n v="159762500"/>
    <m/>
    <n v="159762500"/>
    <x v="44"/>
    <s v="02-02-01-003-006"/>
    <s v="Detalle"/>
    <s v=""/>
    <s v=""/>
    <x v="6"/>
    <s v="PRODUCTOS DE CAUCHO Y PLÁSTICO"/>
    <x v="44"/>
    <x v="15"/>
  </r>
  <r>
    <m/>
    <m/>
    <m/>
    <m/>
    <m/>
    <x v="114"/>
    <s v="DEPARTAMENTO DE POLICÍA PUTUMAYO"/>
    <n v="142495000"/>
    <m/>
    <n v="142495000"/>
    <x v="44"/>
    <s v="02-02-01-003-006"/>
    <s v="Detalle"/>
    <s v=""/>
    <s v=""/>
    <x v="42"/>
    <s v="PRODUCTOS DE CAUCHO Y PLÁSTICO"/>
    <x v="44"/>
    <x v="94"/>
  </r>
  <r>
    <m/>
    <m/>
    <m/>
    <m/>
    <m/>
    <x v="16"/>
    <s v="DEPARTAMENTO DE POLICÍA QUINDIO"/>
    <n v="219240000"/>
    <m/>
    <n v="219240000"/>
    <x v="44"/>
    <s v="02-02-01-003-006"/>
    <s v="Detalle"/>
    <s v=""/>
    <s v=""/>
    <x v="7"/>
    <s v="PRODUCTOS DE CAUCHO Y PLÁSTICO"/>
    <x v="44"/>
    <x v="16"/>
  </r>
  <r>
    <m/>
    <m/>
    <m/>
    <m/>
    <m/>
    <x v="17"/>
    <s v="DEPARTAMENTO DE POLICÍA SAN ANDRES Y PROVIDENCIA"/>
    <n v="288400000"/>
    <m/>
    <n v="288400000"/>
    <x v="44"/>
    <s v="02-02-01-003-006"/>
    <s v="Detalle"/>
    <s v=""/>
    <s v=""/>
    <x v="8"/>
    <s v="PRODUCTOS DE CAUCHO Y PLÁSTICO"/>
    <x v="44"/>
    <x v="17"/>
  </r>
  <r>
    <m/>
    <m/>
    <m/>
    <m/>
    <m/>
    <x v="18"/>
    <s v="DEPARTAMENTO DE POLICÍA SUCRE"/>
    <n v="150000000"/>
    <m/>
    <n v="150000000"/>
    <x v="44"/>
    <s v="02-02-01-003-006"/>
    <s v="Detalle"/>
    <s v=""/>
    <s v=""/>
    <x v="9"/>
    <s v="PRODUCTOS DE CAUCHO Y PLÁSTICO"/>
    <x v="44"/>
    <x v="18"/>
  </r>
  <r>
    <m/>
    <m/>
    <m/>
    <m/>
    <m/>
    <x v="19"/>
    <s v="DEPARTAMENTO DE POLICÍA URABA"/>
    <n v="220000000"/>
    <m/>
    <n v="220000000"/>
    <x v="44"/>
    <s v="02-02-01-003-006"/>
    <s v="Detalle"/>
    <s v=""/>
    <s v=""/>
    <x v="10"/>
    <s v="PRODUCTOS DE CAUCHO Y PLÁSTICO"/>
    <x v="44"/>
    <x v="19"/>
  </r>
  <r>
    <m/>
    <m/>
    <m/>
    <m/>
    <m/>
    <x v="21"/>
    <s v="DEPARTAMENTO DE POLICÍA VICHADA"/>
    <n v="56577495"/>
    <m/>
    <n v="56577495"/>
    <x v="44"/>
    <s v="02-02-01-003-006"/>
    <s v="Detalle"/>
    <s v=""/>
    <s v=""/>
    <x v="11"/>
    <s v="PRODUCTOS DE CAUCHO Y PLÁSTICO"/>
    <x v="44"/>
    <x v="20"/>
  </r>
  <r>
    <m/>
    <m/>
    <m/>
    <m/>
    <m/>
    <x v="22"/>
    <s v="DEPARTAMENTO DE POLICÍA AMAZONAS"/>
    <n v="78752661"/>
    <m/>
    <n v="78752661"/>
    <x v="44"/>
    <s v="02-02-01-003-006"/>
    <s v="Detalle"/>
    <s v=""/>
    <s v=""/>
    <x v="12"/>
    <s v="PRODUCTOS DE CAUCHO Y PLÁSTICO"/>
    <x v="44"/>
    <x v="21"/>
  </r>
  <r>
    <m/>
    <m/>
    <m/>
    <m/>
    <m/>
    <x v="24"/>
    <s v="DIRECCIÓN DE BIENESTAR SOCIAL"/>
    <m/>
    <n v="557920000"/>
    <n v="557920000"/>
    <x v="44"/>
    <s v="02-02-01-003-006"/>
    <s v="Detalle"/>
    <s v=""/>
    <s v=""/>
    <x v="14"/>
    <s v="PRODUCTOS DE CAUCHO Y PLÁSTICO"/>
    <x v="44"/>
    <x v="22"/>
  </r>
  <r>
    <m/>
    <m/>
    <m/>
    <m/>
    <m/>
    <x v="106"/>
    <s v="DIRECCIÓN DE INVESTIGACION CRIMINAL"/>
    <n v="703551610"/>
    <m/>
    <n v="703551610"/>
    <x v="44"/>
    <s v="02-02-01-003-006"/>
    <s v="Detalle"/>
    <s v=""/>
    <s v=""/>
    <x v="40"/>
    <s v="PRODUCTOS DE CAUCHO Y PLÁSTICO"/>
    <x v="44"/>
    <x v="86"/>
  </r>
  <r>
    <m/>
    <m/>
    <m/>
    <m/>
    <m/>
    <x v="25"/>
    <s v="DIRECCIÓN DE INTELIGENCIA POLICÍAL"/>
    <n v="106832"/>
    <m/>
    <n v="106832"/>
    <x v="44"/>
    <s v="02-02-01-003-006"/>
    <s v="Detalle"/>
    <s v=""/>
    <s v=""/>
    <x v="15"/>
    <s v="PRODUCTOS DE CAUCHO Y PLÁSTICO"/>
    <x v="44"/>
    <x v="23"/>
  </r>
  <r>
    <m/>
    <m/>
    <m/>
    <m/>
    <m/>
    <x v="26"/>
    <s v="DIRECCIÓN DE ANTINARCÓTICOS"/>
    <n v="575000000"/>
    <n v="50000000"/>
    <n v="625000000"/>
    <x v="44"/>
    <s v="02-02-01-003-006"/>
    <s v="Detalle"/>
    <s v=""/>
    <s v=""/>
    <x v="16"/>
    <s v="PRODUCTOS DE CAUCHO Y PLÁSTICO"/>
    <x v="44"/>
    <x v="24"/>
  </r>
  <r>
    <m/>
    <m/>
    <m/>
    <m/>
    <m/>
    <x v="27"/>
    <s v="DIRECCIÓN ANTISECUESTRO Y EXTORSION"/>
    <n v="2825000"/>
    <m/>
    <n v="2825000"/>
    <x v="44"/>
    <s v="02-02-01-003-006"/>
    <s v="Detalle"/>
    <s v=""/>
    <s v=""/>
    <x v="17"/>
    <s v="PRODUCTOS DE CAUCHO Y PLÁSTICO"/>
    <x v="44"/>
    <x v="25"/>
  </r>
  <r>
    <m/>
    <m/>
    <m/>
    <m/>
    <m/>
    <x v="28"/>
    <s v="DIRECCIÓN DE TRANSITO Y TRANSPORTES"/>
    <n v="1000000"/>
    <n v="1000000000"/>
    <n v="1001000000"/>
    <x v="44"/>
    <s v="02-02-01-003-006"/>
    <s v="Detalle"/>
    <s v=""/>
    <s v=""/>
    <x v="18"/>
    <s v="PRODUCTOS DE CAUCHO Y PLÁSTICO"/>
    <x v="44"/>
    <x v="26"/>
  </r>
  <r>
    <m/>
    <m/>
    <m/>
    <m/>
    <m/>
    <x v="107"/>
    <s v="DIRECCIÓN DE PROTECCION"/>
    <n v="17437500"/>
    <n v="600000000"/>
    <n v="617437500"/>
    <x v="44"/>
    <s v="02-02-01-003-006"/>
    <s v="Detalle"/>
    <s v=""/>
    <s v=""/>
    <x v="41"/>
    <s v="PRODUCTOS DE CAUCHO Y PLÁSTICO"/>
    <x v="44"/>
    <x v="87"/>
  </r>
  <r>
    <m/>
    <m/>
    <m/>
    <m/>
    <m/>
    <x v="108"/>
    <s v="POLICÍA FISCAL Y ADUANERA"/>
    <n v="51200000"/>
    <m/>
    <n v="51200000"/>
    <x v="44"/>
    <s v="02-02-01-003-006"/>
    <s v="Detalle"/>
    <s v=""/>
    <s v=""/>
    <x v="41"/>
    <s v="PRODUCTOS DE CAUCHO Y PLÁSTICO"/>
    <x v="44"/>
    <x v="88"/>
  </r>
  <r>
    <m/>
    <m/>
    <m/>
    <m/>
    <m/>
    <x v="29"/>
    <s v="DIRECCIÓN DE CARABINEROS"/>
    <n v="1240385334"/>
    <m/>
    <n v="1240385334"/>
    <x v="44"/>
    <s v="02-02-01-003-006"/>
    <s v="Detalle"/>
    <s v=""/>
    <s v=""/>
    <x v="19"/>
    <s v="PRODUCTOS DE CAUCHO Y PLÁSTICO"/>
    <x v="44"/>
    <x v="27"/>
  </r>
  <r>
    <m/>
    <m/>
    <m/>
    <m/>
    <m/>
    <x v="112"/>
    <s v="POLICÍA METROPOLITANA DE BOGOTA"/>
    <m/>
    <n v="3000000"/>
    <n v="3000000"/>
    <x v="44"/>
    <s v="02-02-01-003-006"/>
    <s v="Detalle"/>
    <s v=""/>
    <s v=""/>
    <x v="28"/>
    <s v="PRODUCTOS DE CAUCHO Y PLÁSTICO"/>
    <x v="44"/>
    <x v="92"/>
  </r>
  <r>
    <m/>
    <m/>
    <m/>
    <m/>
    <m/>
    <x v="30"/>
    <s v="POLICÍA METROPOLITANA DE IBAGUÉ"/>
    <n v="537200000"/>
    <m/>
    <n v="537200000"/>
    <x v="44"/>
    <s v="02-02-01-003-006"/>
    <s v="Detalle"/>
    <s v=""/>
    <s v=""/>
    <x v="20"/>
    <s v="PRODUCTOS DE CAUCHO Y PLÁSTICO"/>
    <x v="44"/>
    <x v="28"/>
  </r>
  <r>
    <m/>
    <m/>
    <m/>
    <m/>
    <m/>
    <x v="31"/>
    <s v="DEPARTAMENTO DE POLICÍA TOLIMA"/>
    <n v="283450000"/>
    <m/>
    <n v="283450000"/>
    <x v="44"/>
    <s v="02-02-01-003-006"/>
    <s v="Detalle"/>
    <s v=""/>
    <s v=""/>
    <x v="20"/>
    <s v="PRODUCTOS DE CAUCHO Y PLÁSTICO"/>
    <x v="44"/>
    <x v="29"/>
  </r>
  <r>
    <m/>
    <m/>
    <m/>
    <m/>
    <m/>
    <x v="32"/>
    <s v="POLICÍA METROPOLITANA DE SANTA MARTA"/>
    <n v="125000000"/>
    <m/>
    <n v="125000000"/>
    <x v="44"/>
    <s v="02-02-01-003-006"/>
    <s v="Detalle"/>
    <s v=""/>
    <s v=""/>
    <x v="21"/>
    <s v="PRODUCTOS DE CAUCHO Y PLÁSTICO"/>
    <x v="44"/>
    <x v="30"/>
  </r>
  <r>
    <m/>
    <m/>
    <m/>
    <m/>
    <m/>
    <x v="33"/>
    <s v="DEPARTAMENTO DE POLICÍA MAGDALENA"/>
    <n v="117500000"/>
    <m/>
    <n v="117500000"/>
    <x v="44"/>
    <s v="02-02-01-003-006"/>
    <s v="Detalle"/>
    <s v=""/>
    <s v=""/>
    <x v="21"/>
    <s v="PRODUCTOS DE CAUCHO Y PLÁSTICO"/>
    <x v="44"/>
    <x v="31"/>
  </r>
  <r>
    <m/>
    <m/>
    <m/>
    <m/>
    <m/>
    <x v="35"/>
    <s v="POLICÍA METROPOLITANA DE POPAYAN"/>
    <n v="167088800"/>
    <m/>
    <n v="167088800"/>
    <x v="44"/>
    <s v="02-02-01-003-006"/>
    <s v="Detalle"/>
    <s v=""/>
    <s v=""/>
    <x v="22"/>
    <s v="PRODUCTOS DE CAUCHO Y PLÁSTICO"/>
    <x v="44"/>
    <x v="32"/>
  </r>
  <r>
    <m/>
    <m/>
    <m/>
    <m/>
    <m/>
    <x v="36"/>
    <s v="DEPARTAMENTO DE POLICÍA CAUCA"/>
    <n v="231649094"/>
    <m/>
    <n v="231649094"/>
    <x v="44"/>
    <s v="02-02-01-003-006"/>
    <s v="Detalle"/>
    <s v=""/>
    <s v=""/>
    <x v="22"/>
    <s v="PRODUCTOS DE CAUCHO Y PLÁSTICO"/>
    <x v="44"/>
    <x v="33"/>
  </r>
  <r>
    <m/>
    <m/>
    <m/>
    <m/>
    <m/>
    <x v="37"/>
    <s v="REGIÓN DE POLICÍA No. 4"/>
    <n v="4500000"/>
    <m/>
    <n v="4500000"/>
    <x v="44"/>
    <s v="02-02-01-003-006"/>
    <s v="Detalle"/>
    <s v=""/>
    <s v=""/>
    <x v="22"/>
    <s v="PRODUCTOS DE CAUCHO Y PLÁSTICO"/>
    <x v="44"/>
    <x v="34"/>
  </r>
  <r>
    <m/>
    <m/>
    <m/>
    <m/>
    <m/>
    <x v="38"/>
    <s v="POLICÍA METROPOLITANA DE NEIVA"/>
    <n v="242200000"/>
    <m/>
    <n v="242200000"/>
    <x v="44"/>
    <s v="02-02-01-003-006"/>
    <s v="Detalle"/>
    <s v=""/>
    <s v=""/>
    <x v="23"/>
    <s v="PRODUCTOS DE CAUCHO Y PLÁSTICO"/>
    <x v="44"/>
    <x v="35"/>
  </r>
  <r>
    <m/>
    <m/>
    <m/>
    <m/>
    <m/>
    <x v="39"/>
    <s v="DEPARTAMENTO DE POLICÍA HUILA"/>
    <n v="210000000"/>
    <m/>
    <n v="210000000"/>
    <x v="44"/>
    <s v="02-02-01-003-006"/>
    <s v="Detalle"/>
    <s v=""/>
    <s v=""/>
    <x v="23"/>
    <s v="PRODUCTOS DE CAUCHO Y PLÁSTICO"/>
    <x v="44"/>
    <x v="36"/>
  </r>
  <r>
    <m/>
    <m/>
    <m/>
    <m/>
    <m/>
    <x v="119"/>
    <s v="POLICÍA METROPOLITANA DE SAN JERONIMO DE MONTERIA"/>
    <n v="97500000"/>
    <m/>
    <n v="97500000"/>
    <x v="44"/>
    <s v="02-02-01-003-006"/>
    <s v="Detalle"/>
    <s v=""/>
    <s v=""/>
    <x v="24"/>
    <s v="PRODUCTOS DE CAUCHO Y PLÁSTICO"/>
    <x v="44"/>
    <x v="99"/>
  </r>
  <r>
    <m/>
    <m/>
    <m/>
    <m/>
    <m/>
    <x v="41"/>
    <s v="DEPARTAMENTO DE POLICÍA CORDOBA"/>
    <n v="103800000"/>
    <m/>
    <n v="103800000"/>
    <x v="44"/>
    <s v="02-02-01-003-006"/>
    <s v="Detalle"/>
    <s v=""/>
    <s v=""/>
    <x v="24"/>
    <s v="PRODUCTOS DE CAUCHO Y PLÁSTICO"/>
    <x v="44"/>
    <x v="38"/>
  </r>
  <r>
    <m/>
    <m/>
    <m/>
    <m/>
    <m/>
    <x v="134"/>
    <s v="DEPARTAMENTO DE POLICÍA CORDOBA -DISTRITO ESPECIAL MONTELIBANO"/>
    <n v="1900000"/>
    <m/>
    <n v="1900000"/>
    <x v="44"/>
    <s v="02-02-01-003-006"/>
    <s v="Detalle"/>
    <s v=""/>
    <s v=""/>
    <x v="24"/>
    <s v="PRODUCTOS DE CAUCHO Y PLÁSTICO"/>
    <x v="44"/>
    <x v="113"/>
  </r>
  <r>
    <m/>
    <m/>
    <m/>
    <m/>
    <m/>
    <x v="143"/>
    <s v="POLICÍA METROPOLITANA DE MONTERÍA - ESCUADRÓN MÓVIL ANTIDISTURBIOS"/>
    <n v="10000000"/>
    <m/>
    <n v="10000000"/>
    <x v="44"/>
    <s v="02-02-01-003-006"/>
    <s v="Detalle"/>
    <s v=""/>
    <s v=""/>
    <x v="24"/>
    <s v="PRODUCTOS DE CAUCHO Y PLÁSTICO"/>
    <x v="44"/>
    <x v="118"/>
  </r>
  <r>
    <m/>
    <m/>
    <m/>
    <m/>
    <m/>
    <x v="42"/>
    <s v="DEPARTAMENTO DE POLICÍA CALDAS"/>
    <n v="335932000"/>
    <m/>
    <n v="335932000"/>
    <x v="44"/>
    <s v="02-02-01-003-006"/>
    <s v="Detalle"/>
    <s v=""/>
    <s v=""/>
    <x v="25"/>
    <s v="PRODUCTOS DE CAUCHO Y PLÁSTICO"/>
    <x v="44"/>
    <x v="39"/>
  </r>
  <r>
    <m/>
    <m/>
    <m/>
    <m/>
    <m/>
    <x v="43"/>
    <s v="POLICÍA METROPOLITANA DE MANIZALES"/>
    <n v="505104650"/>
    <m/>
    <n v="505104650"/>
    <x v="44"/>
    <s v="02-02-01-003-006"/>
    <s v="Detalle"/>
    <s v=""/>
    <s v=""/>
    <x v="25"/>
    <s v="PRODUCTOS DE CAUCHO Y PLÁSTICO"/>
    <x v="44"/>
    <x v="40"/>
  </r>
  <r>
    <m/>
    <m/>
    <m/>
    <m/>
    <m/>
    <x v="144"/>
    <s v="POLICÍA METROPOLITANA DE MANIZALES - ESCUADRÓN MÓVIL ANTIDISTURBIOS"/>
    <n v="10000000"/>
    <m/>
    <n v="10000000"/>
    <x v="44"/>
    <s v="02-02-01-003-006"/>
    <s v="Detalle"/>
    <s v=""/>
    <s v=""/>
    <x v="25"/>
    <s v="PRODUCTOS DE CAUCHO Y PLÁSTICO"/>
    <x v="44"/>
    <x v="118"/>
  </r>
  <r>
    <m/>
    <m/>
    <m/>
    <m/>
    <m/>
    <x v="93"/>
    <s v="DEPARTAMENTO DE POLICÍA BOYACA"/>
    <n v="167300000"/>
    <m/>
    <n v="167300000"/>
    <x v="44"/>
    <s v="02-02-01-003-006"/>
    <s v="Detalle"/>
    <s v=""/>
    <s v=""/>
    <x v="26"/>
    <s v="PRODUCTOS DE CAUCHO Y PLÁSTICO"/>
    <x v="44"/>
    <x v="73"/>
  </r>
  <r>
    <m/>
    <m/>
    <m/>
    <m/>
    <m/>
    <x v="44"/>
    <s v="POLICÍA METROPOLITANA DE TUNJA"/>
    <n v="284098000"/>
    <m/>
    <n v="284098000"/>
    <x v="44"/>
    <s v="02-02-01-003-006"/>
    <s v="Detalle"/>
    <s v=""/>
    <s v=""/>
    <x v="26"/>
    <s v="PRODUCTOS DE CAUCHO Y PLÁSTICO"/>
    <x v="44"/>
    <x v="41"/>
  </r>
  <r>
    <m/>
    <m/>
    <m/>
    <m/>
    <m/>
    <x v="45"/>
    <s v="POLICÍA METROPOLITANA DE SAN JUAN DE PASTO"/>
    <n v="55845000"/>
    <m/>
    <n v="55845000"/>
    <x v="44"/>
    <s v="02-02-01-003-006"/>
    <s v="Detalle"/>
    <s v=""/>
    <s v=""/>
    <x v="27"/>
    <s v="PRODUCTOS DE CAUCHO Y PLÁSTICO"/>
    <x v="44"/>
    <x v="42"/>
  </r>
  <r>
    <m/>
    <m/>
    <m/>
    <m/>
    <m/>
    <x v="46"/>
    <s v="DEPARTAMENTO DE POLICÍA NARIÑO"/>
    <n v="20000000"/>
    <m/>
    <n v="20000000"/>
    <x v="44"/>
    <s v="02-02-01-003-006"/>
    <s v="Detalle"/>
    <s v=""/>
    <s v=""/>
    <x v="27"/>
    <s v="PRODUCTOS DE CAUCHO Y PLÁSTICO"/>
    <x v="44"/>
    <x v="43"/>
  </r>
  <r>
    <m/>
    <m/>
    <m/>
    <m/>
    <m/>
    <x v="48"/>
    <s v="POLICÍA METROPOLITANA DE BOGOTÁ - POLICÍA METROPOLITANA DE SOACHA"/>
    <n v="25542000"/>
    <m/>
    <n v="25542000"/>
    <x v="44"/>
    <s v="02-02-01-003-006"/>
    <s v="Detalle"/>
    <s v=""/>
    <s v=""/>
    <x v="28"/>
    <s v="PRODUCTOS DE CAUCHO Y PLÁSTICO"/>
    <x v="44"/>
    <x v="44"/>
  </r>
  <r>
    <m/>
    <m/>
    <m/>
    <m/>
    <m/>
    <x v="50"/>
    <s v="POLICÍA METROPOLITANA DE CALI"/>
    <n v="603800785"/>
    <m/>
    <n v="603800785"/>
    <x v="44"/>
    <s v="02-02-01-003-006"/>
    <s v="Detalle"/>
    <s v=""/>
    <s v=""/>
    <x v="29"/>
    <s v="PRODUCTOS DE CAUCHO Y PLÁSTICO"/>
    <x v="44"/>
    <x v="46"/>
  </r>
  <r>
    <m/>
    <m/>
    <m/>
    <m/>
    <m/>
    <x v="82"/>
    <s v="DEPARTAMENTO DE POLICÍA VALLE"/>
    <n v="329550780"/>
    <m/>
    <n v="329550780"/>
    <x v="44"/>
    <s v="02-02-01-003-006"/>
    <s v="Detalle"/>
    <s v=""/>
    <s v=""/>
    <x v="29"/>
    <s v="PRODUCTOS DE CAUCHO Y PLÁSTICO"/>
    <x v="44"/>
    <x v="67"/>
  </r>
  <r>
    <m/>
    <m/>
    <m/>
    <m/>
    <m/>
    <x v="145"/>
    <s v="DEPARTAMENTO DE POLICÍA VALLE - ESCUADRÓN MÓVIL ANTIDISTURBIOS"/>
    <n v="15000000"/>
    <m/>
    <n v="15000000"/>
    <x v="44"/>
    <s v="02-02-01-003-006"/>
    <s v="Detalle"/>
    <s v=""/>
    <s v=""/>
    <x v="29"/>
    <s v="PRODUCTOS DE CAUCHO Y PLÁSTICO"/>
    <x v="44"/>
    <x v="118"/>
  </r>
  <r>
    <m/>
    <m/>
    <m/>
    <m/>
    <m/>
    <x v="51"/>
    <s v="DEPARTAMENTO DE POLICÍA VALLE - DISTRITO ESPECIAL BUENAVENTURA"/>
    <n v="78167650"/>
    <m/>
    <n v="78167650"/>
    <x v="44"/>
    <s v="02-02-01-003-006"/>
    <s v="Detalle"/>
    <s v=""/>
    <s v=""/>
    <x v="29"/>
    <s v="PRODUCTOS DE CAUCHO Y PLÁSTICO"/>
    <x v="44"/>
    <x v="47"/>
  </r>
  <r>
    <m/>
    <m/>
    <m/>
    <m/>
    <m/>
    <x v="146"/>
    <s v="POLICÍA METROPOLITANA DE CALI - ESCUADRÓN MÓVIL ANTIDISTURBIOS"/>
    <n v="35000000"/>
    <m/>
    <n v="35000000"/>
    <x v="44"/>
    <s v="02-02-01-003-006"/>
    <s v="Detalle"/>
    <s v=""/>
    <s v=""/>
    <x v="29"/>
    <s v="PRODUCTOS DE CAUCHO Y PLÁSTICO"/>
    <x v="44"/>
    <x v="118"/>
  </r>
  <r>
    <m/>
    <m/>
    <m/>
    <m/>
    <m/>
    <x v="137"/>
    <s v="POLICÍA METROPOLITANA DEL VALLE DE ABURRA"/>
    <n v="120000000"/>
    <m/>
    <n v="120000000"/>
    <x v="44"/>
    <s v="02-02-01-003-006"/>
    <s v="Detalle"/>
    <s v=""/>
    <s v=""/>
    <x v="30"/>
    <s v="PRODUCTOS DE CAUCHO Y PLÁSTICO"/>
    <x v="44"/>
    <x v="116"/>
  </r>
  <r>
    <m/>
    <m/>
    <m/>
    <m/>
    <m/>
    <x v="83"/>
    <s v="DEPARTAMENTO DE POLICÍA ANTIOQUIA"/>
    <n v="217652875.36000001"/>
    <n v="80347124.640000001"/>
    <n v="298000000"/>
    <x v="44"/>
    <s v="02-02-01-003-006"/>
    <s v="Detalle"/>
    <s v=""/>
    <s v=""/>
    <x v="30"/>
    <s v="PRODUCTOS DE CAUCHO Y PLÁSTICO"/>
    <x v="44"/>
    <x v="68"/>
  </r>
  <r>
    <m/>
    <m/>
    <m/>
    <m/>
    <m/>
    <x v="147"/>
    <s v="POLICÍA METROPOLITANA DEL VALLE DE ABURRA - ESCUADRÓN MÓVIL ANTIDISTURBIOS"/>
    <n v="10000000"/>
    <m/>
    <n v="10000000"/>
    <x v="44"/>
    <s v="02-02-01-003-006"/>
    <s v="Detalle"/>
    <s v=""/>
    <s v=""/>
    <x v="30"/>
    <s v="PRODUCTOS DE CAUCHO Y PLÁSTICO"/>
    <x v="44"/>
    <x v="118"/>
  </r>
  <r>
    <m/>
    <m/>
    <m/>
    <m/>
    <m/>
    <x v="54"/>
    <s v="REGIÓN DE POLICÍA No. 6"/>
    <n v="8900000"/>
    <m/>
    <n v="8900000"/>
    <x v="44"/>
    <s v="02-02-01-003-006"/>
    <s v="Detalle"/>
    <s v=""/>
    <s v=""/>
    <x v="30"/>
    <s v="PRODUCTOS DE CAUCHO Y PLÁSTICO"/>
    <x v="44"/>
    <x v="48"/>
  </r>
  <r>
    <m/>
    <m/>
    <m/>
    <m/>
    <m/>
    <x v="55"/>
    <s v="POLICÍA METROPOLITANA DE CARTAGENA"/>
    <n v="790000000"/>
    <m/>
    <n v="790000000"/>
    <x v="44"/>
    <s v="02-02-01-003-006"/>
    <s v="Detalle"/>
    <s v=""/>
    <s v=""/>
    <x v="31"/>
    <s v="PRODUCTOS DE CAUCHO Y PLÁSTICO"/>
    <x v="44"/>
    <x v="49"/>
  </r>
  <r>
    <m/>
    <m/>
    <m/>
    <m/>
    <m/>
    <x v="148"/>
    <s v="POLICÍA METROPOLITANA DE CARTAGENA - ESCUADRÓN MÓVIL ANTIDISTURBIOS"/>
    <n v="15000000"/>
    <m/>
    <n v="15000000"/>
    <x v="44"/>
    <s v="02-02-01-003-006"/>
    <s v="Detalle"/>
    <s v=""/>
    <s v=""/>
    <x v="31"/>
    <s v="PRODUCTOS DE CAUCHO Y PLÁSTICO"/>
    <x v="44"/>
    <x v="118"/>
  </r>
  <r>
    <m/>
    <m/>
    <m/>
    <m/>
    <m/>
    <x v="56"/>
    <s v="DEPARTAMENTO DE POLICÍA BOLÍVAR"/>
    <n v="363000000"/>
    <m/>
    <n v="363000000"/>
    <x v="44"/>
    <s v="02-02-01-003-006"/>
    <s v="Detalle"/>
    <s v=""/>
    <s v=""/>
    <x v="31"/>
    <s v="PRODUCTOS DE CAUCHO Y PLÁSTICO"/>
    <x v="44"/>
    <x v="50"/>
  </r>
  <r>
    <m/>
    <m/>
    <m/>
    <m/>
    <m/>
    <x v="57"/>
    <s v="POLICÍA METROPOLITANA DE BARRANQUILLA"/>
    <n v="561010000"/>
    <m/>
    <n v="561010000"/>
    <x v="44"/>
    <s v="02-02-01-003-006"/>
    <s v="Detalle"/>
    <s v=""/>
    <s v=""/>
    <x v="32"/>
    <s v="PRODUCTOS DE CAUCHO Y PLÁSTICO"/>
    <x v="44"/>
    <x v="51"/>
  </r>
  <r>
    <m/>
    <m/>
    <m/>
    <m/>
    <m/>
    <x v="58"/>
    <s v="REGIÓN DE POLICÍA No. 8"/>
    <n v="375600"/>
    <m/>
    <n v="375600"/>
    <x v="44"/>
    <s v="02-02-01-003-006"/>
    <s v="Detalle"/>
    <s v=""/>
    <s v=""/>
    <x v="32"/>
    <s v="PRODUCTOS DE CAUCHO Y PLÁSTICO"/>
    <x v="44"/>
    <x v="52"/>
  </r>
  <r>
    <m/>
    <m/>
    <m/>
    <m/>
    <m/>
    <x v="85"/>
    <s v="DEPARTAMENTO DE POLICÍA ATLÁNTICO "/>
    <n v="130000000"/>
    <m/>
    <n v="130000000"/>
    <x v="44"/>
    <s v="02-02-01-003-006"/>
    <s v="Detalle"/>
    <s v=""/>
    <s v=""/>
    <x v="32"/>
    <s v="PRODUCTOS DE CAUCHO Y PLÁSTICO"/>
    <x v="44"/>
    <x v="69"/>
  </r>
  <r>
    <m/>
    <m/>
    <m/>
    <m/>
    <m/>
    <x v="149"/>
    <s v="POLICÍA METROPOLITANA DE BARRANQUILLA - ESCUADRÓN MÓVIL ANTIDISTURBIOS"/>
    <n v="14000000"/>
    <m/>
    <n v="14000000"/>
    <x v="44"/>
    <s v="02-02-01-003-006"/>
    <s v="Detalle"/>
    <s v=""/>
    <s v=""/>
    <x v="32"/>
    <s v="PRODUCTOS DE CAUCHO Y PLÁSTICO"/>
    <x v="44"/>
    <x v="118"/>
  </r>
  <r>
    <m/>
    <m/>
    <m/>
    <m/>
    <m/>
    <x v="109"/>
    <s v="POLICÍA METROPOLITANA DE BUCARAMANGA"/>
    <n v="145771732"/>
    <n v="105502268"/>
    <n v="251274000"/>
    <x v="44"/>
    <s v="02-02-01-003-006"/>
    <s v="Detalle"/>
    <s v=""/>
    <s v=""/>
    <x v="33"/>
    <s v="PRODUCTOS DE CAUCHO Y PLÁSTICO"/>
    <x v="44"/>
    <x v="89"/>
  </r>
  <r>
    <m/>
    <m/>
    <m/>
    <m/>
    <m/>
    <x v="94"/>
    <s v="DEPARTAMENTO DE POLICÍA SANTANDER"/>
    <n v="240000000"/>
    <m/>
    <n v="240000000"/>
    <x v="44"/>
    <s v="02-02-01-003-006"/>
    <s v="Detalle"/>
    <s v=""/>
    <s v=""/>
    <x v="33"/>
    <s v="PRODUCTOS DE CAUCHO Y PLÁSTICO"/>
    <x v="44"/>
    <x v="74"/>
  </r>
  <r>
    <m/>
    <m/>
    <m/>
    <m/>
    <m/>
    <x v="59"/>
    <s v="DEPARTAMENTO DE POLICÍA MAGDALENA MEDIO"/>
    <n v="243000000"/>
    <m/>
    <n v="243000000"/>
    <x v="44"/>
    <s v="02-02-01-003-006"/>
    <s v="Detalle"/>
    <s v=""/>
    <s v=""/>
    <x v="33"/>
    <s v="PRODUCTOS DE CAUCHO Y PLÁSTICO"/>
    <x v="44"/>
    <x v="53"/>
  </r>
  <r>
    <m/>
    <m/>
    <m/>
    <m/>
    <m/>
    <x v="150"/>
    <s v="DEPARTAMENTO DE POLICÍA MAGDALENA MEDIO - ESCUADRÓN MÓVIL ANTIDISTURBIOS"/>
    <n v="6000000"/>
    <m/>
    <n v="6000000"/>
    <x v="44"/>
    <s v="02-02-01-003-006"/>
    <s v="Detalle"/>
    <s v=""/>
    <s v=""/>
    <x v="33"/>
    <s v="PRODUCTOS DE CAUCHO Y PLÁSTICO"/>
    <x v="44"/>
    <x v="118"/>
  </r>
  <r>
    <m/>
    <m/>
    <m/>
    <m/>
    <m/>
    <x v="151"/>
    <s v="POLICÍA METROPOLITANA DE BUCARAMANGA - ESCUADRÓN MÓVIL ANTIDISTURBIOS"/>
    <n v="4000000"/>
    <m/>
    <n v="4000000"/>
    <x v="44"/>
    <s v="02-02-01-003-006"/>
    <s v="Detalle"/>
    <s v=""/>
    <s v=""/>
    <x v="33"/>
    <s v="PRODUCTOS DE CAUCHO Y PLÁSTICO"/>
    <x v="44"/>
    <x v="118"/>
  </r>
  <r>
    <m/>
    <m/>
    <m/>
    <m/>
    <m/>
    <x v="60"/>
    <s v="POLICÍA METROPOLITANA DE CUCUTA"/>
    <n v="415121000"/>
    <m/>
    <n v="415121000"/>
    <x v="44"/>
    <s v="02-02-01-003-006"/>
    <s v="Detalle"/>
    <s v=""/>
    <s v=""/>
    <x v="34"/>
    <s v="PRODUCTOS DE CAUCHO Y PLÁSTICO"/>
    <x v="44"/>
    <x v="54"/>
  </r>
  <r>
    <m/>
    <m/>
    <m/>
    <m/>
    <m/>
    <x v="61"/>
    <s v="DEPARTAMENTO DE POLICÍA NORTE DE SANTANDER"/>
    <n v="108200000"/>
    <m/>
    <n v="108200000"/>
    <x v="44"/>
    <s v="02-02-01-003-006"/>
    <s v="Detalle"/>
    <s v=""/>
    <s v=""/>
    <x v="34"/>
    <s v="PRODUCTOS DE CAUCHO Y PLÁSTICO"/>
    <x v="44"/>
    <x v="55"/>
  </r>
  <r>
    <m/>
    <m/>
    <m/>
    <m/>
    <m/>
    <x v="152"/>
    <s v="POLICÍA METROPOLITANA DE CUCUTA - ESCUADRÓN MÓVIL ANTIDISTURBIOS"/>
    <n v="25000000"/>
    <m/>
    <n v="25000000"/>
    <x v="44"/>
    <s v="02-02-01-003-006"/>
    <s v="Detalle"/>
    <s v=""/>
    <s v=""/>
    <x v="34"/>
    <s v="PRODUCTOS DE CAUCHO Y PLÁSTICO"/>
    <x v="44"/>
    <x v="118"/>
  </r>
  <r>
    <m/>
    <m/>
    <m/>
    <m/>
    <m/>
    <x v="63"/>
    <s v="POLICÍA METROPOLITANA DE PEREIRA"/>
    <n v="480000000"/>
    <m/>
    <n v="480000000"/>
    <x v="44"/>
    <s v="02-02-01-003-006"/>
    <s v="Detalle"/>
    <s v=""/>
    <s v=""/>
    <x v="35"/>
    <s v="PRODUCTOS DE CAUCHO Y PLÁSTICO"/>
    <x v="44"/>
    <x v="56"/>
  </r>
  <r>
    <m/>
    <m/>
    <m/>
    <m/>
    <m/>
    <x v="64"/>
    <s v="DEPARTAMENTO DE POLICÍA RISARALDA"/>
    <n v="85720000"/>
    <m/>
    <n v="85720000"/>
    <x v="44"/>
    <s v="02-02-01-003-006"/>
    <s v="Detalle"/>
    <s v=""/>
    <s v=""/>
    <x v="35"/>
    <s v="PRODUCTOS DE CAUCHO Y PLÁSTICO"/>
    <x v="44"/>
    <x v="57"/>
  </r>
  <r>
    <m/>
    <m/>
    <m/>
    <m/>
    <m/>
    <x v="153"/>
    <s v="POLICÍA METROPOLITANA DE PEREIRA - ESCUADRÓN MÓVIL ANTIDISTURBIOS"/>
    <n v="15000000"/>
    <m/>
    <n v="15000000"/>
    <x v="44"/>
    <s v="02-02-01-003-006"/>
    <s v="Detalle"/>
    <s v=""/>
    <s v=""/>
    <x v="35"/>
    <s v="PRODUCTOS DE CAUCHO Y PLÁSTICO"/>
    <x v="44"/>
    <x v="118"/>
  </r>
  <r>
    <m/>
    <m/>
    <m/>
    <m/>
    <m/>
    <x v="66"/>
    <s v="POLICÍA METROPOLITANA DE VILLAVICENCIO"/>
    <n v="400442000"/>
    <m/>
    <n v="400442000"/>
    <x v="44"/>
    <s v="02-02-01-003-006"/>
    <s v="Detalle"/>
    <s v=""/>
    <s v=""/>
    <x v="36"/>
    <s v="PRODUCTOS DE CAUCHO Y PLÁSTICO"/>
    <x v="44"/>
    <x v="58"/>
  </r>
  <r>
    <m/>
    <m/>
    <m/>
    <m/>
    <m/>
    <x v="67"/>
    <s v="DEPARTAMENTO DE POLICÍA META"/>
    <n v="255205000"/>
    <m/>
    <n v="255205000"/>
    <x v="44"/>
    <s v="02-02-01-003-006"/>
    <s v="Detalle"/>
    <s v=""/>
    <s v=""/>
    <x v="36"/>
    <s v="PRODUCTOS DE CAUCHO Y PLÁSTICO"/>
    <x v="44"/>
    <x v="59"/>
  </r>
  <r>
    <m/>
    <m/>
    <m/>
    <m/>
    <m/>
    <x v="68"/>
    <s v="DEPARTAMENTO DE POLICÍA VAUPÉS"/>
    <n v="99700000"/>
    <m/>
    <n v="99700000"/>
    <x v="44"/>
    <s v="02-02-01-003-006"/>
    <s v="Detalle"/>
    <s v=""/>
    <s v=""/>
    <x v="36"/>
    <s v="PRODUCTOS DE CAUCHO Y PLÁSTICO"/>
    <x v="44"/>
    <x v="60"/>
  </r>
  <r>
    <m/>
    <m/>
    <m/>
    <m/>
    <m/>
    <x v="154"/>
    <s v="POLICÍA METROPOLITANA DE VILLAVICENCIO -  ESCUADRÓN MÓVIL ANTIDISTURBIOS"/>
    <n v="5000000"/>
    <m/>
    <n v="5000000"/>
    <x v="44"/>
    <s v="02-02-01-003-006"/>
    <s v="Detalle"/>
    <s v=""/>
    <s v=""/>
    <x v="36"/>
    <s v="PRODUCTOS DE CAUCHO Y PLÁSTICO"/>
    <x v="44"/>
    <x v="118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3"/>
    <s v="007"/>
    <x v="0"/>
    <s v="VIDRIO Y PRODUCTOS DE VIDRIO Y OTROS PRODUCTOS NO METÁLICOS N.C.P."/>
    <n v="409707522"/>
    <n v="303260000"/>
    <n v="712967522"/>
    <x v="45"/>
    <s v="02-02-01-003"/>
    <s v="Subordinal"/>
    <s v="020201003007Subordinal"/>
    <n v="1"/>
    <x v="0"/>
    <s v="PRODUCTOS DE VIDRIO Y OTROS NO METÁLICOS"/>
    <x v="45"/>
    <x v="0"/>
  </r>
  <r>
    <m/>
    <m/>
    <m/>
    <m/>
    <m/>
    <x v="70"/>
    <s v="DIRECCIÓN ADMINISTRATIVA Y FINANCIERA"/>
    <n v="4000000"/>
    <m/>
    <n v="4000000"/>
    <x v="45"/>
    <s v="02-02-01-003-007"/>
    <s v="Detalle"/>
    <s v=""/>
    <s v=""/>
    <x v="1"/>
    <s v="PRODUCTOS DE VIDRIO Y OTROS NO METÁLICOS"/>
    <x v="45"/>
    <x v="62"/>
  </r>
  <r>
    <m/>
    <m/>
    <m/>
    <m/>
    <m/>
    <x v="5"/>
    <s v="ESCUADRÓN MÓVIL ANTIDISTURBIOS"/>
    <n v="1500000"/>
    <m/>
    <n v="1500000"/>
    <x v="45"/>
    <s v="02-02-01-003-007"/>
    <s v="Detalle"/>
    <s v=""/>
    <s v=""/>
    <x v="1"/>
    <s v="PRODUCTOS DE VIDRIO Y OTROS NO METÁLICOS"/>
    <x v="45"/>
    <x v="5"/>
  </r>
  <r>
    <m/>
    <m/>
    <m/>
    <m/>
    <m/>
    <x v="11"/>
    <s v="DEPARTAMENTO DE POLICÍA CESAR"/>
    <n v="18000000"/>
    <m/>
    <n v="18000000"/>
    <x v="45"/>
    <s v="02-02-01-003-007"/>
    <s v="Detalle"/>
    <s v=""/>
    <s v=""/>
    <x v="3"/>
    <s v="PRODUCTOS DE VIDRIO Y OTROS NO METÁLICOS"/>
    <x v="45"/>
    <x v="11"/>
  </r>
  <r>
    <m/>
    <m/>
    <m/>
    <m/>
    <m/>
    <x v="113"/>
    <s v="DEPARTAMENTO DE POLICÍA CESAR - VALLEDUPAR"/>
    <n v="20000000"/>
    <m/>
    <n v="20000000"/>
    <x v="45"/>
    <s v="02-02-01-003-007"/>
    <s v="Detalle"/>
    <s v=""/>
    <s v=""/>
    <x v="3"/>
    <s v="PRODUCTOS DE VIDRIO Y OTROS NO METÁLICOS"/>
    <x v="45"/>
    <x v="93"/>
  </r>
  <r>
    <m/>
    <m/>
    <m/>
    <m/>
    <m/>
    <x v="18"/>
    <s v="DEPARTAMENTO DE POLICÍA SUCRE"/>
    <n v="10000000"/>
    <m/>
    <n v="10000000"/>
    <x v="45"/>
    <s v="02-02-01-003-007"/>
    <s v="Detalle"/>
    <s v=""/>
    <s v=""/>
    <x v="9"/>
    <s v="PRODUCTOS DE VIDRIO Y OTROS NO METÁLICOS"/>
    <x v="45"/>
    <x v="18"/>
  </r>
  <r>
    <m/>
    <m/>
    <m/>
    <m/>
    <m/>
    <x v="21"/>
    <s v="DEPARTAMENTO DE POLICÍA VICHADA"/>
    <n v="1500000"/>
    <m/>
    <n v="1500000"/>
    <x v="45"/>
    <s v="02-02-01-003-007"/>
    <s v="Detalle"/>
    <s v=""/>
    <s v=""/>
    <x v="11"/>
    <s v="PRODUCTOS DE VIDRIO Y OTROS NO METÁLICOS"/>
    <x v="45"/>
    <x v="20"/>
  </r>
  <r>
    <m/>
    <m/>
    <m/>
    <m/>
    <m/>
    <x v="24"/>
    <s v="DIRECCIÓN DE BIENESTAR SOCIAL"/>
    <m/>
    <n v="293260000"/>
    <n v="293260000"/>
    <x v="45"/>
    <s v="02-02-01-003-007"/>
    <s v="Detalle"/>
    <s v=""/>
    <s v=""/>
    <x v="14"/>
    <s v="PRODUCTOS DE VIDRIO Y OTROS NO METÁLICOS"/>
    <x v="45"/>
    <x v="22"/>
  </r>
  <r>
    <m/>
    <m/>
    <m/>
    <m/>
    <m/>
    <x v="106"/>
    <s v="DIRECCIÓN DE INVESTIGACION CRIMINAL"/>
    <n v="62607922"/>
    <m/>
    <n v="62607922"/>
    <x v="45"/>
    <s v="02-02-01-003-007"/>
    <s v="Detalle"/>
    <s v=""/>
    <s v=""/>
    <x v="40"/>
    <s v="PRODUCTOS DE VIDRIO Y OTROS NO METÁLICOS"/>
    <x v="45"/>
    <x v="86"/>
  </r>
  <r>
    <m/>
    <m/>
    <m/>
    <m/>
    <m/>
    <x v="26"/>
    <s v="DIRECCIÓN DE ANTINARCÓTICOS"/>
    <n v="150000000"/>
    <m/>
    <n v="150000000"/>
    <x v="45"/>
    <s v="02-02-01-003-007"/>
    <s v="Detalle"/>
    <s v=""/>
    <s v=""/>
    <x v="16"/>
    <s v="PRODUCTOS DE VIDRIO Y OTROS NO METÁLICOS"/>
    <x v="45"/>
    <x v="24"/>
  </r>
  <r>
    <m/>
    <m/>
    <m/>
    <m/>
    <m/>
    <x v="29"/>
    <s v="DIRECCIÓN DE CARABINEROS"/>
    <n v="25559600"/>
    <m/>
    <n v="25559600"/>
    <x v="45"/>
    <s v="02-02-01-003-007"/>
    <s v="Detalle"/>
    <s v=""/>
    <s v=""/>
    <x v="19"/>
    <s v="PRODUCTOS DE VIDRIO Y OTROS NO METÁLICOS"/>
    <x v="45"/>
    <x v="27"/>
  </r>
  <r>
    <m/>
    <m/>
    <m/>
    <m/>
    <m/>
    <x v="31"/>
    <s v="DEPARTAMENTO DE POLICÍA TOLIMA"/>
    <n v="10000000"/>
    <m/>
    <n v="10000000"/>
    <x v="45"/>
    <s v="02-02-01-003-007"/>
    <s v="Detalle"/>
    <s v=""/>
    <s v=""/>
    <x v="20"/>
    <s v="PRODUCTOS DE VIDRIO Y OTROS NO METÁLICOS"/>
    <x v="45"/>
    <x v="29"/>
  </r>
  <r>
    <m/>
    <m/>
    <m/>
    <m/>
    <m/>
    <x v="38"/>
    <s v="POLICÍA METROPOLITANA DE NEIVA"/>
    <n v="11280000"/>
    <m/>
    <n v="11280000"/>
    <x v="45"/>
    <s v="02-02-01-003-007"/>
    <s v="Detalle"/>
    <s v=""/>
    <s v=""/>
    <x v="23"/>
    <s v="PRODUCTOS DE VIDRIO Y OTROS NO METÁLICOS"/>
    <x v="45"/>
    <x v="35"/>
  </r>
  <r>
    <m/>
    <m/>
    <m/>
    <m/>
    <m/>
    <x v="42"/>
    <s v="DEPARTAMENTO DE POLICÍA CALDAS"/>
    <n v="1750000"/>
    <m/>
    <n v="1750000"/>
    <x v="45"/>
    <s v="02-02-01-003-007"/>
    <s v="Detalle"/>
    <s v=""/>
    <s v=""/>
    <x v="25"/>
    <s v="PRODUCTOS DE VIDRIO Y OTROS NO METÁLICOS"/>
    <x v="45"/>
    <x v="39"/>
  </r>
  <r>
    <m/>
    <m/>
    <m/>
    <m/>
    <m/>
    <x v="43"/>
    <s v="POLICÍA METROPOLITANA DE MANIZALES"/>
    <n v="460000"/>
    <m/>
    <n v="460000"/>
    <x v="45"/>
    <s v="02-02-01-003-007"/>
    <s v="Detalle"/>
    <s v=""/>
    <s v=""/>
    <x v="25"/>
    <s v="PRODUCTOS DE VIDRIO Y OTROS NO METÁLICOS"/>
    <x v="45"/>
    <x v="40"/>
  </r>
  <r>
    <m/>
    <m/>
    <m/>
    <m/>
    <m/>
    <x v="45"/>
    <s v="POLICÍA METROPOLITANA DE SAN JUAN DE PASTO"/>
    <n v="13500000"/>
    <m/>
    <n v="13500000"/>
    <x v="45"/>
    <s v="02-02-01-003-007"/>
    <s v="Detalle"/>
    <s v=""/>
    <s v=""/>
    <x v="27"/>
    <s v="PRODUCTOS DE VIDRIO Y OTROS NO METÁLICOS"/>
    <x v="45"/>
    <x v="42"/>
  </r>
  <r>
    <m/>
    <m/>
    <m/>
    <m/>
    <m/>
    <x v="83"/>
    <s v="DEPARTAMENTO DE POLICÍA ANTIOQUIA"/>
    <m/>
    <n v="10000000"/>
    <n v="10000000"/>
    <x v="45"/>
    <s v="02-02-01-003-007"/>
    <s v="Detalle"/>
    <s v=""/>
    <s v=""/>
    <x v="30"/>
    <s v="PRODUCTOS DE VIDRIO Y OTROS NO METÁLICOS"/>
    <x v="45"/>
    <x v="68"/>
  </r>
  <r>
    <m/>
    <m/>
    <m/>
    <m/>
    <m/>
    <x v="60"/>
    <s v="POLICÍA METROPOLITANA DE CUCUTA"/>
    <n v="15400000"/>
    <m/>
    <n v="15400000"/>
    <x v="45"/>
    <s v="02-02-01-003-007"/>
    <s v="Detalle"/>
    <s v=""/>
    <s v=""/>
    <x v="34"/>
    <s v="PRODUCTOS DE VIDRIO Y OTROS NO METÁLICOS"/>
    <x v="45"/>
    <x v="54"/>
  </r>
  <r>
    <m/>
    <m/>
    <m/>
    <m/>
    <m/>
    <x v="61"/>
    <s v="DEPARTAMENTO DE POLICÍA NORTE DE SANTANDER"/>
    <n v="1950000"/>
    <m/>
    <n v="1950000"/>
    <x v="45"/>
    <s v="02-02-01-003-007"/>
    <s v="Detalle"/>
    <s v=""/>
    <s v=""/>
    <x v="34"/>
    <s v="PRODUCTOS DE VIDRIO Y OTROS NO METÁLICOS"/>
    <x v="45"/>
    <x v="55"/>
  </r>
  <r>
    <m/>
    <m/>
    <m/>
    <m/>
    <m/>
    <x v="66"/>
    <s v="POLICÍA METROPOLITANA DE VILLAVICENCIO"/>
    <n v="12200000"/>
    <m/>
    <n v="12200000"/>
    <x v="45"/>
    <s v="02-02-01-003-007"/>
    <s v="Detalle"/>
    <s v=""/>
    <s v=""/>
    <x v="36"/>
    <s v="PRODUCTOS DE VIDRIO Y OTROS NO METÁLICOS"/>
    <x v="45"/>
    <x v="58"/>
  </r>
  <r>
    <m/>
    <m/>
    <m/>
    <m/>
    <m/>
    <x v="67"/>
    <s v="DEPARTAMENTO DE POLICÍA META"/>
    <n v="20000000"/>
    <m/>
    <n v="20000000"/>
    <x v="45"/>
    <s v="02-02-01-003-007"/>
    <s v="Detalle"/>
    <s v=""/>
    <s v=""/>
    <x v="36"/>
    <s v="PRODUCTOS DE VIDRIO Y OTROS NO METÁLICOS"/>
    <x v="45"/>
    <x v="59"/>
  </r>
  <r>
    <m/>
    <m/>
    <m/>
    <m/>
    <m/>
    <x v="68"/>
    <s v="DEPARTAMENTO DE POLICÍA VAUPÉS"/>
    <n v="30000000"/>
    <m/>
    <n v="30000000"/>
    <x v="45"/>
    <s v="02-02-01-003-007"/>
    <s v="Detalle"/>
    <s v=""/>
    <s v=""/>
    <x v="36"/>
    <s v="PRODUCTOS DE VIDRIO Y OTROS NO METÁLICOS"/>
    <x v="45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3"/>
    <s v="008"/>
    <x v="0"/>
    <s v="OTROS BIENES TRANSPORTABLES N.C.P."/>
    <n v="2156779944.8800001"/>
    <n v="711547201.18000007"/>
    <n v="2868327146.0600004"/>
    <x v="46"/>
    <s v="02-02-01-003"/>
    <s v="Subordinal"/>
    <s v="020201003008Subordinal"/>
    <n v="1"/>
    <x v="0"/>
    <s v="OTROS BIENES TRANSPORTABLES N.C.P."/>
    <x v="46"/>
    <x v="0"/>
  </r>
  <r>
    <m/>
    <m/>
    <m/>
    <m/>
    <m/>
    <x v="70"/>
    <s v="DIRECCIÓN ADMINISTRATIVA Y FINANCIERA"/>
    <n v="184562111.40000001"/>
    <m/>
    <n v="184562111.40000001"/>
    <x v="46"/>
    <s v="02-02-01-003-008"/>
    <s v="Detalle"/>
    <s v=""/>
    <s v=""/>
    <x v="1"/>
    <s v="OTROS BIENES TRANSPORTABLES N.C.P."/>
    <x v="46"/>
    <x v="62"/>
  </r>
  <r>
    <m/>
    <m/>
    <m/>
    <m/>
    <m/>
    <x v="111"/>
    <s v="COMANDOS EN OPERACIONES ESPECIALES Y ANTITERRORISMO"/>
    <n v="50000000"/>
    <m/>
    <n v="50000000"/>
    <x v="46"/>
    <s v="02-02-01-003-008"/>
    <s v="Detalle"/>
    <s v=""/>
    <s v=""/>
    <x v="1"/>
    <s v="OTROS BIENES TRANSPORTABLES N.C.P."/>
    <x v="46"/>
    <x v="91"/>
  </r>
  <r>
    <m/>
    <m/>
    <m/>
    <m/>
    <m/>
    <x v="129"/>
    <s v="AGREGADURIA DE ITALIA"/>
    <n v="8000000"/>
    <m/>
    <n v="8000000"/>
    <x v="46"/>
    <s v="02-02-01-003-008"/>
    <s v="Detalle"/>
    <s v=""/>
    <s v=""/>
    <x v="1"/>
    <s v="OTROS BIENES TRANSPORTABLES N.C.P."/>
    <x v="46"/>
    <x v="109"/>
  </r>
  <r>
    <m/>
    <m/>
    <m/>
    <m/>
    <m/>
    <x v="123"/>
    <s v="AGREGADURIA OEA"/>
    <n v="2000000"/>
    <m/>
    <n v="2000000"/>
    <x v="46"/>
    <s v="02-02-01-003-008"/>
    <s v="Detalle"/>
    <s v=""/>
    <s v=""/>
    <x v="1"/>
    <s v="OTROS BIENES TRANSPORTABLES N.C.P."/>
    <x v="46"/>
    <x v="103"/>
  </r>
  <r>
    <m/>
    <m/>
    <m/>
    <m/>
    <m/>
    <x v="101"/>
    <s v="AGREGADURIA ONU"/>
    <n v="2000000"/>
    <m/>
    <n v="2000000"/>
    <x v="46"/>
    <s v="02-02-01-003-008"/>
    <s v="Detalle"/>
    <s v=""/>
    <s v=""/>
    <x v="1"/>
    <s v="OTROS BIENES TRANSPORTABLES N.C.P."/>
    <x v="46"/>
    <x v="81"/>
  </r>
  <r>
    <m/>
    <m/>
    <m/>
    <m/>
    <m/>
    <x v="117"/>
    <s v="AGREGADURIA DE PARAGUAY"/>
    <n v="3000000"/>
    <m/>
    <n v="3000000"/>
    <x v="46"/>
    <s v="02-02-01-003-008"/>
    <s v="Detalle"/>
    <s v=""/>
    <s v=""/>
    <x v="1"/>
    <s v="OTROS BIENES TRANSPORTABLES N.C.P."/>
    <x v="46"/>
    <x v="97"/>
  </r>
  <r>
    <m/>
    <m/>
    <m/>
    <m/>
    <m/>
    <x v="3"/>
    <s v="AREA DE DERECHOS HUMANOS"/>
    <n v="92600000"/>
    <m/>
    <n v="92600000"/>
    <x v="46"/>
    <s v="02-02-01-003-008"/>
    <s v="Detalle"/>
    <s v=""/>
    <s v=""/>
    <x v="1"/>
    <s v="OTROS BIENES TRANSPORTABLES N.C.P."/>
    <x v="46"/>
    <x v="3"/>
  </r>
  <r>
    <m/>
    <m/>
    <m/>
    <m/>
    <m/>
    <x v="104"/>
    <s v="SECRETARIA GENERAL"/>
    <n v="49360000"/>
    <m/>
    <n v="49360000"/>
    <x v="46"/>
    <s v="02-02-01-003-008"/>
    <s v="Detalle"/>
    <s v=""/>
    <s v=""/>
    <x v="1"/>
    <s v="OTROS BIENES TRANSPORTABLES N.C.P."/>
    <x v="46"/>
    <x v="84"/>
  </r>
  <r>
    <m/>
    <m/>
    <m/>
    <m/>
    <m/>
    <x v="8"/>
    <s v="INSPECCIÓN GENERAL"/>
    <n v="2000000"/>
    <m/>
    <n v="2000000"/>
    <x v="46"/>
    <s v="02-02-01-003-008"/>
    <s v="Detalle"/>
    <s v=""/>
    <s v=""/>
    <x v="1"/>
    <s v="OTROS BIENES TRANSPORTABLES N.C.P."/>
    <x v="46"/>
    <x v="8"/>
  </r>
  <r>
    <m/>
    <m/>
    <m/>
    <m/>
    <m/>
    <x v="9"/>
    <s v="UNIDAD NACIONAL DE INTERVENCIÓN POLICIAL Y DE ANTITERRORISMO"/>
    <n v="220580000"/>
    <m/>
    <n v="220580000"/>
    <x v="46"/>
    <s v="02-02-01-003-008"/>
    <s v="Detalle"/>
    <s v=""/>
    <s v=""/>
    <x v="1"/>
    <s v="OTROS BIENES TRANSPORTABLES N.C.P."/>
    <x v="46"/>
    <x v="9"/>
  </r>
  <r>
    <m/>
    <m/>
    <m/>
    <m/>
    <m/>
    <x v="11"/>
    <s v="DEPARTAMENTO DE POLICÍA CESAR"/>
    <n v="10000000"/>
    <m/>
    <n v="10000000"/>
    <x v="46"/>
    <s v="02-02-01-003-008"/>
    <s v="Detalle"/>
    <s v=""/>
    <s v=""/>
    <x v="3"/>
    <s v="OTROS BIENES TRANSPORTABLES N.C.P."/>
    <x v="46"/>
    <x v="11"/>
  </r>
  <r>
    <m/>
    <m/>
    <m/>
    <m/>
    <m/>
    <x v="113"/>
    <s v="DEPARTAMENTO DE POLICÍA CESAR - VALLEDUPAR"/>
    <n v="9000000"/>
    <m/>
    <n v="9000000"/>
    <x v="46"/>
    <s v="02-02-01-003-008"/>
    <s v="Detalle"/>
    <s v=""/>
    <s v=""/>
    <x v="3"/>
    <s v="OTROS BIENES TRANSPORTABLES N.C.P."/>
    <x v="46"/>
    <x v="93"/>
  </r>
  <r>
    <m/>
    <m/>
    <m/>
    <m/>
    <m/>
    <x v="114"/>
    <s v="DEPARTAMENTO DE POLICÍA PUTUMAYO"/>
    <n v="1748000"/>
    <m/>
    <n v="1748000"/>
    <x v="46"/>
    <s v="02-02-01-003-008"/>
    <s v="Detalle"/>
    <s v=""/>
    <s v=""/>
    <x v="42"/>
    <s v="OTROS BIENES TRANSPORTABLES N.C.P."/>
    <x v="46"/>
    <x v="94"/>
  </r>
  <r>
    <m/>
    <m/>
    <m/>
    <m/>
    <m/>
    <x v="16"/>
    <s v="DEPARTAMENTO DE POLICÍA QUINDIO"/>
    <n v="49000000"/>
    <m/>
    <n v="49000000"/>
    <x v="46"/>
    <s v="02-02-01-003-008"/>
    <s v="Detalle"/>
    <s v=""/>
    <s v=""/>
    <x v="7"/>
    <s v="OTROS BIENES TRANSPORTABLES N.C.P."/>
    <x v="46"/>
    <x v="16"/>
  </r>
  <r>
    <m/>
    <m/>
    <m/>
    <m/>
    <m/>
    <x v="17"/>
    <s v="DEPARTAMENTO DE POLICÍA SAN ANDRES Y PROVIDENCIA"/>
    <n v="25000000"/>
    <m/>
    <n v="25000000"/>
    <x v="46"/>
    <s v="02-02-01-003-008"/>
    <s v="Detalle"/>
    <s v=""/>
    <s v=""/>
    <x v="8"/>
    <s v="OTROS BIENES TRANSPORTABLES N.C.P."/>
    <x v="46"/>
    <x v="17"/>
  </r>
  <r>
    <m/>
    <m/>
    <m/>
    <m/>
    <m/>
    <x v="19"/>
    <s v="DEPARTAMENTO DE POLICÍA URABA"/>
    <n v="20000000"/>
    <m/>
    <n v="20000000"/>
    <x v="46"/>
    <s v="02-02-01-003-008"/>
    <s v="Detalle"/>
    <s v=""/>
    <s v=""/>
    <x v="10"/>
    <s v="OTROS BIENES TRANSPORTABLES N.C.P."/>
    <x v="46"/>
    <x v="19"/>
  </r>
  <r>
    <m/>
    <m/>
    <m/>
    <m/>
    <m/>
    <x v="24"/>
    <s v="DIRECCIÓN DE BIENESTAR SOCIAL"/>
    <m/>
    <n v="461406298"/>
    <n v="461406298"/>
    <x v="46"/>
    <s v="02-02-01-003-008"/>
    <s v="Detalle"/>
    <s v=""/>
    <s v=""/>
    <x v="14"/>
    <s v="OTROS BIENES TRANSPORTABLES N.C.P."/>
    <x v="46"/>
    <x v="22"/>
  </r>
  <r>
    <m/>
    <m/>
    <m/>
    <m/>
    <m/>
    <x v="25"/>
    <s v="DIRECCIÓN DE INTELIGENCIA POLICÍAL"/>
    <n v="6294612"/>
    <m/>
    <n v="6294612"/>
    <x v="46"/>
    <s v="02-02-01-003-008"/>
    <s v="Detalle"/>
    <s v=""/>
    <s v=""/>
    <x v="15"/>
    <s v="OTROS BIENES TRANSPORTABLES N.C.P."/>
    <x v="46"/>
    <x v="23"/>
  </r>
  <r>
    <m/>
    <m/>
    <m/>
    <m/>
    <m/>
    <x v="27"/>
    <s v="DIRECCIÓN ANTISECUESTRO Y EXTORSION"/>
    <n v="85800000"/>
    <m/>
    <n v="85800000"/>
    <x v="46"/>
    <s v="02-02-01-003-008"/>
    <s v="Detalle"/>
    <s v=""/>
    <s v=""/>
    <x v="17"/>
    <s v="OTROS BIENES TRANSPORTABLES N.C.P."/>
    <x v="46"/>
    <x v="25"/>
  </r>
  <r>
    <m/>
    <m/>
    <m/>
    <m/>
    <m/>
    <x v="107"/>
    <s v="DIRECCIÓN DE PROTECCION"/>
    <m/>
    <n v="185571903.18000001"/>
    <n v="185571903.18000001"/>
    <x v="46"/>
    <s v="02-02-01-003-008"/>
    <s v="Detalle"/>
    <s v=""/>
    <s v=""/>
    <x v="41"/>
    <s v="OTROS BIENES TRANSPORTABLES N.C.P."/>
    <x v="46"/>
    <x v="87"/>
  </r>
  <r>
    <m/>
    <m/>
    <m/>
    <m/>
    <m/>
    <x v="29"/>
    <s v="DIRECCIÓN DE CARABINEROS"/>
    <n v="546852400"/>
    <m/>
    <n v="546852400"/>
    <x v="46"/>
    <s v="02-02-01-003-008"/>
    <s v="Detalle"/>
    <s v=""/>
    <s v=""/>
    <x v="19"/>
    <s v="OTROS BIENES TRANSPORTABLES N.C.P."/>
    <x v="46"/>
    <x v="27"/>
  </r>
  <r>
    <m/>
    <m/>
    <m/>
    <m/>
    <m/>
    <x v="31"/>
    <s v="DEPARTAMENTO DE POLICÍA TOLIMA"/>
    <n v="10000000"/>
    <m/>
    <n v="10000000"/>
    <x v="46"/>
    <s v="02-02-01-003-008"/>
    <s v="Detalle"/>
    <s v=""/>
    <s v=""/>
    <x v="20"/>
    <s v="OTROS BIENES TRANSPORTABLES N.C.P."/>
    <x v="46"/>
    <x v="29"/>
  </r>
  <r>
    <m/>
    <m/>
    <m/>
    <m/>
    <m/>
    <x v="32"/>
    <s v="POLICÍA METROPOLITANA DE SANTA MARTA"/>
    <n v="3000000"/>
    <m/>
    <n v="3000000"/>
    <x v="46"/>
    <s v="02-02-01-003-008"/>
    <s v="Detalle"/>
    <s v=""/>
    <s v=""/>
    <x v="21"/>
    <s v="OTROS BIENES TRANSPORTABLES N.C.P."/>
    <x v="46"/>
    <x v="30"/>
  </r>
  <r>
    <m/>
    <m/>
    <m/>
    <m/>
    <m/>
    <x v="33"/>
    <s v="DEPARTAMENTO DE POLICÍA MAGDALENA"/>
    <n v="5000000"/>
    <m/>
    <n v="5000000"/>
    <x v="46"/>
    <s v="02-02-01-003-008"/>
    <s v="Detalle"/>
    <s v=""/>
    <s v=""/>
    <x v="21"/>
    <s v="OTROS BIENES TRANSPORTABLES N.C.P."/>
    <x v="46"/>
    <x v="31"/>
  </r>
  <r>
    <m/>
    <m/>
    <m/>
    <m/>
    <m/>
    <x v="36"/>
    <s v="DEPARTAMENTO DE POLICÍA CAUCA"/>
    <n v="38300000"/>
    <m/>
    <n v="38300000"/>
    <x v="46"/>
    <s v="02-02-01-003-008"/>
    <s v="Detalle"/>
    <s v=""/>
    <s v=""/>
    <x v="22"/>
    <s v="OTROS BIENES TRANSPORTABLES N.C.P."/>
    <x v="46"/>
    <x v="33"/>
  </r>
  <r>
    <m/>
    <m/>
    <m/>
    <m/>
    <m/>
    <x v="38"/>
    <s v="POLICÍA METROPOLITANA DE NEIVA"/>
    <n v="65610000"/>
    <m/>
    <n v="65610000"/>
    <x v="46"/>
    <s v="02-02-01-003-008"/>
    <s v="Detalle"/>
    <s v=""/>
    <s v=""/>
    <x v="23"/>
    <s v="OTROS BIENES TRANSPORTABLES N.C.P."/>
    <x v="46"/>
    <x v="35"/>
  </r>
  <r>
    <m/>
    <m/>
    <m/>
    <m/>
    <m/>
    <x v="39"/>
    <s v="DEPARTAMENTO DE POLICÍA HUILA"/>
    <n v="50000000"/>
    <m/>
    <n v="50000000"/>
    <x v="46"/>
    <s v="02-02-01-003-008"/>
    <s v="Detalle"/>
    <s v=""/>
    <s v=""/>
    <x v="23"/>
    <s v="OTROS BIENES TRANSPORTABLES N.C.P."/>
    <x v="46"/>
    <x v="36"/>
  </r>
  <r>
    <m/>
    <m/>
    <m/>
    <m/>
    <m/>
    <x v="40"/>
    <s v="REGIÓN DE POLICÍA No. 2"/>
    <n v="9000000"/>
    <m/>
    <n v="9000000"/>
    <x v="46"/>
    <s v="02-02-01-003-008"/>
    <s v="Detalle"/>
    <s v=""/>
    <s v=""/>
    <x v="23"/>
    <s v="OTROS BIENES TRANSPORTABLES N.C.P."/>
    <x v="46"/>
    <x v="37"/>
  </r>
  <r>
    <m/>
    <m/>
    <m/>
    <m/>
    <m/>
    <x v="119"/>
    <s v="POLICÍA METROPOLITANA DE SAN JERONIMO DE MONTERIA"/>
    <n v="2500000"/>
    <m/>
    <n v="2500000"/>
    <x v="46"/>
    <s v="02-02-01-003-008"/>
    <s v="Detalle"/>
    <s v=""/>
    <s v=""/>
    <x v="24"/>
    <s v="OTROS BIENES TRANSPORTABLES N.C.P."/>
    <x v="46"/>
    <x v="99"/>
  </r>
  <r>
    <m/>
    <m/>
    <m/>
    <m/>
    <m/>
    <x v="41"/>
    <s v="DEPARTAMENTO DE POLICÍA CORDOBA"/>
    <n v="4000000"/>
    <m/>
    <n v="4000000"/>
    <x v="46"/>
    <s v="02-02-01-003-008"/>
    <s v="Detalle"/>
    <s v=""/>
    <s v=""/>
    <x v="24"/>
    <s v="OTROS BIENES TRANSPORTABLES N.C.P."/>
    <x v="46"/>
    <x v="38"/>
  </r>
  <r>
    <m/>
    <m/>
    <m/>
    <m/>
    <m/>
    <x v="134"/>
    <s v="DEPARTAMENTO DE POLICÍA CORDOBA -DISTRITO ESPECIAL MONTELIBANO"/>
    <n v="2200000"/>
    <m/>
    <n v="2200000"/>
    <x v="46"/>
    <s v="02-02-01-003-008"/>
    <s v="Detalle"/>
    <s v=""/>
    <s v=""/>
    <x v="24"/>
    <s v="OTROS BIENES TRANSPORTABLES N.C.P."/>
    <x v="46"/>
    <x v="113"/>
  </r>
  <r>
    <m/>
    <m/>
    <m/>
    <m/>
    <m/>
    <x v="42"/>
    <s v="DEPARTAMENTO DE POLICÍA CALDAS"/>
    <n v="8455000"/>
    <n v="15569000"/>
    <n v="24024000"/>
    <x v="46"/>
    <s v="02-02-01-003-008"/>
    <s v="Detalle"/>
    <s v=""/>
    <s v=""/>
    <x v="25"/>
    <s v="OTROS BIENES TRANSPORTABLES N.C.P."/>
    <x v="46"/>
    <x v="39"/>
  </r>
  <r>
    <m/>
    <m/>
    <m/>
    <m/>
    <m/>
    <x v="43"/>
    <s v="POLICÍA METROPOLITANA DE MANIZALES"/>
    <n v="16656000.48"/>
    <m/>
    <n v="16656000.48"/>
    <x v="46"/>
    <s v="02-02-01-003-008"/>
    <s v="Detalle"/>
    <s v=""/>
    <s v=""/>
    <x v="25"/>
    <s v="OTROS BIENES TRANSPORTABLES N.C.P."/>
    <x v="46"/>
    <x v="40"/>
  </r>
  <r>
    <m/>
    <m/>
    <m/>
    <m/>
    <m/>
    <x v="93"/>
    <s v="DEPARTAMENTO DE POLICÍA BOYACA"/>
    <n v="5800000"/>
    <n v="4000000"/>
    <n v="9800000"/>
    <x v="46"/>
    <s v="02-02-01-003-008"/>
    <s v="Detalle"/>
    <s v=""/>
    <s v=""/>
    <x v="26"/>
    <s v="OTROS BIENES TRANSPORTABLES N.C.P."/>
    <x v="46"/>
    <x v="73"/>
  </r>
  <r>
    <m/>
    <m/>
    <m/>
    <m/>
    <m/>
    <x v="44"/>
    <s v="POLICÍA METROPOLITANA DE TUNJA"/>
    <n v="8630000"/>
    <m/>
    <n v="8630000"/>
    <x v="46"/>
    <s v="02-02-01-003-008"/>
    <s v="Detalle"/>
    <s v=""/>
    <s v=""/>
    <x v="26"/>
    <s v="OTROS BIENES TRANSPORTABLES N.C.P."/>
    <x v="46"/>
    <x v="41"/>
  </r>
  <r>
    <m/>
    <m/>
    <m/>
    <m/>
    <m/>
    <x v="45"/>
    <s v="POLICÍA METROPOLITANA DE SAN JUAN DE PASTO"/>
    <n v="600000"/>
    <m/>
    <n v="600000"/>
    <x v="46"/>
    <s v="02-02-01-003-008"/>
    <s v="Detalle"/>
    <s v=""/>
    <s v=""/>
    <x v="27"/>
    <s v="OTROS BIENES TRANSPORTABLES N.C.P."/>
    <x v="46"/>
    <x v="42"/>
  </r>
  <r>
    <m/>
    <m/>
    <m/>
    <m/>
    <m/>
    <x v="48"/>
    <s v="POLICÍA METROPOLITANA DE BOGOTÁ - POLICÍA METROPOLITANA DE SOACHA"/>
    <n v="206671200"/>
    <m/>
    <n v="206671200"/>
    <x v="46"/>
    <s v="02-02-01-003-008"/>
    <s v="Detalle"/>
    <s v=""/>
    <s v=""/>
    <x v="28"/>
    <s v="OTROS BIENES TRANSPORTABLES N.C.P."/>
    <x v="46"/>
    <x v="44"/>
  </r>
  <r>
    <m/>
    <m/>
    <m/>
    <m/>
    <m/>
    <x v="49"/>
    <s v="POLICÍA METROPOLITANA DE BOGOTÁ - REGIÓN METROPOLITANA DE POLICÍA LA SABANA"/>
    <n v="40000000"/>
    <m/>
    <n v="40000000"/>
    <x v="46"/>
    <s v="02-02-01-003-008"/>
    <s v="Detalle"/>
    <s v=""/>
    <s v=""/>
    <x v="28"/>
    <s v="OTROS BIENES TRANSPORTABLES N.C.P."/>
    <x v="46"/>
    <x v="45"/>
  </r>
  <r>
    <m/>
    <m/>
    <m/>
    <m/>
    <m/>
    <x v="50"/>
    <s v="POLICÍA METROPOLITANA DE CALI"/>
    <n v="15168221"/>
    <m/>
    <n v="15168221"/>
    <x v="46"/>
    <s v="02-02-01-003-008"/>
    <s v="Detalle"/>
    <s v=""/>
    <s v=""/>
    <x v="29"/>
    <s v="OTROS BIENES TRANSPORTABLES N.C.P."/>
    <x v="46"/>
    <x v="46"/>
  </r>
  <r>
    <m/>
    <m/>
    <m/>
    <m/>
    <m/>
    <x v="83"/>
    <s v="DEPARTAMENTO DE POLICÍA ANTIOQUIA"/>
    <n v="7000000"/>
    <n v="7000000"/>
    <n v="14000000"/>
    <x v="46"/>
    <s v="02-02-01-003-008"/>
    <s v="Detalle"/>
    <s v=""/>
    <s v=""/>
    <x v="30"/>
    <s v="OTROS BIENES TRANSPORTABLES N.C.P."/>
    <x v="46"/>
    <x v="68"/>
  </r>
  <r>
    <m/>
    <m/>
    <m/>
    <m/>
    <m/>
    <x v="54"/>
    <s v="REGIÓN DE POLICÍA No. 6"/>
    <n v="1100000"/>
    <m/>
    <n v="1100000"/>
    <x v="46"/>
    <s v="02-02-01-003-008"/>
    <s v="Detalle"/>
    <s v=""/>
    <s v=""/>
    <x v="30"/>
    <s v="OTROS BIENES TRANSPORTABLES N.C.P."/>
    <x v="46"/>
    <x v="48"/>
  </r>
  <r>
    <m/>
    <m/>
    <m/>
    <m/>
    <m/>
    <x v="55"/>
    <s v="POLICÍA METROPOLITANA DE CARTAGENA"/>
    <n v="121100000"/>
    <n v="20000000"/>
    <n v="141100000"/>
    <x v="46"/>
    <s v="02-02-01-003-008"/>
    <s v="Detalle"/>
    <s v=""/>
    <s v=""/>
    <x v="31"/>
    <s v="OTROS BIENES TRANSPORTABLES N.C.P."/>
    <x v="46"/>
    <x v="49"/>
  </r>
  <r>
    <m/>
    <m/>
    <m/>
    <m/>
    <m/>
    <x v="56"/>
    <s v="DEPARTAMENTO DE POLICÍA BOLÍVAR"/>
    <n v="82055000"/>
    <m/>
    <n v="82055000"/>
    <x v="46"/>
    <s v="02-02-01-003-008"/>
    <s v="Detalle"/>
    <s v=""/>
    <s v=""/>
    <x v="31"/>
    <s v="OTROS BIENES TRANSPORTABLES N.C.P."/>
    <x v="46"/>
    <x v="50"/>
  </r>
  <r>
    <m/>
    <m/>
    <m/>
    <m/>
    <m/>
    <x v="57"/>
    <s v="POLICÍA METROPOLITANA DE BARRANQUILLA"/>
    <n v="37000000"/>
    <m/>
    <n v="37000000"/>
    <x v="46"/>
    <s v="02-02-01-003-008"/>
    <s v="Detalle"/>
    <s v=""/>
    <s v=""/>
    <x v="32"/>
    <s v="OTROS BIENES TRANSPORTABLES N.C.P."/>
    <x v="46"/>
    <x v="51"/>
  </r>
  <r>
    <m/>
    <m/>
    <m/>
    <m/>
    <m/>
    <x v="58"/>
    <s v="REGIÓN DE POLICÍA No. 8"/>
    <n v="5137400"/>
    <m/>
    <n v="5137400"/>
    <x v="46"/>
    <s v="02-02-01-003-008"/>
    <s v="Detalle"/>
    <s v=""/>
    <s v=""/>
    <x v="32"/>
    <s v="OTROS BIENES TRANSPORTABLES N.C.P."/>
    <x v="46"/>
    <x v="52"/>
  </r>
  <r>
    <m/>
    <m/>
    <m/>
    <m/>
    <m/>
    <x v="109"/>
    <s v="POLICÍA METROPOLITANA DE BUCARAMANGA"/>
    <m/>
    <n v="18000000"/>
    <n v="18000000"/>
    <x v="46"/>
    <s v="02-02-01-003-008"/>
    <s v="Detalle"/>
    <s v=""/>
    <s v=""/>
    <x v="33"/>
    <s v="OTROS BIENES TRANSPORTABLES N.C.P."/>
    <x v="46"/>
    <x v="89"/>
  </r>
  <r>
    <m/>
    <m/>
    <m/>
    <m/>
    <m/>
    <x v="59"/>
    <s v="DEPARTAMENTO DE POLICÍA MAGDALENA MEDIO"/>
    <n v="7000000"/>
    <m/>
    <n v="7000000"/>
    <x v="46"/>
    <s v="02-02-01-003-008"/>
    <s v="Detalle"/>
    <s v=""/>
    <s v=""/>
    <x v="33"/>
    <s v="OTROS BIENES TRANSPORTABLES N.C.P."/>
    <x v="46"/>
    <x v="53"/>
  </r>
  <r>
    <m/>
    <m/>
    <m/>
    <m/>
    <m/>
    <x v="60"/>
    <s v="POLICÍA METROPOLITANA DE CUCUTA"/>
    <n v="22600000"/>
    <m/>
    <n v="22600000"/>
    <x v="46"/>
    <s v="02-02-01-003-008"/>
    <s v="Detalle"/>
    <s v=""/>
    <s v=""/>
    <x v="34"/>
    <s v="OTROS BIENES TRANSPORTABLES N.C.P."/>
    <x v="46"/>
    <x v="54"/>
  </r>
  <r>
    <m/>
    <m/>
    <m/>
    <m/>
    <m/>
    <x v="61"/>
    <s v="DEPARTAMENTO DE POLICÍA NORTE DE SANTANDER"/>
    <n v="900000"/>
    <m/>
    <n v="900000"/>
    <x v="46"/>
    <s v="02-02-01-003-008"/>
    <s v="Detalle"/>
    <s v=""/>
    <s v=""/>
    <x v="34"/>
    <s v="OTROS BIENES TRANSPORTABLES N.C.P."/>
    <x v="46"/>
    <x v="55"/>
  </r>
  <r>
    <m/>
    <m/>
    <m/>
    <m/>
    <m/>
    <x v="64"/>
    <s v="DEPARTAMENTO DE POLICÍA RISARALDA"/>
    <n v="13500000"/>
    <m/>
    <n v="13500000"/>
    <x v="46"/>
    <s v="02-02-01-003-008"/>
    <s v="Detalle"/>
    <s v=""/>
    <s v=""/>
    <x v="35"/>
    <s v="OTROS BIENES TRANSPORTABLES N.C.P."/>
    <x v="46"/>
    <x v="57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3"/>
    <s v="009"/>
    <x v="0"/>
    <s v="DESPERDICIOS; DESECHOS Y RESIDUOS"/>
    <n v="15000000"/>
    <n v="7700000"/>
    <n v="22700000"/>
    <x v="47"/>
    <s v="02-02-01-003"/>
    <s v="Subordinal"/>
    <s v="020201003009Subordinal"/>
    <n v="1"/>
    <x v="0"/>
    <s v="ELEMENTOS DE CONSTRUCCIÓN"/>
    <x v="47"/>
    <x v="0"/>
  </r>
  <r>
    <m/>
    <m/>
    <m/>
    <m/>
    <m/>
    <x v="42"/>
    <s v="DEPARTAMENTO DE POLICÍA CALDAS"/>
    <m/>
    <n v="7700000"/>
    <n v="7700000"/>
    <x v="47"/>
    <s v="02-02-01-003-009"/>
    <s v="Detalle"/>
    <s v=""/>
    <s v=""/>
    <x v="25"/>
    <s v="ELEMENTOS DE CONSTRUCCIÓN"/>
    <x v="47"/>
    <x v="39"/>
  </r>
  <r>
    <m/>
    <m/>
    <m/>
    <m/>
    <m/>
    <x v="43"/>
    <s v="POLICÍA METROPOLITANA DE MANIZALES"/>
    <n v="15000000"/>
    <m/>
    <n v="15000000"/>
    <x v="47"/>
    <s v="02-02-01-003-009"/>
    <s v="Detalle"/>
    <s v=""/>
    <s v=""/>
    <x v="25"/>
    <s v="ELEMENTOS DE CONSTRUCCIÓN"/>
    <x v="47"/>
    <x v="4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4"/>
    <m/>
    <x v="0"/>
    <s v="PRODUCTOS METÁLICOS Y PAQUETES DE SOFTWARE"/>
    <n v="21249543530.099998"/>
    <n v="1046840000"/>
    <n v="22296383530.099998"/>
    <x v="48"/>
    <s v="02-02-01"/>
    <s v="Ordinal"/>
    <s v="020201004Ordinal"/>
    <n v="1"/>
    <x v="0"/>
    <s v="MAQUINARIA Y EQUIPO"/>
    <x v="48"/>
    <x v="0"/>
  </r>
  <r>
    <s v="02"/>
    <s v="02"/>
    <s v="01"/>
    <s v="004"/>
    <s v="001"/>
    <x v="0"/>
    <s v="METALES BÁSICOS"/>
    <n v="39728900"/>
    <n v="0"/>
    <n v="39728900"/>
    <x v="49"/>
    <s v="02-02-01-004"/>
    <s v="Subordinal"/>
    <s v="020201004001Subordinal"/>
    <n v="1"/>
    <x v="0"/>
    <s v="PRODUCTOS METÁLICOS"/>
    <x v="49"/>
    <x v="0"/>
  </r>
  <r>
    <m/>
    <m/>
    <m/>
    <m/>
    <m/>
    <x v="11"/>
    <s v="DEPARTAMENTO DE POLICÍA CESAR"/>
    <n v="2000000"/>
    <m/>
    <n v="2000000"/>
    <x v="49"/>
    <s v="02-02-01-004-001"/>
    <s v="Detalle"/>
    <s v=""/>
    <s v=""/>
    <x v="3"/>
    <s v="PRODUCTOS METÁLICOS"/>
    <x v="49"/>
    <x v="11"/>
  </r>
  <r>
    <m/>
    <m/>
    <m/>
    <m/>
    <m/>
    <x v="113"/>
    <s v="DEPARTAMENTO DE POLICÍA CESAR - VALLEDUPAR"/>
    <n v="3000000"/>
    <m/>
    <n v="3000000"/>
    <x v="49"/>
    <s v="02-02-01-004-001"/>
    <s v="Detalle"/>
    <s v=""/>
    <s v=""/>
    <x v="3"/>
    <s v="PRODUCTOS METÁLICOS"/>
    <x v="49"/>
    <x v="93"/>
  </r>
  <r>
    <m/>
    <m/>
    <m/>
    <m/>
    <m/>
    <x v="26"/>
    <s v="DIRECCIÓN DE ANTINARCÓTICOS"/>
    <n v="628900"/>
    <m/>
    <n v="628900"/>
    <x v="49"/>
    <s v="02-02-01-004-001"/>
    <s v="Detalle"/>
    <s v=""/>
    <s v=""/>
    <x v="16"/>
    <s v="PRODUCTOS METÁLICOS"/>
    <x v="49"/>
    <x v="24"/>
  </r>
  <r>
    <m/>
    <m/>
    <m/>
    <m/>
    <m/>
    <x v="29"/>
    <s v="DIRECCIÓN DE CARABINEROS"/>
    <n v="2640000"/>
    <m/>
    <n v="2640000"/>
    <x v="49"/>
    <s v="02-02-01-004-001"/>
    <s v="Detalle"/>
    <s v=""/>
    <s v=""/>
    <x v="19"/>
    <s v="PRODUCTOS METÁLICOS"/>
    <x v="49"/>
    <x v="27"/>
  </r>
  <r>
    <m/>
    <m/>
    <m/>
    <m/>
    <m/>
    <x v="43"/>
    <s v="POLICÍA METROPOLITANA DE MANIZALES"/>
    <n v="1460000"/>
    <m/>
    <n v="1460000"/>
    <x v="49"/>
    <s v="02-02-01-004-001"/>
    <s v="Detalle"/>
    <s v=""/>
    <s v=""/>
    <x v="25"/>
    <s v="PRODUCTOS METÁLICOS"/>
    <x v="49"/>
    <x v="40"/>
  </r>
  <r>
    <m/>
    <m/>
    <m/>
    <m/>
    <m/>
    <x v="60"/>
    <s v="POLICÍA METROPOLITANA DE CUCUTA"/>
    <n v="15000000"/>
    <m/>
    <n v="15000000"/>
    <x v="49"/>
    <s v="02-02-01-004-001"/>
    <s v="Detalle"/>
    <s v=""/>
    <s v=""/>
    <x v="34"/>
    <s v="PRODUCTOS METÁLICOS"/>
    <x v="49"/>
    <x v="54"/>
  </r>
  <r>
    <m/>
    <m/>
    <m/>
    <m/>
    <m/>
    <x v="61"/>
    <s v="DEPARTAMENTO DE POLICÍA NORTE DE SANTANDER"/>
    <n v="15000000"/>
    <m/>
    <n v="15000000"/>
    <x v="49"/>
    <s v="02-02-01-004-001"/>
    <s v="Detalle"/>
    <s v=""/>
    <s v=""/>
    <x v="34"/>
    <s v="PRODUCTOS METÁLICOS"/>
    <x v="49"/>
    <x v="55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4"/>
    <s v="002"/>
    <x v="0"/>
    <s v="PRODUCTOS METÁLICOS ELABORADOS (EXCEPTO MAQUINARIA Y EQUIPO)"/>
    <n v="10889214082"/>
    <n v="612690000"/>
    <n v="11501904082"/>
    <x v="50"/>
    <s v="02-02-01-004"/>
    <s v="Subordinal"/>
    <s v="020201004002Subordinal"/>
    <n v="1"/>
    <x v="0"/>
    <s v="PRODUCTOS METÁLICOS"/>
    <x v="50"/>
    <x v="0"/>
  </r>
  <r>
    <m/>
    <m/>
    <m/>
    <m/>
    <m/>
    <x v="70"/>
    <s v="DIRECCIÓN ADMINISTRATIVA Y FINANCIERA"/>
    <n v="8213440000"/>
    <m/>
    <n v="8213440000"/>
    <x v="50"/>
    <s v="02-02-01-004-002"/>
    <s v="Detalle"/>
    <s v=""/>
    <s v=""/>
    <x v="1"/>
    <s v="PRODUCTOS METÁLICOS"/>
    <x v="50"/>
    <x v="62"/>
  </r>
  <r>
    <m/>
    <m/>
    <m/>
    <m/>
    <m/>
    <x v="1"/>
    <s v="DIRECCIÓN DE INCORPORACION"/>
    <m/>
    <n v="15000000"/>
    <n v="15000000"/>
    <x v="50"/>
    <s v="02-02-01-004-002"/>
    <s v="Detalle"/>
    <s v=""/>
    <s v=""/>
    <x v="1"/>
    <s v="PRODUCTOS METÁLICOS"/>
    <x v="50"/>
    <x v="1"/>
  </r>
  <r>
    <m/>
    <m/>
    <m/>
    <m/>
    <m/>
    <x v="127"/>
    <s v="CONTROL INTERNO"/>
    <n v="10000000"/>
    <m/>
    <n v="10000000"/>
    <x v="50"/>
    <s v="02-02-01-004-002"/>
    <s v="Detalle"/>
    <s v=""/>
    <s v=""/>
    <x v="1"/>
    <s v="PRODUCTOS METÁLICOS"/>
    <x v="50"/>
    <x v="107"/>
  </r>
  <r>
    <m/>
    <m/>
    <m/>
    <m/>
    <m/>
    <x v="98"/>
    <s v="AGREGADURIA DE BOLIVIA"/>
    <n v="2000000"/>
    <m/>
    <n v="2000000"/>
    <x v="50"/>
    <s v="02-02-01-004-002"/>
    <s v="Detalle"/>
    <s v=""/>
    <s v=""/>
    <x v="1"/>
    <s v="PRODUCTOS METÁLICOS"/>
    <x v="50"/>
    <x v="78"/>
  </r>
  <r>
    <m/>
    <m/>
    <m/>
    <m/>
    <m/>
    <x v="99"/>
    <s v="AGREGADURIA DE GRAN BRETANA"/>
    <n v="5000000"/>
    <m/>
    <n v="5000000"/>
    <x v="50"/>
    <s v="02-02-01-004-002"/>
    <s v="Detalle"/>
    <s v=""/>
    <s v=""/>
    <x v="1"/>
    <s v="PRODUCTOS METÁLICOS"/>
    <x v="50"/>
    <x v="79"/>
  </r>
  <r>
    <m/>
    <m/>
    <m/>
    <m/>
    <m/>
    <x v="116"/>
    <s v="AGREGADURIA DE COSTA RICA"/>
    <n v="1000000"/>
    <m/>
    <n v="1000000"/>
    <x v="50"/>
    <s v="02-02-01-004-002"/>
    <s v="Detalle"/>
    <s v=""/>
    <s v=""/>
    <x v="1"/>
    <s v="PRODUCTOS METÁLICOS"/>
    <x v="50"/>
    <x v="96"/>
  </r>
  <r>
    <m/>
    <m/>
    <m/>
    <m/>
    <m/>
    <x v="102"/>
    <s v="AGREGADURIA DE ECUADOR"/>
    <n v="3000000"/>
    <m/>
    <n v="3000000"/>
    <x v="50"/>
    <s v="02-02-01-004-002"/>
    <s v="Detalle"/>
    <s v=""/>
    <s v=""/>
    <x v="1"/>
    <s v="PRODUCTOS METÁLICOS"/>
    <x v="50"/>
    <x v="82"/>
  </r>
  <r>
    <m/>
    <m/>
    <m/>
    <m/>
    <m/>
    <x v="3"/>
    <s v="AREA DE DERECHOS HUMANOS"/>
    <n v="52520000"/>
    <m/>
    <n v="52520000"/>
    <x v="50"/>
    <s v="02-02-01-004-002"/>
    <s v="Detalle"/>
    <s v=""/>
    <s v=""/>
    <x v="1"/>
    <s v="PRODUCTOS METÁLICOS"/>
    <x v="50"/>
    <x v="3"/>
  </r>
  <r>
    <m/>
    <m/>
    <m/>
    <m/>
    <m/>
    <x v="104"/>
    <s v="SECRETARIA GENERAL"/>
    <n v="30000000"/>
    <m/>
    <n v="30000000"/>
    <x v="50"/>
    <s v="02-02-01-004-002"/>
    <s v="Detalle"/>
    <s v=""/>
    <s v=""/>
    <x v="1"/>
    <s v="PRODUCTOS METÁLICOS"/>
    <x v="50"/>
    <x v="84"/>
  </r>
  <r>
    <m/>
    <m/>
    <m/>
    <m/>
    <m/>
    <x v="6"/>
    <s v="DIRECCIÓN DE TALENTO HUMANO"/>
    <n v="112174700"/>
    <m/>
    <n v="112174700"/>
    <x v="50"/>
    <s v="02-02-01-004-002"/>
    <s v="Detalle"/>
    <s v=""/>
    <s v=""/>
    <x v="1"/>
    <s v="PRODUCTOS METÁLICOS"/>
    <x v="50"/>
    <x v="6"/>
  </r>
  <r>
    <m/>
    <m/>
    <m/>
    <m/>
    <m/>
    <x v="8"/>
    <s v="INSPECCIÓN GENERAL"/>
    <n v="10000000"/>
    <m/>
    <n v="10000000"/>
    <x v="50"/>
    <s v="02-02-01-004-002"/>
    <s v="Detalle"/>
    <s v=""/>
    <s v=""/>
    <x v="1"/>
    <s v="PRODUCTOS METÁLICOS"/>
    <x v="50"/>
    <x v="8"/>
  </r>
  <r>
    <m/>
    <m/>
    <m/>
    <m/>
    <m/>
    <x v="9"/>
    <s v="UNIDAD NACIONAL DE INTERVENCIÓN POLICIAL Y DE ANTITERRORISMO"/>
    <n v="49500000"/>
    <m/>
    <n v="49500000"/>
    <x v="50"/>
    <s v="02-02-01-004-002"/>
    <s v="Detalle"/>
    <s v=""/>
    <s v=""/>
    <x v="1"/>
    <s v="PRODUCTOS METÁLICOS"/>
    <x v="50"/>
    <x v="9"/>
  </r>
  <r>
    <m/>
    <m/>
    <m/>
    <m/>
    <m/>
    <x v="72"/>
    <s v="DEPARTAMENTO DE POLICÍA CUNDINAMARCA"/>
    <n v="48000000"/>
    <m/>
    <n v="48000000"/>
    <x v="50"/>
    <s v="02-02-01-004-002"/>
    <s v="Detalle"/>
    <s v=""/>
    <s v=""/>
    <x v="5"/>
    <s v="PRODUCTOS METÁLICOS"/>
    <x v="50"/>
    <x v="64"/>
  </r>
  <r>
    <m/>
    <m/>
    <m/>
    <m/>
    <m/>
    <x v="10"/>
    <s v="DEPARTAMENTO DE POLICÍA CAQUETA"/>
    <n v="175000000"/>
    <n v="6900000"/>
    <n v="181900000"/>
    <x v="50"/>
    <s v="02-02-01-004-002"/>
    <s v="Detalle"/>
    <s v=""/>
    <s v=""/>
    <x v="2"/>
    <s v="PRODUCTOS METÁLICOS"/>
    <x v="50"/>
    <x v="10"/>
  </r>
  <r>
    <m/>
    <m/>
    <m/>
    <m/>
    <m/>
    <x v="11"/>
    <s v="DEPARTAMENTO DE POLICÍA CESAR"/>
    <n v="5000000"/>
    <m/>
    <n v="5000000"/>
    <x v="50"/>
    <s v="02-02-01-004-002"/>
    <s v="Detalle"/>
    <s v=""/>
    <s v=""/>
    <x v="3"/>
    <s v="PRODUCTOS METÁLICOS"/>
    <x v="50"/>
    <x v="11"/>
  </r>
  <r>
    <m/>
    <m/>
    <m/>
    <m/>
    <m/>
    <x v="13"/>
    <s v="DEPARTAMENTO DE POLICÍA GUAINIA"/>
    <n v="3155000"/>
    <m/>
    <n v="3155000"/>
    <x v="50"/>
    <s v="02-02-01-004-002"/>
    <s v="Detalle"/>
    <s v=""/>
    <s v=""/>
    <x v="4"/>
    <s v="PRODUCTOS METÁLICOS"/>
    <x v="50"/>
    <x v="13"/>
  </r>
  <r>
    <m/>
    <m/>
    <m/>
    <m/>
    <m/>
    <x v="15"/>
    <s v="DEPARTAMENTO DE POLICÍA GUAVIARE"/>
    <n v="108076000"/>
    <m/>
    <n v="108076000"/>
    <x v="50"/>
    <s v="02-02-01-004-002"/>
    <s v="Detalle"/>
    <s v=""/>
    <s v=""/>
    <x v="6"/>
    <s v="PRODUCTOS METÁLICOS"/>
    <x v="50"/>
    <x v="15"/>
  </r>
  <r>
    <m/>
    <m/>
    <m/>
    <m/>
    <m/>
    <x v="114"/>
    <s v="DEPARTAMENTO DE POLICÍA PUTUMAYO"/>
    <n v="30356000"/>
    <m/>
    <n v="30356000"/>
    <x v="50"/>
    <s v="02-02-01-004-002"/>
    <s v="Detalle"/>
    <s v=""/>
    <s v=""/>
    <x v="42"/>
    <s v="PRODUCTOS METÁLICOS"/>
    <x v="50"/>
    <x v="94"/>
  </r>
  <r>
    <m/>
    <m/>
    <m/>
    <m/>
    <m/>
    <x v="16"/>
    <s v="DEPARTAMENTO DE POLICÍA QUINDIO"/>
    <n v="3000000"/>
    <m/>
    <n v="3000000"/>
    <x v="50"/>
    <s v="02-02-01-004-002"/>
    <s v="Detalle"/>
    <s v=""/>
    <s v=""/>
    <x v="7"/>
    <s v="PRODUCTOS METÁLICOS"/>
    <x v="50"/>
    <x v="16"/>
  </r>
  <r>
    <m/>
    <m/>
    <m/>
    <m/>
    <m/>
    <x v="17"/>
    <s v="DEPARTAMENTO DE POLICÍA SAN ANDRES Y PROVIDENCIA"/>
    <n v="25400000"/>
    <m/>
    <n v="25400000"/>
    <x v="50"/>
    <s v="02-02-01-004-002"/>
    <s v="Detalle"/>
    <s v=""/>
    <s v=""/>
    <x v="8"/>
    <s v="PRODUCTOS METÁLICOS"/>
    <x v="50"/>
    <x v="17"/>
  </r>
  <r>
    <m/>
    <m/>
    <m/>
    <m/>
    <m/>
    <x v="18"/>
    <s v="DEPARTAMENTO DE POLICÍA SUCRE"/>
    <n v="20000000"/>
    <m/>
    <n v="20000000"/>
    <x v="50"/>
    <s v="02-02-01-004-002"/>
    <s v="Detalle"/>
    <s v=""/>
    <s v=""/>
    <x v="9"/>
    <s v="PRODUCTOS METÁLICOS"/>
    <x v="50"/>
    <x v="18"/>
  </r>
  <r>
    <m/>
    <m/>
    <m/>
    <m/>
    <m/>
    <x v="118"/>
    <s v="DEPARTAMENTO DE POLICÍA ARAUCA"/>
    <n v="30000000"/>
    <m/>
    <n v="30000000"/>
    <x v="50"/>
    <s v="02-02-01-004-002"/>
    <s v="Detalle"/>
    <s v=""/>
    <s v=""/>
    <x v="13"/>
    <s v="PRODUCTOS METÁLICOS"/>
    <x v="50"/>
    <x v="98"/>
  </r>
  <r>
    <m/>
    <m/>
    <m/>
    <m/>
    <m/>
    <x v="24"/>
    <s v="DIRECCIÓN DE BIENESTAR SOCIAL"/>
    <m/>
    <n v="471190000"/>
    <n v="471190000"/>
    <x v="50"/>
    <s v="02-02-01-004-002"/>
    <s v="Detalle"/>
    <s v=""/>
    <s v=""/>
    <x v="14"/>
    <s v="PRODUCTOS METÁLICOS"/>
    <x v="50"/>
    <x v="22"/>
  </r>
  <r>
    <m/>
    <m/>
    <m/>
    <m/>
    <m/>
    <x v="106"/>
    <s v="DIRECCIÓN DE INVESTIGACION CRIMINAL"/>
    <n v="171856672"/>
    <n v="40000000"/>
    <n v="211856672"/>
    <x v="50"/>
    <s v="02-02-01-004-002"/>
    <s v="Detalle"/>
    <s v=""/>
    <s v=""/>
    <x v="40"/>
    <s v="PRODUCTOS METÁLICOS"/>
    <x v="50"/>
    <x v="86"/>
  </r>
  <r>
    <m/>
    <m/>
    <m/>
    <m/>
    <m/>
    <x v="25"/>
    <s v="DIRECCIÓN DE INTELIGENCIA POLICÍAL"/>
    <n v="152758312"/>
    <m/>
    <n v="152758312"/>
    <x v="50"/>
    <s v="02-02-01-004-002"/>
    <s v="Detalle"/>
    <s v=""/>
    <s v=""/>
    <x v="15"/>
    <s v="PRODUCTOS METÁLICOS"/>
    <x v="50"/>
    <x v="23"/>
  </r>
  <r>
    <m/>
    <m/>
    <m/>
    <m/>
    <m/>
    <x v="26"/>
    <s v="DIRECCIÓN DE ANTINARCÓTICOS"/>
    <n v="180000000"/>
    <m/>
    <n v="180000000"/>
    <x v="50"/>
    <s v="02-02-01-004-002"/>
    <s v="Detalle"/>
    <s v=""/>
    <s v=""/>
    <x v="16"/>
    <s v="PRODUCTOS METÁLICOS"/>
    <x v="50"/>
    <x v="24"/>
  </r>
  <r>
    <m/>
    <m/>
    <m/>
    <m/>
    <m/>
    <x v="27"/>
    <s v="DIRECCIÓN ANTISECUESTRO Y EXTORSION"/>
    <n v="132900000"/>
    <m/>
    <n v="132900000"/>
    <x v="50"/>
    <s v="02-02-01-004-002"/>
    <s v="Detalle"/>
    <s v=""/>
    <s v=""/>
    <x v="17"/>
    <s v="PRODUCTOS METÁLICOS"/>
    <x v="50"/>
    <x v="25"/>
  </r>
  <r>
    <m/>
    <m/>
    <m/>
    <m/>
    <m/>
    <x v="107"/>
    <s v="DIRECCIÓN DE PROTECCION"/>
    <n v="96000000"/>
    <m/>
    <n v="96000000"/>
    <x v="50"/>
    <s v="02-02-01-004-002"/>
    <s v="Detalle"/>
    <s v=""/>
    <s v=""/>
    <x v="41"/>
    <s v="PRODUCTOS METÁLICOS"/>
    <x v="50"/>
    <x v="87"/>
  </r>
  <r>
    <m/>
    <m/>
    <m/>
    <m/>
    <m/>
    <x v="29"/>
    <s v="DIRECCIÓN DE CARABINEROS"/>
    <n v="533279408"/>
    <m/>
    <n v="533279408"/>
    <x v="50"/>
    <s v="02-02-01-004-002"/>
    <s v="Detalle"/>
    <s v=""/>
    <s v=""/>
    <x v="19"/>
    <s v="PRODUCTOS METÁLICOS"/>
    <x v="50"/>
    <x v="27"/>
  </r>
  <r>
    <m/>
    <m/>
    <m/>
    <m/>
    <m/>
    <x v="30"/>
    <s v="POLICÍA METROPOLITANA DE IBAGUÉ"/>
    <n v="64780000"/>
    <m/>
    <n v="64780000"/>
    <x v="50"/>
    <s v="02-02-01-004-002"/>
    <s v="Detalle"/>
    <s v=""/>
    <s v=""/>
    <x v="20"/>
    <s v="PRODUCTOS METÁLICOS"/>
    <x v="50"/>
    <x v="28"/>
  </r>
  <r>
    <m/>
    <m/>
    <m/>
    <m/>
    <m/>
    <x v="31"/>
    <s v="DEPARTAMENTO DE POLICÍA TOLIMA"/>
    <n v="10000000"/>
    <m/>
    <n v="10000000"/>
    <x v="50"/>
    <s v="02-02-01-004-002"/>
    <s v="Detalle"/>
    <s v=""/>
    <s v=""/>
    <x v="20"/>
    <s v="PRODUCTOS METÁLICOS"/>
    <x v="50"/>
    <x v="29"/>
  </r>
  <r>
    <m/>
    <m/>
    <m/>
    <m/>
    <m/>
    <x v="35"/>
    <s v="POLICÍA METROPOLITANA DE POPAYAN"/>
    <n v="73510756"/>
    <m/>
    <n v="73510756"/>
    <x v="50"/>
    <s v="02-02-01-004-002"/>
    <s v="Detalle"/>
    <s v=""/>
    <s v=""/>
    <x v="22"/>
    <s v="PRODUCTOS METÁLICOS"/>
    <x v="50"/>
    <x v="32"/>
  </r>
  <r>
    <m/>
    <m/>
    <m/>
    <m/>
    <m/>
    <x v="36"/>
    <s v="DEPARTAMENTO DE POLICÍA CAUCA"/>
    <n v="168000000"/>
    <m/>
    <n v="168000000"/>
    <x v="50"/>
    <s v="02-02-01-004-002"/>
    <s v="Detalle"/>
    <s v=""/>
    <s v=""/>
    <x v="22"/>
    <s v="PRODUCTOS METÁLICOS"/>
    <x v="50"/>
    <x v="33"/>
  </r>
  <r>
    <m/>
    <m/>
    <m/>
    <m/>
    <m/>
    <x v="37"/>
    <s v="REGIÓN DE POLICÍA No. 4"/>
    <n v="8000000"/>
    <m/>
    <n v="8000000"/>
    <x v="50"/>
    <s v="02-02-01-004-002"/>
    <s v="Detalle"/>
    <s v=""/>
    <s v=""/>
    <x v="22"/>
    <s v="PRODUCTOS METÁLICOS"/>
    <x v="50"/>
    <x v="34"/>
  </r>
  <r>
    <m/>
    <m/>
    <m/>
    <m/>
    <m/>
    <x v="41"/>
    <s v="DEPARTAMENTO DE POLICÍA CORDOBA"/>
    <n v="53000000"/>
    <m/>
    <n v="53000000"/>
    <x v="50"/>
    <s v="02-02-01-004-002"/>
    <s v="Detalle"/>
    <s v=""/>
    <s v=""/>
    <x v="24"/>
    <s v="PRODUCTOS METÁLICOS"/>
    <x v="50"/>
    <x v="38"/>
  </r>
  <r>
    <m/>
    <m/>
    <m/>
    <m/>
    <m/>
    <x v="42"/>
    <s v="DEPARTAMENTO DE POLICÍA CALDAS"/>
    <n v="4150000"/>
    <n v="4600000"/>
    <n v="8750000"/>
    <x v="50"/>
    <s v="02-02-01-004-002"/>
    <s v="Detalle"/>
    <s v=""/>
    <s v=""/>
    <x v="25"/>
    <s v="PRODUCTOS METÁLICOS"/>
    <x v="50"/>
    <x v="39"/>
  </r>
  <r>
    <m/>
    <m/>
    <m/>
    <m/>
    <m/>
    <x v="43"/>
    <s v="POLICÍA METROPOLITANA DE MANIZALES"/>
    <n v="9276760"/>
    <m/>
    <n v="9276760"/>
    <x v="50"/>
    <s v="02-02-01-004-002"/>
    <s v="Detalle"/>
    <s v=""/>
    <s v=""/>
    <x v="25"/>
    <s v="PRODUCTOS METÁLICOS"/>
    <x v="50"/>
    <x v="40"/>
  </r>
  <r>
    <m/>
    <m/>
    <m/>
    <m/>
    <m/>
    <x v="93"/>
    <s v="DEPARTAMENTO DE POLICÍA BOYACA"/>
    <n v="6600000"/>
    <m/>
    <n v="6600000"/>
    <x v="50"/>
    <s v="02-02-01-004-002"/>
    <s v="Detalle"/>
    <s v=""/>
    <s v=""/>
    <x v="26"/>
    <s v="PRODUCTOS METÁLICOS"/>
    <x v="50"/>
    <x v="73"/>
  </r>
  <r>
    <m/>
    <m/>
    <m/>
    <m/>
    <m/>
    <x v="45"/>
    <s v="POLICÍA METROPOLITANA DE SAN JUAN DE PASTO"/>
    <n v="57550000"/>
    <m/>
    <n v="57550000"/>
    <x v="50"/>
    <s v="02-02-01-004-002"/>
    <s v="Detalle"/>
    <s v=""/>
    <s v=""/>
    <x v="27"/>
    <s v="PRODUCTOS METÁLICOS"/>
    <x v="50"/>
    <x v="42"/>
  </r>
  <r>
    <m/>
    <m/>
    <m/>
    <m/>
    <m/>
    <x v="48"/>
    <s v="POLICÍA METROPOLITANA DE BOGOTÁ - POLICÍA METROPOLITANA DE SOACHA"/>
    <n v="8000000"/>
    <m/>
    <n v="8000000"/>
    <x v="50"/>
    <s v="02-02-01-004-002"/>
    <s v="Detalle"/>
    <s v=""/>
    <s v=""/>
    <x v="28"/>
    <s v="PRODUCTOS METÁLICOS"/>
    <x v="50"/>
    <x v="44"/>
  </r>
  <r>
    <m/>
    <m/>
    <m/>
    <m/>
    <m/>
    <x v="50"/>
    <s v="POLICÍA METROPOLITANA DE CALI"/>
    <n v="60590474"/>
    <m/>
    <n v="60590474"/>
    <x v="50"/>
    <s v="02-02-01-004-002"/>
    <s v="Detalle"/>
    <s v=""/>
    <s v=""/>
    <x v="29"/>
    <s v="PRODUCTOS METÁLICOS"/>
    <x v="50"/>
    <x v="46"/>
  </r>
  <r>
    <m/>
    <m/>
    <m/>
    <m/>
    <m/>
    <x v="83"/>
    <s v="DEPARTAMENTO DE POLICÍA ANTIOQUIA"/>
    <m/>
    <n v="20000000"/>
    <n v="20000000"/>
    <x v="50"/>
    <s v="02-02-01-004-002"/>
    <s v="Detalle"/>
    <s v=""/>
    <s v=""/>
    <x v="30"/>
    <s v="PRODUCTOS METÁLICOS"/>
    <x v="50"/>
    <x v="68"/>
  </r>
  <r>
    <m/>
    <m/>
    <m/>
    <m/>
    <m/>
    <x v="57"/>
    <s v="POLICÍA METROPOLITANA DE BARRANQUILLA"/>
    <n v="12000000"/>
    <m/>
    <n v="12000000"/>
    <x v="50"/>
    <s v="02-02-01-004-002"/>
    <s v="Detalle"/>
    <s v=""/>
    <s v=""/>
    <x v="32"/>
    <s v="PRODUCTOS METÁLICOS"/>
    <x v="50"/>
    <x v="51"/>
  </r>
  <r>
    <m/>
    <m/>
    <m/>
    <m/>
    <m/>
    <x v="109"/>
    <s v="POLICÍA METROPOLITANA DE BUCARAMANGA"/>
    <m/>
    <n v="55000000"/>
    <n v="55000000"/>
    <x v="50"/>
    <s v="02-02-01-004-002"/>
    <s v="Detalle"/>
    <s v=""/>
    <s v=""/>
    <x v="33"/>
    <s v="PRODUCTOS METÁLICOS"/>
    <x v="50"/>
    <x v="89"/>
  </r>
  <r>
    <m/>
    <m/>
    <m/>
    <m/>
    <m/>
    <x v="59"/>
    <s v="DEPARTAMENTO DE POLICÍA MAGDALENA MEDIO"/>
    <n v="15000000"/>
    <m/>
    <n v="15000000"/>
    <x v="50"/>
    <s v="02-02-01-004-002"/>
    <s v="Detalle"/>
    <s v=""/>
    <s v=""/>
    <x v="33"/>
    <s v="PRODUCTOS METÁLICOS"/>
    <x v="50"/>
    <x v="53"/>
  </r>
  <r>
    <m/>
    <m/>
    <m/>
    <m/>
    <m/>
    <x v="60"/>
    <s v="POLICÍA METROPOLITANA DE CUCUTA"/>
    <n v="10800000"/>
    <m/>
    <n v="10800000"/>
    <x v="50"/>
    <s v="02-02-01-004-002"/>
    <s v="Detalle"/>
    <s v=""/>
    <s v=""/>
    <x v="34"/>
    <s v="PRODUCTOS METÁLICOS"/>
    <x v="50"/>
    <x v="54"/>
  </r>
  <r>
    <m/>
    <m/>
    <m/>
    <m/>
    <m/>
    <x v="61"/>
    <s v="DEPARTAMENTO DE POLICÍA NORTE DE SANTANDER"/>
    <n v="9350000"/>
    <m/>
    <n v="9350000"/>
    <x v="50"/>
    <s v="02-02-01-004-002"/>
    <s v="Detalle"/>
    <s v=""/>
    <s v=""/>
    <x v="34"/>
    <s v="PRODUCTOS METÁLICOS"/>
    <x v="50"/>
    <x v="55"/>
  </r>
  <r>
    <m/>
    <m/>
    <m/>
    <m/>
    <m/>
    <x v="63"/>
    <s v="POLICÍA METROPOLITANA DE PEREIRA"/>
    <n v="30000000"/>
    <m/>
    <n v="30000000"/>
    <x v="50"/>
    <s v="02-02-01-004-002"/>
    <s v="Detalle"/>
    <s v=""/>
    <s v=""/>
    <x v="35"/>
    <s v="PRODUCTOS METÁLICOS"/>
    <x v="50"/>
    <x v="56"/>
  </r>
  <r>
    <m/>
    <m/>
    <m/>
    <m/>
    <m/>
    <x v="64"/>
    <s v="DEPARTAMENTO DE POLICÍA RISARALDA"/>
    <n v="1520000"/>
    <m/>
    <n v="1520000"/>
    <x v="50"/>
    <s v="02-02-01-004-002"/>
    <s v="Detalle"/>
    <s v=""/>
    <s v=""/>
    <x v="35"/>
    <s v="PRODUCTOS METÁLICOS"/>
    <x v="50"/>
    <x v="57"/>
  </r>
  <r>
    <m/>
    <m/>
    <m/>
    <m/>
    <m/>
    <x v="110"/>
    <s v="REGIÓN DE POLICÍA No. 3"/>
    <n v="37120000"/>
    <m/>
    <n v="37120000"/>
    <x v="50"/>
    <s v="02-02-01-004-002"/>
    <s v="Detalle"/>
    <s v=""/>
    <s v=""/>
    <x v="35"/>
    <s v="PRODUCTOS METÁLICOS"/>
    <x v="50"/>
    <x v="90"/>
  </r>
  <r>
    <m/>
    <m/>
    <m/>
    <m/>
    <m/>
    <x v="66"/>
    <s v="POLICÍA METROPOLITANA DE VILLAVICENCIO"/>
    <n v="16500000"/>
    <m/>
    <n v="16500000"/>
    <x v="50"/>
    <s v="02-02-01-004-002"/>
    <s v="Detalle"/>
    <s v=""/>
    <s v=""/>
    <x v="36"/>
    <s v="PRODUCTOS METÁLICOS"/>
    <x v="50"/>
    <x v="58"/>
  </r>
  <r>
    <m/>
    <m/>
    <m/>
    <m/>
    <m/>
    <x v="67"/>
    <s v="DEPARTAMENTO DE POLICÍA META"/>
    <n v="20050000"/>
    <m/>
    <n v="20050000"/>
    <x v="50"/>
    <s v="02-02-01-004-002"/>
    <s v="Detalle"/>
    <s v=""/>
    <s v=""/>
    <x v="36"/>
    <s v="PRODUCTOS METÁLICOS"/>
    <x v="50"/>
    <x v="59"/>
  </r>
  <r>
    <m/>
    <m/>
    <m/>
    <m/>
    <m/>
    <x v="68"/>
    <s v="DEPARTAMENTO DE POLICÍA VAUPÉS"/>
    <n v="10000000"/>
    <m/>
    <n v="10000000"/>
    <x v="50"/>
    <s v="02-02-01-004-002"/>
    <s v="Detalle"/>
    <s v=""/>
    <s v=""/>
    <x v="36"/>
    <s v="PRODUCTOS METÁLICOS"/>
    <x v="50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4"/>
    <s v="003"/>
    <x v="0"/>
    <s v="MAQUINARIA PARA USO GENERAL"/>
    <n v="267013160"/>
    <n v="0"/>
    <n v="267013160"/>
    <x v="51"/>
    <s v="02-02-01-004"/>
    <s v="Subordinal"/>
    <s v="020201004003Subordinal"/>
    <n v="1"/>
    <x v="0"/>
    <s v="MAQUINARIA Y EQUIPO"/>
    <x v="8"/>
    <x v="0"/>
  </r>
  <r>
    <m/>
    <m/>
    <m/>
    <m/>
    <m/>
    <x v="3"/>
    <s v="AREA DE DERECHOS HUMANOS"/>
    <n v="23000000"/>
    <m/>
    <n v="23000000"/>
    <x v="51"/>
    <s v="02-02-01-004-003"/>
    <s v="Detalle"/>
    <s v=""/>
    <s v=""/>
    <x v="1"/>
    <s v="MAQUINARIA Y EQUIPO"/>
    <x v="8"/>
    <x v="3"/>
  </r>
  <r>
    <m/>
    <m/>
    <m/>
    <m/>
    <m/>
    <x v="104"/>
    <s v="SECRETARIA GENERAL"/>
    <n v="1400000"/>
    <m/>
    <n v="1400000"/>
    <x v="51"/>
    <s v="02-02-01-004-003"/>
    <s v="Detalle"/>
    <s v=""/>
    <s v=""/>
    <x v="1"/>
    <s v="MAQUINARIA Y EQUIPO"/>
    <x v="8"/>
    <x v="84"/>
  </r>
  <r>
    <m/>
    <m/>
    <m/>
    <m/>
    <m/>
    <x v="105"/>
    <s v="OFICINA DE RELACIONES  Y COOPERACIÓN INTERNACIONAL POLICIAL"/>
    <n v="2800000"/>
    <m/>
    <n v="2800000"/>
    <x v="51"/>
    <s v="02-02-01-004-003"/>
    <s v="Detalle"/>
    <s v=""/>
    <s v=""/>
    <x v="1"/>
    <s v="MAQUINARIA Y EQUIPO"/>
    <x v="8"/>
    <x v="85"/>
  </r>
  <r>
    <m/>
    <m/>
    <m/>
    <m/>
    <m/>
    <x v="91"/>
    <s v="SUBDIRECCIÓN GENERAL"/>
    <n v="4000000"/>
    <m/>
    <n v="4000000"/>
    <x v="51"/>
    <s v="02-02-01-004-003"/>
    <s v="Detalle"/>
    <s v=""/>
    <s v=""/>
    <x v="1"/>
    <s v="MAQUINARIA Y EQUIPO"/>
    <x v="8"/>
    <x v="71"/>
  </r>
  <r>
    <m/>
    <m/>
    <m/>
    <m/>
    <m/>
    <x v="26"/>
    <s v="DIRECCIÓN DE ANTINARCÓTICOS"/>
    <n v="22151100"/>
    <m/>
    <n v="22151100"/>
    <x v="51"/>
    <s v="02-02-01-004-003"/>
    <s v="Detalle"/>
    <s v=""/>
    <s v=""/>
    <x v="16"/>
    <s v="MAQUINARIA Y EQUIPO"/>
    <x v="8"/>
    <x v="24"/>
  </r>
  <r>
    <m/>
    <m/>
    <m/>
    <m/>
    <m/>
    <x v="28"/>
    <s v="DIRECCIÓN DE TRANSITO Y TRANSPORTES"/>
    <n v="50000000"/>
    <m/>
    <n v="50000000"/>
    <x v="51"/>
    <s v="02-02-01-004-003"/>
    <s v="Detalle"/>
    <s v=""/>
    <s v=""/>
    <x v="18"/>
    <s v="MAQUINARIA Y EQUIPO"/>
    <x v="8"/>
    <x v="26"/>
  </r>
  <r>
    <m/>
    <m/>
    <m/>
    <m/>
    <m/>
    <x v="29"/>
    <s v="DIRECCIÓN DE CARABINEROS"/>
    <n v="59400000"/>
    <m/>
    <n v="59400000"/>
    <x v="51"/>
    <s v="02-02-01-004-003"/>
    <s v="Detalle"/>
    <s v=""/>
    <s v=""/>
    <x v="19"/>
    <s v="MAQUINARIA Y EQUIPO"/>
    <x v="8"/>
    <x v="27"/>
  </r>
  <r>
    <m/>
    <m/>
    <m/>
    <m/>
    <m/>
    <x v="30"/>
    <s v="POLICÍA METROPOLITANA DE IBAGUÉ"/>
    <n v="790000"/>
    <m/>
    <n v="790000"/>
    <x v="51"/>
    <s v="02-02-01-004-003"/>
    <s v="Detalle"/>
    <s v=""/>
    <s v=""/>
    <x v="20"/>
    <s v="MAQUINARIA Y EQUIPO"/>
    <x v="8"/>
    <x v="28"/>
  </r>
  <r>
    <m/>
    <m/>
    <m/>
    <m/>
    <m/>
    <x v="43"/>
    <s v="POLICÍA METROPOLITANA DE MANIZALES"/>
    <n v="200000"/>
    <m/>
    <n v="200000"/>
    <x v="51"/>
    <s v="02-02-01-004-003"/>
    <s v="Detalle"/>
    <s v=""/>
    <s v=""/>
    <x v="25"/>
    <s v="MAQUINARIA Y EQUIPO"/>
    <x v="8"/>
    <x v="40"/>
  </r>
  <r>
    <m/>
    <m/>
    <m/>
    <m/>
    <m/>
    <x v="48"/>
    <s v="POLICÍA METROPOLITANA DE BOGOTÁ - POLICÍA METROPOLITANA DE SOACHA"/>
    <n v="18000000"/>
    <m/>
    <n v="18000000"/>
    <x v="51"/>
    <s v="02-02-01-004-003"/>
    <s v="Detalle"/>
    <s v=""/>
    <s v=""/>
    <x v="28"/>
    <s v="MAQUINARIA Y EQUIPO"/>
    <x v="8"/>
    <x v="44"/>
  </r>
  <r>
    <m/>
    <m/>
    <m/>
    <m/>
    <m/>
    <x v="58"/>
    <s v="REGIÓN DE POLICÍA No. 8"/>
    <n v="2392060"/>
    <m/>
    <n v="2392060"/>
    <x v="51"/>
    <s v="02-02-01-004-003"/>
    <s v="Detalle"/>
    <s v=""/>
    <s v=""/>
    <x v="32"/>
    <s v="MAQUINARIA Y EQUIPO"/>
    <x v="8"/>
    <x v="52"/>
  </r>
  <r>
    <m/>
    <m/>
    <m/>
    <m/>
    <m/>
    <x v="94"/>
    <s v="DEPARTAMENTO DE POLICÍA SANTANDER"/>
    <n v="64500000"/>
    <m/>
    <n v="64500000"/>
    <x v="51"/>
    <s v="02-02-01-004-003"/>
    <s v="Detalle"/>
    <s v=""/>
    <s v=""/>
    <x v="33"/>
    <s v="MAQUINARIA Y EQUIPO"/>
    <x v="8"/>
    <x v="74"/>
  </r>
  <r>
    <m/>
    <m/>
    <m/>
    <m/>
    <m/>
    <x v="63"/>
    <s v="POLICÍA METROPOLITANA DE PEREIRA"/>
    <n v="2800000"/>
    <m/>
    <n v="2800000"/>
    <x v="51"/>
    <s v="02-02-01-004-003"/>
    <s v="Detalle"/>
    <s v=""/>
    <s v=""/>
    <x v="35"/>
    <s v="MAQUINARIA Y EQUIPO"/>
    <x v="8"/>
    <x v="56"/>
  </r>
  <r>
    <m/>
    <m/>
    <m/>
    <m/>
    <m/>
    <x v="64"/>
    <s v="DEPARTAMENTO DE POLICÍA RISARALDA"/>
    <n v="12500000"/>
    <m/>
    <n v="12500000"/>
    <x v="51"/>
    <s v="02-02-01-004-003"/>
    <s v="Detalle"/>
    <s v=""/>
    <s v=""/>
    <x v="35"/>
    <s v="MAQUINARIA Y EQUIPO"/>
    <x v="8"/>
    <x v="57"/>
  </r>
  <r>
    <m/>
    <m/>
    <m/>
    <m/>
    <m/>
    <x v="68"/>
    <s v="DEPARTAMENTO DE POLICÍA VAUPÉS"/>
    <n v="3080000"/>
    <m/>
    <n v="3080000"/>
    <x v="51"/>
    <s v="02-02-01-004-003"/>
    <s v="Detalle"/>
    <s v=""/>
    <s v=""/>
    <x v="36"/>
    <s v="MAQUINARIA Y EQUIPO"/>
    <x v="8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4"/>
    <s v="004"/>
    <x v="0"/>
    <s v="MAQUINARIA PARA USOS ESPECIALES"/>
    <n v="4552279060"/>
    <n v="37500000"/>
    <n v="4589779060"/>
    <x v="52"/>
    <s v="02-02-01-004"/>
    <s v="Subordinal"/>
    <s v="020201004004Subordinal"/>
    <n v="1"/>
    <x v="0"/>
    <s v="MAQUINARIA Y EQUIPO"/>
    <x v="9"/>
    <x v="0"/>
  </r>
  <r>
    <m/>
    <m/>
    <m/>
    <m/>
    <m/>
    <x v="70"/>
    <s v="DIRECCIÓN ADMINISTRATIVA Y FINANCIERA"/>
    <n v="4390034060"/>
    <m/>
    <n v="4390034060"/>
    <x v="52"/>
    <s v="02-02-01-004-004"/>
    <s v="Detalle"/>
    <s v=""/>
    <s v=""/>
    <x v="1"/>
    <s v="MAQUINARIA Y EQUIPO"/>
    <x v="9"/>
    <x v="62"/>
  </r>
  <r>
    <m/>
    <m/>
    <m/>
    <m/>
    <m/>
    <x v="127"/>
    <s v="CONTROL INTERNO"/>
    <n v="425000"/>
    <m/>
    <n v="425000"/>
    <x v="52"/>
    <s v="02-02-01-004-004"/>
    <s v="Detalle"/>
    <s v=""/>
    <s v=""/>
    <x v="1"/>
    <s v="MAQUINARIA Y EQUIPO"/>
    <x v="9"/>
    <x v="107"/>
  </r>
  <r>
    <m/>
    <m/>
    <m/>
    <m/>
    <m/>
    <x v="105"/>
    <s v="OFICINA DE RELACIONES  Y COOPERACIÓN INTERNACIONAL POLICIAL"/>
    <n v="1300000"/>
    <m/>
    <n v="1300000"/>
    <x v="52"/>
    <s v="02-02-01-004-004"/>
    <s v="Detalle"/>
    <s v=""/>
    <s v=""/>
    <x v="1"/>
    <s v="MAQUINARIA Y EQUIPO"/>
    <x v="9"/>
    <x v="85"/>
  </r>
  <r>
    <m/>
    <m/>
    <m/>
    <m/>
    <m/>
    <x v="91"/>
    <s v="SUBDIRECCIÓN GENERAL"/>
    <n v="2000000"/>
    <m/>
    <n v="2000000"/>
    <x v="52"/>
    <s v="02-02-01-004-004"/>
    <s v="Detalle"/>
    <s v=""/>
    <s v=""/>
    <x v="1"/>
    <s v="MAQUINARIA Y EQUIPO"/>
    <x v="9"/>
    <x v="71"/>
  </r>
  <r>
    <m/>
    <m/>
    <m/>
    <m/>
    <m/>
    <x v="113"/>
    <s v="DEPARTAMENTO DE POLICÍA CESAR - VALLEDUPAR"/>
    <n v="10000000"/>
    <m/>
    <n v="10000000"/>
    <x v="52"/>
    <s v="02-02-01-004-004"/>
    <s v="Detalle"/>
    <s v=""/>
    <s v=""/>
    <x v="3"/>
    <s v="MAQUINARIA Y EQUIPO"/>
    <x v="9"/>
    <x v="93"/>
  </r>
  <r>
    <m/>
    <m/>
    <m/>
    <m/>
    <m/>
    <x v="106"/>
    <s v="DIRECCIÓN DE INVESTIGACION CRIMINAL"/>
    <n v="3500000"/>
    <m/>
    <n v="3500000"/>
    <x v="52"/>
    <s v="02-02-01-004-004"/>
    <s v="Detalle"/>
    <s v=""/>
    <s v=""/>
    <x v="40"/>
    <s v="MAQUINARIA Y EQUIPO"/>
    <x v="9"/>
    <x v="86"/>
  </r>
  <r>
    <m/>
    <m/>
    <m/>
    <m/>
    <m/>
    <x v="29"/>
    <s v="DIRECCIÓN DE CARABINEROS"/>
    <n v="120000000"/>
    <m/>
    <n v="120000000"/>
    <x v="52"/>
    <s v="02-02-01-004-004"/>
    <s v="Detalle"/>
    <s v=""/>
    <s v=""/>
    <x v="19"/>
    <s v="MAQUINARIA Y EQUIPO"/>
    <x v="9"/>
    <x v="27"/>
  </r>
  <r>
    <m/>
    <m/>
    <m/>
    <m/>
    <m/>
    <x v="112"/>
    <s v="POLICÍA METROPOLITANA DE BOGOTA"/>
    <m/>
    <n v="37500000"/>
    <n v="37500000"/>
    <x v="52"/>
    <s v="02-02-01-004-004"/>
    <s v="Detalle"/>
    <s v=""/>
    <s v=""/>
    <x v="28"/>
    <s v="MAQUINARIA Y EQUIPO"/>
    <x v="9"/>
    <x v="92"/>
  </r>
  <r>
    <m/>
    <m/>
    <m/>
    <m/>
    <m/>
    <x v="30"/>
    <s v="POLICÍA METROPOLITANA DE IBAGUÉ"/>
    <n v="14870000"/>
    <m/>
    <n v="14870000"/>
    <x v="52"/>
    <s v="02-02-01-004-004"/>
    <s v="Detalle"/>
    <s v=""/>
    <s v=""/>
    <x v="20"/>
    <s v="MAQUINARIA Y EQUIPO"/>
    <x v="9"/>
    <x v="28"/>
  </r>
  <r>
    <m/>
    <m/>
    <m/>
    <m/>
    <m/>
    <x v="37"/>
    <s v="REGIÓN DE POLICÍA No. 4"/>
    <n v="1700000"/>
    <m/>
    <n v="1700000"/>
    <x v="52"/>
    <s v="02-02-01-004-004"/>
    <s v="Detalle"/>
    <s v=""/>
    <s v=""/>
    <x v="22"/>
    <s v="MAQUINARIA Y EQUIPO"/>
    <x v="9"/>
    <x v="34"/>
  </r>
  <r>
    <m/>
    <m/>
    <m/>
    <m/>
    <m/>
    <x v="45"/>
    <s v="POLICÍA METROPOLITANA DE SAN JUAN DE PASTO"/>
    <n v="6450000"/>
    <m/>
    <n v="6450000"/>
    <x v="52"/>
    <s v="02-02-01-004-004"/>
    <s v="Detalle"/>
    <s v=""/>
    <s v=""/>
    <x v="27"/>
    <s v="MAQUINARIA Y EQUIPO"/>
    <x v="9"/>
    <x v="42"/>
  </r>
  <r>
    <m/>
    <m/>
    <m/>
    <m/>
    <m/>
    <x v="56"/>
    <s v="DEPARTAMENTO DE POLICÍA BOLÍVAR"/>
    <n v="2000000"/>
    <m/>
    <n v="2000000"/>
    <x v="52"/>
    <s v="02-02-01-004-004"/>
    <s v="Detalle"/>
    <s v=""/>
    <s v=""/>
    <x v="31"/>
    <s v="MAQUINARIA Y EQUIPO"/>
    <x v="9"/>
    <x v="5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4"/>
    <s v="005"/>
    <x v="0"/>
    <s v="MAQUINARIA DE OFICINA, CONTABILIDAD E INFORMÁTICA"/>
    <n v="117203529.59999999"/>
    <n v="40000000"/>
    <n v="157203529.59999999"/>
    <x v="53"/>
    <s v="02-02-01-004"/>
    <s v="Subordinal"/>
    <s v="020201004005Subordinal"/>
    <n v="1"/>
    <x v="0"/>
    <s v="EQUIPO DE OFICINA Y COMPUTO"/>
    <x v="10"/>
    <x v="0"/>
  </r>
  <r>
    <m/>
    <m/>
    <m/>
    <m/>
    <m/>
    <x v="70"/>
    <s v="DIRECCIÓN ADMINISTRATIVA Y FINANCIERA"/>
    <n v="50000000"/>
    <m/>
    <n v="50000000"/>
    <x v="53"/>
    <s v="02-02-01-004-005"/>
    <s v="Detalle"/>
    <s v=""/>
    <s v=""/>
    <x v="1"/>
    <s v="EQUIPO DE OFICINA Y COMPUTO"/>
    <x v="10"/>
    <x v="62"/>
  </r>
  <r>
    <m/>
    <m/>
    <m/>
    <m/>
    <m/>
    <x v="3"/>
    <s v="AREA DE DERECHOS HUMANOS"/>
    <n v="2100000"/>
    <m/>
    <n v="2100000"/>
    <x v="53"/>
    <s v="02-02-01-004-005"/>
    <s v="Detalle"/>
    <s v=""/>
    <s v=""/>
    <x v="1"/>
    <s v="EQUIPO DE OFICINA Y COMPUTO"/>
    <x v="10"/>
    <x v="3"/>
  </r>
  <r>
    <m/>
    <m/>
    <m/>
    <m/>
    <m/>
    <x v="104"/>
    <s v="SECRETARIA GENERAL"/>
    <n v="80000"/>
    <m/>
    <n v="80000"/>
    <x v="53"/>
    <s v="02-02-01-004-005"/>
    <s v="Detalle"/>
    <s v=""/>
    <s v=""/>
    <x v="1"/>
    <s v="EQUIPO DE OFICINA Y COMPUTO"/>
    <x v="10"/>
    <x v="84"/>
  </r>
  <r>
    <m/>
    <m/>
    <m/>
    <m/>
    <m/>
    <x v="6"/>
    <s v="DIRECCIÓN DE TALENTO HUMANO"/>
    <n v="154500"/>
    <m/>
    <n v="154500"/>
    <x v="53"/>
    <s v="02-02-01-004-005"/>
    <s v="Detalle"/>
    <s v=""/>
    <s v=""/>
    <x v="1"/>
    <s v="EQUIPO DE OFICINA Y COMPUTO"/>
    <x v="10"/>
    <x v="6"/>
  </r>
  <r>
    <m/>
    <m/>
    <m/>
    <m/>
    <m/>
    <x v="11"/>
    <s v="DEPARTAMENTO DE POLICÍA CESAR"/>
    <n v="2000000"/>
    <m/>
    <n v="2000000"/>
    <x v="53"/>
    <s v="02-02-01-004-005"/>
    <s v="Detalle"/>
    <s v=""/>
    <s v=""/>
    <x v="3"/>
    <s v="EQUIPO DE OFICINA Y COMPUTO"/>
    <x v="10"/>
    <x v="11"/>
  </r>
  <r>
    <m/>
    <m/>
    <m/>
    <m/>
    <m/>
    <x v="113"/>
    <s v="DEPARTAMENTO DE POLICÍA CESAR - VALLEDUPAR"/>
    <n v="2000000"/>
    <m/>
    <n v="2000000"/>
    <x v="53"/>
    <s v="02-02-01-004-005"/>
    <s v="Detalle"/>
    <s v=""/>
    <s v=""/>
    <x v="3"/>
    <s v="EQUIPO DE OFICINA Y COMPUTO"/>
    <x v="10"/>
    <x v="93"/>
  </r>
  <r>
    <m/>
    <m/>
    <m/>
    <m/>
    <m/>
    <x v="21"/>
    <s v="DEPARTAMENTO DE POLICÍA VICHADA"/>
    <n v="45000000"/>
    <m/>
    <n v="45000000"/>
    <x v="53"/>
    <s v="02-02-01-004-005"/>
    <s v="Detalle"/>
    <s v=""/>
    <s v=""/>
    <x v="11"/>
    <s v="EQUIPO DE OFICINA Y COMPUTO"/>
    <x v="10"/>
    <x v="20"/>
  </r>
  <r>
    <m/>
    <m/>
    <m/>
    <m/>
    <m/>
    <x v="42"/>
    <s v="DEPARTAMENTO DE POLICÍA CALDAS"/>
    <n v="115000"/>
    <m/>
    <n v="115000"/>
    <x v="53"/>
    <s v="02-02-01-004-005"/>
    <s v="Detalle"/>
    <s v=""/>
    <s v=""/>
    <x v="25"/>
    <s v="EQUIPO DE OFICINA Y COMPUTO"/>
    <x v="10"/>
    <x v="39"/>
  </r>
  <r>
    <m/>
    <m/>
    <m/>
    <m/>
    <m/>
    <x v="43"/>
    <s v="POLICÍA METROPOLITANA DE MANIZALES"/>
    <n v="1650000"/>
    <m/>
    <n v="1650000"/>
    <x v="53"/>
    <s v="02-02-01-004-005"/>
    <s v="Detalle"/>
    <s v=""/>
    <s v=""/>
    <x v="25"/>
    <s v="EQUIPO DE OFICINA Y COMPUTO"/>
    <x v="10"/>
    <x v="40"/>
  </r>
  <r>
    <m/>
    <m/>
    <m/>
    <m/>
    <m/>
    <x v="48"/>
    <s v="POLICÍA METROPOLITANA DE BOGOTÁ - POLICÍA METROPOLITANA DE SOACHA"/>
    <n v="1180000"/>
    <m/>
    <n v="1180000"/>
    <x v="53"/>
    <s v="02-02-01-004-005"/>
    <s v="Detalle"/>
    <s v=""/>
    <s v=""/>
    <x v="28"/>
    <s v="EQUIPO DE OFICINA Y COMPUTO"/>
    <x v="10"/>
    <x v="44"/>
  </r>
  <r>
    <m/>
    <m/>
    <m/>
    <m/>
    <m/>
    <x v="50"/>
    <s v="POLICÍA METROPOLITANA DE CALI"/>
    <n v="424029.6"/>
    <m/>
    <n v="424029.6"/>
    <x v="53"/>
    <s v="02-02-01-004-005"/>
    <s v="Detalle"/>
    <s v=""/>
    <s v=""/>
    <x v="29"/>
    <s v="EQUIPO DE OFICINA Y COMPUTO"/>
    <x v="10"/>
    <x v="46"/>
  </r>
  <r>
    <m/>
    <m/>
    <m/>
    <m/>
    <m/>
    <x v="56"/>
    <s v="DEPARTAMENTO DE POLICÍA BOLÍVAR"/>
    <n v="10500000"/>
    <m/>
    <n v="10500000"/>
    <x v="53"/>
    <s v="02-02-01-004-005"/>
    <s v="Detalle"/>
    <s v=""/>
    <s v=""/>
    <x v="31"/>
    <s v="EQUIPO DE OFICINA Y COMPUTO"/>
    <x v="10"/>
    <x v="50"/>
  </r>
  <r>
    <m/>
    <m/>
    <m/>
    <m/>
    <m/>
    <x v="109"/>
    <s v="POLICÍA METROPOLITANA DE BUCARAMANGA"/>
    <m/>
    <n v="40000000"/>
    <n v="40000000"/>
    <x v="53"/>
    <s v="02-02-01-004-005"/>
    <s v="Detalle"/>
    <s v=""/>
    <s v=""/>
    <x v="33"/>
    <s v="EQUIPO DE OFICINA Y COMPUTO"/>
    <x v="10"/>
    <x v="89"/>
  </r>
  <r>
    <m/>
    <m/>
    <m/>
    <m/>
    <m/>
    <x v="68"/>
    <s v="DEPARTAMENTO DE POLICÍA VAUPÉS"/>
    <n v="2000000"/>
    <m/>
    <n v="2000000"/>
    <x v="53"/>
    <s v="02-02-01-004-005"/>
    <s v="Detalle"/>
    <s v=""/>
    <s v=""/>
    <x v="36"/>
    <s v="EQUIPO DE OFICINA Y COMPUTO"/>
    <x v="10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4"/>
    <s v="006"/>
    <x v="0"/>
    <s v="MAQUINARIA Y APARATOS ELÉCTRICOS"/>
    <n v="1728703488"/>
    <n v="67000000"/>
    <n v="1795703488"/>
    <x v="54"/>
    <s v="02-02-01-004"/>
    <s v="Subordinal"/>
    <s v="020201004006Subordinal"/>
    <n v="1"/>
    <x v="0"/>
    <s v="EQUIPO ELÉCTRICO"/>
    <x v="11"/>
    <x v="0"/>
  </r>
  <r>
    <m/>
    <m/>
    <m/>
    <m/>
    <m/>
    <x v="70"/>
    <s v="DIRECCIÓN ADMINISTRATIVA Y FINANCIERA"/>
    <n v="4800000"/>
    <m/>
    <n v="4800000"/>
    <x v="54"/>
    <s v="02-02-01-004-006"/>
    <s v="Detalle"/>
    <s v=""/>
    <s v=""/>
    <x v="1"/>
    <s v="EQUIPO ELÉCTRICO"/>
    <x v="11"/>
    <x v="62"/>
  </r>
  <r>
    <m/>
    <m/>
    <m/>
    <m/>
    <m/>
    <x v="3"/>
    <s v="AREA DE DERECHOS HUMANOS"/>
    <n v="3180000"/>
    <m/>
    <n v="3180000"/>
    <x v="54"/>
    <s v="02-02-01-004-006"/>
    <s v="Detalle"/>
    <s v=""/>
    <s v=""/>
    <x v="1"/>
    <s v="EQUIPO ELÉCTRICO"/>
    <x v="11"/>
    <x v="3"/>
  </r>
  <r>
    <m/>
    <m/>
    <m/>
    <m/>
    <m/>
    <x v="5"/>
    <s v="ESCUADRÓN MÓVIL ANTIDISTURBIOS"/>
    <n v="64300000"/>
    <m/>
    <n v="64300000"/>
    <x v="54"/>
    <s v="02-02-01-004-006"/>
    <s v="Detalle"/>
    <s v=""/>
    <s v=""/>
    <x v="1"/>
    <s v="EQUIPO ELÉCTRICO"/>
    <x v="11"/>
    <x v="5"/>
  </r>
  <r>
    <m/>
    <m/>
    <m/>
    <m/>
    <m/>
    <x v="104"/>
    <s v="SECRETARIA GENERAL"/>
    <n v="1000000"/>
    <m/>
    <n v="1000000"/>
    <x v="54"/>
    <s v="02-02-01-004-006"/>
    <s v="Detalle"/>
    <s v=""/>
    <s v=""/>
    <x v="1"/>
    <s v="EQUIPO ELÉCTRICO"/>
    <x v="11"/>
    <x v="84"/>
  </r>
  <r>
    <m/>
    <m/>
    <m/>
    <m/>
    <m/>
    <x v="7"/>
    <s v="COMUNICACIONES ESTRATÉGICAS"/>
    <n v="85000000"/>
    <m/>
    <n v="85000000"/>
    <x v="54"/>
    <s v="02-02-01-004-006"/>
    <s v="Detalle"/>
    <s v=""/>
    <s v=""/>
    <x v="1"/>
    <s v="EQUIPO ELÉCTRICO"/>
    <x v="11"/>
    <x v="7"/>
  </r>
  <r>
    <m/>
    <m/>
    <m/>
    <m/>
    <m/>
    <x v="9"/>
    <s v="UNIDAD NACIONAL DE INTERVENCIÓN POLICIAL Y DE ANTITERRORISMO"/>
    <n v="2000000"/>
    <m/>
    <n v="2000000"/>
    <x v="54"/>
    <s v="02-02-01-004-006"/>
    <s v="Detalle"/>
    <s v=""/>
    <s v=""/>
    <x v="1"/>
    <s v="EQUIPO ELÉCTRICO"/>
    <x v="11"/>
    <x v="9"/>
  </r>
  <r>
    <m/>
    <m/>
    <m/>
    <m/>
    <m/>
    <x v="92"/>
    <s v="UNIDAD PARA LA EDIFICACIÓN DE LA PAZ"/>
    <n v="10000000"/>
    <m/>
    <n v="10000000"/>
    <x v="54"/>
    <s v="02-02-01-004-006"/>
    <s v="Detalle"/>
    <s v=""/>
    <s v=""/>
    <x v="1"/>
    <s v="EQUIPO ELÉCTRICO"/>
    <x v="11"/>
    <x v="72"/>
  </r>
  <r>
    <m/>
    <m/>
    <m/>
    <m/>
    <m/>
    <x v="10"/>
    <s v="DEPARTAMENTO DE POLICÍA CAQUETA"/>
    <n v="9000000"/>
    <m/>
    <n v="9000000"/>
    <x v="54"/>
    <s v="02-02-01-004-006"/>
    <s v="Detalle"/>
    <s v=""/>
    <s v=""/>
    <x v="2"/>
    <s v="EQUIPO ELÉCTRICO"/>
    <x v="11"/>
    <x v="10"/>
  </r>
  <r>
    <m/>
    <m/>
    <m/>
    <m/>
    <m/>
    <x v="11"/>
    <s v="DEPARTAMENTO DE POLICÍA CESAR"/>
    <n v="20000000"/>
    <m/>
    <n v="20000000"/>
    <x v="54"/>
    <s v="02-02-01-004-006"/>
    <s v="Detalle"/>
    <s v=""/>
    <s v=""/>
    <x v="3"/>
    <s v="EQUIPO ELÉCTRICO"/>
    <x v="11"/>
    <x v="11"/>
  </r>
  <r>
    <m/>
    <m/>
    <m/>
    <m/>
    <m/>
    <x v="16"/>
    <s v="DEPARTAMENTO DE POLICÍA QUINDIO"/>
    <n v="100000000"/>
    <m/>
    <n v="100000000"/>
    <x v="54"/>
    <s v="02-02-01-004-006"/>
    <s v="Detalle"/>
    <s v=""/>
    <s v=""/>
    <x v="7"/>
    <s v="EQUIPO ELÉCTRICO"/>
    <x v="11"/>
    <x v="16"/>
  </r>
  <r>
    <m/>
    <m/>
    <m/>
    <m/>
    <m/>
    <x v="18"/>
    <s v="DEPARTAMENTO DE POLICÍA SUCRE"/>
    <n v="20000000"/>
    <m/>
    <n v="20000000"/>
    <x v="54"/>
    <s v="02-02-01-004-006"/>
    <s v="Detalle"/>
    <s v=""/>
    <s v=""/>
    <x v="9"/>
    <s v="EQUIPO ELÉCTRICO"/>
    <x v="11"/>
    <x v="18"/>
  </r>
  <r>
    <m/>
    <m/>
    <m/>
    <m/>
    <m/>
    <x v="26"/>
    <s v="DIRECCIÓN DE ANTINARCÓTICOS"/>
    <n v="1300000000"/>
    <m/>
    <n v="1300000000"/>
    <x v="54"/>
    <s v="02-02-01-004-006"/>
    <s v="Detalle"/>
    <s v=""/>
    <s v=""/>
    <x v="16"/>
    <s v="EQUIPO ELÉCTRICO"/>
    <x v="11"/>
    <x v="24"/>
  </r>
  <r>
    <m/>
    <m/>
    <m/>
    <m/>
    <m/>
    <x v="29"/>
    <s v="DIRECCIÓN DE CARABINEROS"/>
    <n v="56581400"/>
    <m/>
    <n v="56581400"/>
    <x v="54"/>
    <s v="02-02-01-004-006"/>
    <s v="Detalle"/>
    <s v=""/>
    <s v=""/>
    <x v="19"/>
    <s v="EQUIPO ELÉCTRICO"/>
    <x v="11"/>
    <x v="27"/>
  </r>
  <r>
    <m/>
    <m/>
    <m/>
    <m/>
    <m/>
    <x v="112"/>
    <s v="POLICÍA METROPOLITANA DE BOGOTA"/>
    <m/>
    <n v="18000000"/>
    <n v="18000000"/>
    <x v="54"/>
    <s v="02-02-01-004-006"/>
    <s v="Detalle"/>
    <s v=""/>
    <s v=""/>
    <x v="28"/>
    <s v="EQUIPO ELÉCTRICO"/>
    <x v="11"/>
    <x v="92"/>
  </r>
  <r>
    <m/>
    <m/>
    <m/>
    <m/>
    <m/>
    <x v="30"/>
    <s v="POLICÍA METROPOLITANA DE IBAGUÉ"/>
    <n v="60000"/>
    <m/>
    <n v="60000"/>
    <x v="54"/>
    <s v="02-02-01-004-006"/>
    <s v="Detalle"/>
    <s v=""/>
    <s v=""/>
    <x v="20"/>
    <s v="EQUIPO ELÉCTRICO"/>
    <x v="11"/>
    <x v="28"/>
  </r>
  <r>
    <m/>
    <m/>
    <m/>
    <m/>
    <m/>
    <x v="35"/>
    <s v="POLICÍA METROPOLITANA DE POPAYAN"/>
    <n v="5000000"/>
    <m/>
    <n v="5000000"/>
    <x v="54"/>
    <s v="02-02-01-004-006"/>
    <s v="Detalle"/>
    <s v=""/>
    <s v=""/>
    <x v="22"/>
    <s v="EQUIPO ELÉCTRICO"/>
    <x v="11"/>
    <x v="32"/>
  </r>
  <r>
    <m/>
    <m/>
    <m/>
    <m/>
    <m/>
    <x v="42"/>
    <s v="DEPARTAMENTO DE POLICÍA CALDAS"/>
    <m/>
    <n v="27000000"/>
    <n v="27000000"/>
    <x v="54"/>
    <s v="02-02-01-004-006"/>
    <s v="Detalle"/>
    <s v=""/>
    <s v=""/>
    <x v="25"/>
    <s v="EQUIPO ELÉCTRICO"/>
    <x v="11"/>
    <x v="39"/>
  </r>
  <r>
    <m/>
    <m/>
    <m/>
    <m/>
    <m/>
    <x v="93"/>
    <s v="DEPARTAMENTO DE POLICÍA BOYACA"/>
    <n v="600000"/>
    <m/>
    <n v="600000"/>
    <x v="54"/>
    <s v="02-02-01-004-006"/>
    <s v="Detalle"/>
    <s v=""/>
    <s v=""/>
    <x v="26"/>
    <s v="EQUIPO ELÉCTRICO"/>
    <x v="11"/>
    <x v="73"/>
  </r>
  <r>
    <m/>
    <m/>
    <m/>
    <m/>
    <m/>
    <x v="45"/>
    <s v="POLICÍA METROPOLITANA DE SAN JUAN DE PASTO"/>
    <n v="350000"/>
    <m/>
    <n v="350000"/>
    <x v="54"/>
    <s v="02-02-01-004-006"/>
    <s v="Detalle"/>
    <s v=""/>
    <s v=""/>
    <x v="27"/>
    <s v="EQUIPO ELÉCTRICO"/>
    <x v="11"/>
    <x v="42"/>
  </r>
  <r>
    <m/>
    <m/>
    <m/>
    <m/>
    <m/>
    <x v="46"/>
    <s v="DEPARTAMENTO DE POLICÍA NARIÑO"/>
    <n v="15000000"/>
    <m/>
    <n v="15000000"/>
    <x v="54"/>
    <s v="02-02-01-004-006"/>
    <s v="Detalle"/>
    <s v=""/>
    <s v=""/>
    <x v="27"/>
    <s v="EQUIPO ELÉCTRICO"/>
    <x v="11"/>
    <x v="43"/>
  </r>
  <r>
    <m/>
    <m/>
    <m/>
    <m/>
    <m/>
    <x v="50"/>
    <s v="POLICÍA METROPOLITANA DE CALI"/>
    <n v="10732088"/>
    <m/>
    <n v="10732088"/>
    <x v="54"/>
    <s v="02-02-01-004-006"/>
    <s v="Detalle"/>
    <s v=""/>
    <s v=""/>
    <x v="29"/>
    <s v="EQUIPO ELÉCTRICO"/>
    <x v="11"/>
    <x v="46"/>
  </r>
  <r>
    <m/>
    <m/>
    <m/>
    <m/>
    <m/>
    <x v="82"/>
    <s v="DEPARTAMENTO DE POLICÍA VALLE"/>
    <n v="12100000"/>
    <m/>
    <n v="12100000"/>
    <x v="54"/>
    <s v="02-02-01-004-006"/>
    <s v="Detalle"/>
    <s v=""/>
    <s v=""/>
    <x v="29"/>
    <s v="EQUIPO ELÉCTRICO"/>
    <x v="11"/>
    <x v="67"/>
  </r>
  <r>
    <m/>
    <m/>
    <m/>
    <m/>
    <m/>
    <x v="109"/>
    <s v="POLICÍA METROPOLITANA DE BUCARAMANGA"/>
    <m/>
    <n v="22000000"/>
    <n v="22000000"/>
    <x v="54"/>
    <s v="02-02-01-004-006"/>
    <s v="Detalle"/>
    <s v=""/>
    <s v=""/>
    <x v="33"/>
    <s v="EQUIPO ELÉCTRICO"/>
    <x v="11"/>
    <x v="89"/>
  </r>
  <r>
    <m/>
    <m/>
    <m/>
    <m/>
    <m/>
    <x v="94"/>
    <s v="DEPARTAMENTO DE POLICÍA SANTANDER"/>
    <n v="2400000"/>
    <m/>
    <n v="2400000"/>
    <x v="54"/>
    <s v="02-02-01-004-006"/>
    <s v="Detalle"/>
    <s v=""/>
    <s v=""/>
    <x v="33"/>
    <s v="EQUIPO ELÉCTRICO"/>
    <x v="11"/>
    <x v="74"/>
  </r>
  <r>
    <m/>
    <m/>
    <m/>
    <m/>
    <m/>
    <x v="61"/>
    <s v="DEPARTAMENTO DE POLICÍA NORTE DE SANTANDER"/>
    <n v="500000"/>
    <m/>
    <n v="500000"/>
    <x v="54"/>
    <s v="02-02-01-004-006"/>
    <s v="Detalle"/>
    <s v=""/>
    <s v=""/>
    <x v="34"/>
    <s v="EQUIPO ELÉCTRICO"/>
    <x v="11"/>
    <x v="55"/>
  </r>
  <r>
    <m/>
    <m/>
    <m/>
    <m/>
    <m/>
    <x v="64"/>
    <s v="DEPARTAMENTO DE POLICÍA RISARALDA"/>
    <n v="6100000"/>
    <m/>
    <n v="6100000"/>
    <x v="54"/>
    <s v="02-02-01-004-006"/>
    <s v="Detalle"/>
    <s v=""/>
    <s v=""/>
    <x v="35"/>
    <s v="EQUIPO ELÉCTRICO"/>
    <x v="11"/>
    <x v="57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4"/>
    <s v="007"/>
    <x v="0"/>
    <s v="EQUIPO Y APARATOS DE RADIO, TELEVISIÓN Y COMUNICACIONES"/>
    <n v="1302958235.5"/>
    <n v="281650000"/>
    <n v="1584608235.5"/>
    <x v="55"/>
    <s v="02-02-01-004"/>
    <s v="Subordinal"/>
    <s v="020201004007Subordinal"/>
    <n v="1"/>
    <x v="0"/>
    <s v="EQUIPO DE TELECOMUNICACIONES"/>
    <x v="12"/>
    <x v="0"/>
  </r>
  <r>
    <m/>
    <m/>
    <m/>
    <m/>
    <m/>
    <x v="70"/>
    <s v="DIRECCIÓN ADMINISTRATIVA Y FINANCIERA"/>
    <n v="7200000"/>
    <m/>
    <n v="7200000"/>
    <x v="55"/>
    <s v="02-02-01-004-007"/>
    <s v="Detalle"/>
    <s v=""/>
    <s v=""/>
    <x v="1"/>
    <s v="EQUIPO DE TELECOMUNICACIONES"/>
    <x v="12"/>
    <x v="62"/>
  </r>
  <r>
    <m/>
    <m/>
    <m/>
    <m/>
    <m/>
    <x v="130"/>
    <s v="AGREGADURIA DE ESPANA"/>
    <n v="5000000"/>
    <m/>
    <n v="5000000"/>
    <x v="55"/>
    <s v="02-02-01-004-007"/>
    <s v="Detalle"/>
    <s v=""/>
    <s v=""/>
    <x v="1"/>
    <s v="EQUIPO DE TELECOMUNICACIONES"/>
    <x v="12"/>
    <x v="110"/>
  </r>
  <r>
    <m/>
    <m/>
    <m/>
    <m/>
    <m/>
    <x v="116"/>
    <s v="AGREGADURIA DE COSTA RICA"/>
    <n v="4000000"/>
    <m/>
    <n v="4000000"/>
    <x v="55"/>
    <s v="02-02-01-004-007"/>
    <s v="Detalle"/>
    <s v=""/>
    <s v=""/>
    <x v="1"/>
    <s v="EQUIPO DE TELECOMUNICACIONES"/>
    <x v="12"/>
    <x v="96"/>
  </r>
  <r>
    <m/>
    <m/>
    <m/>
    <m/>
    <m/>
    <x v="3"/>
    <s v="AREA DE DERECHOS HUMANOS"/>
    <n v="59190000"/>
    <m/>
    <n v="59190000"/>
    <x v="55"/>
    <s v="02-02-01-004-007"/>
    <s v="Detalle"/>
    <s v=""/>
    <s v=""/>
    <x v="1"/>
    <s v="EQUIPO DE TELECOMUNICACIONES"/>
    <x v="12"/>
    <x v="3"/>
  </r>
  <r>
    <m/>
    <m/>
    <m/>
    <m/>
    <m/>
    <x v="5"/>
    <s v="ESCUADRÓN MÓVIL ANTIDISTURBIOS"/>
    <n v="3450000"/>
    <m/>
    <n v="3450000"/>
    <x v="55"/>
    <s v="02-02-01-004-007"/>
    <s v="Detalle"/>
    <s v=""/>
    <s v=""/>
    <x v="1"/>
    <s v="EQUIPO DE TELECOMUNICACIONES"/>
    <x v="12"/>
    <x v="5"/>
  </r>
  <r>
    <m/>
    <m/>
    <m/>
    <m/>
    <m/>
    <x v="104"/>
    <s v="SECRETARIA GENERAL"/>
    <n v="3120000"/>
    <m/>
    <n v="3120000"/>
    <x v="55"/>
    <s v="02-02-01-004-007"/>
    <s v="Detalle"/>
    <s v=""/>
    <s v=""/>
    <x v="1"/>
    <s v="EQUIPO DE TELECOMUNICACIONES"/>
    <x v="12"/>
    <x v="84"/>
  </r>
  <r>
    <m/>
    <m/>
    <m/>
    <m/>
    <m/>
    <x v="71"/>
    <s v="UNIDAD DE OPERACIONES ESPECIALES EN EMERGENCIAS Y DESASTRES"/>
    <n v="4000000"/>
    <m/>
    <n v="4000000"/>
    <x v="55"/>
    <s v="02-02-01-004-007"/>
    <s v="Detalle"/>
    <s v=""/>
    <s v=""/>
    <x v="1"/>
    <s v="EQUIPO DE TELECOMUNICACIONES"/>
    <x v="12"/>
    <x v="63"/>
  </r>
  <r>
    <m/>
    <m/>
    <m/>
    <m/>
    <m/>
    <x v="105"/>
    <s v="OFICINA DE RELACIONES  Y COOPERACIÓN INTERNACIONAL POLICIAL"/>
    <n v="9000000"/>
    <m/>
    <n v="9000000"/>
    <x v="55"/>
    <s v="02-02-01-004-007"/>
    <s v="Detalle"/>
    <s v=""/>
    <s v=""/>
    <x v="1"/>
    <s v="EQUIPO DE TELECOMUNICACIONES"/>
    <x v="12"/>
    <x v="85"/>
  </r>
  <r>
    <m/>
    <m/>
    <m/>
    <m/>
    <m/>
    <x v="9"/>
    <s v="UNIDAD NACIONAL DE INTERVENCIÓN POLICIAL Y DE ANTITERRORISMO"/>
    <n v="3920000"/>
    <m/>
    <n v="3920000"/>
    <x v="55"/>
    <s v="02-02-01-004-007"/>
    <s v="Detalle"/>
    <s v=""/>
    <s v=""/>
    <x v="1"/>
    <s v="EQUIPO DE TELECOMUNICACIONES"/>
    <x v="12"/>
    <x v="9"/>
  </r>
  <r>
    <m/>
    <m/>
    <m/>
    <m/>
    <m/>
    <x v="92"/>
    <s v="UNIDAD PARA LA EDIFICACIÓN DE LA PAZ"/>
    <n v="1500000"/>
    <m/>
    <n v="1500000"/>
    <x v="55"/>
    <s v="02-02-01-004-007"/>
    <s v="Detalle"/>
    <s v=""/>
    <s v=""/>
    <x v="1"/>
    <s v="EQUIPO DE TELECOMUNICACIONES"/>
    <x v="12"/>
    <x v="72"/>
  </r>
  <r>
    <m/>
    <m/>
    <m/>
    <m/>
    <m/>
    <x v="10"/>
    <s v="DEPARTAMENTO DE POLICÍA CAQUETA"/>
    <n v="64000000"/>
    <m/>
    <n v="64000000"/>
    <x v="55"/>
    <s v="02-02-01-004-007"/>
    <s v="Detalle"/>
    <s v=""/>
    <s v=""/>
    <x v="2"/>
    <s v="EQUIPO DE TELECOMUNICACIONES"/>
    <x v="12"/>
    <x v="10"/>
  </r>
  <r>
    <m/>
    <m/>
    <m/>
    <m/>
    <m/>
    <x v="75"/>
    <s v="DEPARTAMENTO DE POLICÍA CHOCO"/>
    <n v="120000000"/>
    <m/>
    <n v="120000000"/>
    <x v="55"/>
    <s v="02-02-01-004-007"/>
    <s v="Detalle"/>
    <s v=""/>
    <s v=""/>
    <x v="38"/>
    <s v="EQUIPO DE TELECOMUNICACIONES"/>
    <x v="12"/>
    <x v="66"/>
  </r>
  <r>
    <m/>
    <m/>
    <m/>
    <m/>
    <m/>
    <x v="14"/>
    <s v="REGIÓN DE POLICÍA No. 1"/>
    <n v="33500000"/>
    <m/>
    <n v="33500000"/>
    <x v="55"/>
    <s v="02-02-01-004-007"/>
    <s v="Detalle"/>
    <s v=""/>
    <s v=""/>
    <x v="5"/>
    <s v="EQUIPO DE TELECOMUNICACIONES"/>
    <x v="12"/>
    <x v="14"/>
  </r>
  <r>
    <m/>
    <m/>
    <m/>
    <m/>
    <m/>
    <x v="114"/>
    <s v="DEPARTAMENTO DE POLICÍA PUTUMAYO"/>
    <n v="70000000"/>
    <m/>
    <n v="70000000"/>
    <x v="55"/>
    <s v="02-02-01-004-007"/>
    <s v="Detalle"/>
    <s v=""/>
    <s v=""/>
    <x v="42"/>
    <s v="EQUIPO DE TELECOMUNICACIONES"/>
    <x v="12"/>
    <x v="94"/>
  </r>
  <r>
    <m/>
    <m/>
    <m/>
    <m/>
    <m/>
    <x v="17"/>
    <s v="DEPARTAMENTO DE POLICÍA SAN ANDRES Y PROVIDENCIA"/>
    <n v="25000000"/>
    <m/>
    <n v="25000000"/>
    <x v="55"/>
    <s v="02-02-01-004-007"/>
    <s v="Detalle"/>
    <s v=""/>
    <s v=""/>
    <x v="8"/>
    <s v="EQUIPO DE TELECOMUNICACIONES"/>
    <x v="12"/>
    <x v="17"/>
  </r>
  <r>
    <m/>
    <m/>
    <m/>
    <m/>
    <m/>
    <x v="27"/>
    <s v="DIRECCIÓN ANTISECUESTRO Y EXTORSION"/>
    <n v="65000000"/>
    <m/>
    <n v="65000000"/>
    <x v="55"/>
    <s v="02-02-01-004-007"/>
    <s v="Detalle"/>
    <s v=""/>
    <s v=""/>
    <x v="17"/>
    <s v="EQUIPO DE TELECOMUNICACIONES"/>
    <x v="12"/>
    <x v="25"/>
  </r>
  <r>
    <m/>
    <m/>
    <m/>
    <m/>
    <m/>
    <x v="28"/>
    <s v="DIRECCIÓN DE TRANSITO Y TRANSPORTES"/>
    <m/>
    <n v="200000000"/>
    <n v="200000000"/>
    <x v="55"/>
    <s v="02-02-01-004-007"/>
    <s v="Detalle"/>
    <s v=""/>
    <s v=""/>
    <x v="18"/>
    <s v="EQUIPO DE TELECOMUNICACIONES"/>
    <x v="12"/>
    <x v="26"/>
  </r>
  <r>
    <m/>
    <m/>
    <m/>
    <m/>
    <m/>
    <x v="107"/>
    <s v="DIRECCIÓN DE PROTECCION"/>
    <n v="82899917.5"/>
    <m/>
    <n v="82899917.5"/>
    <x v="55"/>
    <s v="02-02-01-004-007"/>
    <s v="Detalle"/>
    <s v=""/>
    <s v=""/>
    <x v="41"/>
    <s v="EQUIPO DE TELECOMUNICACIONES"/>
    <x v="12"/>
    <x v="87"/>
  </r>
  <r>
    <m/>
    <m/>
    <m/>
    <m/>
    <m/>
    <x v="29"/>
    <s v="DIRECCIÓN DE CARABINEROS"/>
    <n v="260000000"/>
    <m/>
    <n v="260000000"/>
    <x v="55"/>
    <s v="02-02-01-004-007"/>
    <s v="Detalle"/>
    <s v=""/>
    <s v=""/>
    <x v="19"/>
    <s v="EQUIPO DE TELECOMUNICACIONES"/>
    <x v="12"/>
    <x v="27"/>
  </r>
  <r>
    <m/>
    <m/>
    <m/>
    <m/>
    <m/>
    <x v="30"/>
    <s v="POLICÍA METROPOLITANA DE IBAGUÉ"/>
    <n v="62210000"/>
    <m/>
    <n v="62210000"/>
    <x v="55"/>
    <s v="02-02-01-004-007"/>
    <s v="Detalle"/>
    <s v=""/>
    <s v=""/>
    <x v="20"/>
    <s v="EQUIPO DE TELECOMUNICACIONES"/>
    <x v="12"/>
    <x v="28"/>
  </r>
  <r>
    <m/>
    <m/>
    <m/>
    <m/>
    <m/>
    <x v="33"/>
    <s v="DEPARTAMENTO DE POLICÍA MAGDALENA"/>
    <n v="15200000"/>
    <m/>
    <n v="15200000"/>
    <x v="55"/>
    <s v="02-02-01-004-007"/>
    <s v="Detalle"/>
    <s v=""/>
    <s v=""/>
    <x v="21"/>
    <s v="EQUIPO DE TELECOMUNICACIONES"/>
    <x v="12"/>
    <x v="31"/>
  </r>
  <r>
    <m/>
    <m/>
    <m/>
    <m/>
    <m/>
    <x v="42"/>
    <s v="DEPARTAMENTO DE POLICÍA CALDAS"/>
    <m/>
    <n v="36650000"/>
    <n v="36650000"/>
    <x v="55"/>
    <s v="02-02-01-004-007"/>
    <s v="Detalle"/>
    <s v=""/>
    <s v=""/>
    <x v="25"/>
    <s v="EQUIPO DE TELECOMUNICACIONES"/>
    <x v="12"/>
    <x v="39"/>
  </r>
  <r>
    <m/>
    <m/>
    <m/>
    <m/>
    <m/>
    <x v="43"/>
    <s v="POLICÍA METROPOLITANA DE MANIZALES"/>
    <n v="131330118"/>
    <m/>
    <n v="131330118"/>
    <x v="55"/>
    <s v="02-02-01-004-007"/>
    <s v="Detalle"/>
    <s v=""/>
    <s v=""/>
    <x v="25"/>
    <s v="EQUIPO DE TELECOMUNICACIONES"/>
    <x v="12"/>
    <x v="40"/>
  </r>
  <r>
    <m/>
    <m/>
    <m/>
    <m/>
    <m/>
    <x v="56"/>
    <s v="DEPARTAMENTO DE POLICÍA BOLÍVAR"/>
    <n v="1200000"/>
    <m/>
    <n v="1200000"/>
    <x v="55"/>
    <s v="02-02-01-004-007"/>
    <s v="Detalle"/>
    <s v=""/>
    <s v=""/>
    <x v="31"/>
    <s v="EQUIPO DE TELECOMUNICACIONES"/>
    <x v="12"/>
    <x v="50"/>
  </r>
  <r>
    <m/>
    <m/>
    <m/>
    <m/>
    <m/>
    <x v="57"/>
    <s v="POLICÍA METROPOLITANA DE BARRANQUILLA"/>
    <n v="176500000"/>
    <m/>
    <n v="176500000"/>
    <x v="55"/>
    <s v="02-02-01-004-007"/>
    <s v="Detalle"/>
    <s v=""/>
    <s v=""/>
    <x v="32"/>
    <s v="EQUIPO DE TELECOMUNICACIONES"/>
    <x v="12"/>
    <x v="51"/>
  </r>
  <r>
    <m/>
    <m/>
    <m/>
    <m/>
    <m/>
    <x v="109"/>
    <s v="POLICÍA METROPOLITANA DE BUCARAMANGA"/>
    <m/>
    <n v="45000000"/>
    <n v="45000000"/>
    <x v="55"/>
    <s v="02-02-01-004-007"/>
    <s v="Detalle"/>
    <s v=""/>
    <s v=""/>
    <x v="33"/>
    <s v="EQUIPO DE TELECOMUNICACIONES"/>
    <x v="12"/>
    <x v="89"/>
  </r>
  <r>
    <m/>
    <m/>
    <m/>
    <m/>
    <m/>
    <x v="94"/>
    <s v="DEPARTAMENTO DE POLICÍA SANTANDER"/>
    <n v="70000000"/>
    <m/>
    <n v="70000000"/>
    <x v="55"/>
    <s v="02-02-01-004-007"/>
    <s v="Detalle"/>
    <s v=""/>
    <s v=""/>
    <x v="33"/>
    <s v="EQUIPO DE TELECOMUNICACIONES"/>
    <x v="12"/>
    <x v="74"/>
  </r>
  <r>
    <m/>
    <m/>
    <m/>
    <m/>
    <m/>
    <x v="63"/>
    <s v="POLICÍA METROPOLITANA DE PEREIRA"/>
    <n v="9738200"/>
    <m/>
    <n v="9738200"/>
    <x v="55"/>
    <s v="02-02-01-004-007"/>
    <s v="Detalle"/>
    <s v=""/>
    <s v=""/>
    <x v="35"/>
    <s v="EQUIPO DE TELECOMUNICACIONES"/>
    <x v="12"/>
    <x v="56"/>
  </r>
  <r>
    <m/>
    <m/>
    <m/>
    <m/>
    <m/>
    <x v="64"/>
    <s v="DEPARTAMENTO DE POLICÍA RISARALDA"/>
    <n v="16000000"/>
    <m/>
    <n v="16000000"/>
    <x v="55"/>
    <s v="02-02-01-004-007"/>
    <s v="Detalle"/>
    <s v=""/>
    <s v=""/>
    <x v="35"/>
    <s v="EQUIPO DE TELECOMUNICACIONES"/>
    <x v="12"/>
    <x v="57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4"/>
    <s v="008"/>
    <x v="0"/>
    <s v="APARATOS MÉDICOS, INSTRUMENTOS ÓPTICOS Y DE PRECISIÓN, RELOJES"/>
    <n v="559350771"/>
    <n v="8000000"/>
    <n v="567350771"/>
    <x v="56"/>
    <s v="02-02-01-004"/>
    <s v="Subordinal"/>
    <s v="020201004008Subordinal"/>
    <n v="1"/>
    <x v="0"/>
    <s v="EQUIPO MÉDICO Y DE PRECISIÓN"/>
    <x v="13"/>
    <x v="0"/>
  </r>
  <r>
    <m/>
    <m/>
    <m/>
    <m/>
    <m/>
    <x v="70"/>
    <s v="DIRECCIÓN ADMINISTRATIVA Y FINANCIERA"/>
    <n v="1000000"/>
    <m/>
    <n v="1000000"/>
    <x v="56"/>
    <s v="02-02-01-004-008"/>
    <s v="Detalle"/>
    <s v=""/>
    <s v=""/>
    <x v="1"/>
    <s v="EQUIPO MÉDICO Y DE PRECISIÓN"/>
    <x v="13"/>
    <x v="62"/>
  </r>
  <r>
    <m/>
    <m/>
    <m/>
    <m/>
    <m/>
    <x v="127"/>
    <s v="CONTROL INTERNO"/>
    <n v="4026000"/>
    <m/>
    <n v="4026000"/>
    <x v="56"/>
    <s v="02-02-01-004-008"/>
    <s v="Detalle"/>
    <s v=""/>
    <s v=""/>
    <x v="1"/>
    <s v="EQUIPO MÉDICO Y DE PRECISIÓN"/>
    <x v="13"/>
    <x v="107"/>
  </r>
  <r>
    <m/>
    <m/>
    <m/>
    <m/>
    <m/>
    <x v="3"/>
    <s v="AREA DE DERECHOS HUMANOS"/>
    <n v="70000"/>
    <m/>
    <n v="70000"/>
    <x v="56"/>
    <s v="02-02-01-004-008"/>
    <s v="Detalle"/>
    <s v=""/>
    <s v=""/>
    <x v="1"/>
    <s v="EQUIPO MÉDICO Y DE PRECISIÓN"/>
    <x v="13"/>
    <x v="3"/>
  </r>
  <r>
    <m/>
    <m/>
    <m/>
    <m/>
    <m/>
    <x v="104"/>
    <s v="SECRETARIA GENERAL"/>
    <n v="920000"/>
    <m/>
    <n v="920000"/>
    <x v="56"/>
    <s v="02-02-01-004-008"/>
    <s v="Detalle"/>
    <s v=""/>
    <s v=""/>
    <x v="1"/>
    <s v="EQUIPO MÉDICO Y DE PRECISIÓN"/>
    <x v="13"/>
    <x v="84"/>
  </r>
  <r>
    <m/>
    <m/>
    <m/>
    <m/>
    <m/>
    <x v="90"/>
    <s v="OFICINA DE PLANEACION "/>
    <n v="1000000"/>
    <m/>
    <n v="1000000"/>
    <x v="56"/>
    <s v="02-02-01-004-008"/>
    <s v="Detalle"/>
    <s v=""/>
    <s v=""/>
    <x v="1"/>
    <s v="EQUIPO MÉDICO Y DE PRECISIÓN"/>
    <x v="13"/>
    <x v="70"/>
  </r>
  <r>
    <m/>
    <m/>
    <m/>
    <m/>
    <m/>
    <x v="71"/>
    <s v="UNIDAD DE OPERACIONES ESPECIALES EN EMERGENCIAS Y DESASTRES"/>
    <n v="12000000"/>
    <m/>
    <n v="12000000"/>
    <x v="56"/>
    <s v="02-02-01-004-008"/>
    <s v="Detalle"/>
    <s v=""/>
    <s v=""/>
    <x v="1"/>
    <s v="EQUIPO MÉDICO Y DE PRECISIÓN"/>
    <x v="13"/>
    <x v="63"/>
  </r>
  <r>
    <m/>
    <m/>
    <m/>
    <m/>
    <m/>
    <x v="105"/>
    <s v="OFICINA DE RELACIONES  Y COOPERACIÓN INTERNACIONAL POLICIAL"/>
    <n v="1430000"/>
    <m/>
    <n v="1430000"/>
    <x v="56"/>
    <s v="02-02-01-004-008"/>
    <s v="Detalle"/>
    <s v=""/>
    <s v=""/>
    <x v="1"/>
    <s v="EQUIPO MÉDICO Y DE PRECISIÓN"/>
    <x v="13"/>
    <x v="85"/>
  </r>
  <r>
    <m/>
    <m/>
    <m/>
    <m/>
    <m/>
    <x v="10"/>
    <s v="DEPARTAMENTO DE POLICÍA CAQUETA"/>
    <m/>
    <n v="8000000"/>
    <n v="8000000"/>
    <x v="56"/>
    <s v="02-02-01-004-008"/>
    <s v="Detalle"/>
    <s v=""/>
    <s v=""/>
    <x v="2"/>
    <s v="EQUIPO MÉDICO Y DE PRECISIÓN"/>
    <x v="13"/>
    <x v="10"/>
  </r>
  <r>
    <m/>
    <m/>
    <m/>
    <m/>
    <m/>
    <x v="11"/>
    <s v="DEPARTAMENTO DE POLICÍA CESAR"/>
    <n v="9000000"/>
    <m/>
    <n v="9000000"/>
    <x v="56"/>
    <s v="02-02-01-004-008"/>
    <s v="Detalle"/>
    <s v=""/>
    <s v=""/>
    <x v="3"/>
    <s v="EQUIPO MÉDICO Y DE PRECISIÓN"/>
    <x v="13"/>
    <x v="11"/>
  </r>
  <r>
    <m/>
    <m/>
    <m/>
    <m/>
    <m/>
    <x v="106"/>
    <s v="DIRECCIÓN DE INVESTIGACION CRIMINAL"/>
    <n v="132616931"/>
    <m/>
    <n v="132616931"/>
    <x v="56"/>
    <s v="02-02-01-004-008"/>
    <s v="Detalle"/>
    <s v=""/>
    <s v=""/>
    <x v="40"/>
    <s v="EQUIPO MÉDICO Y DE PRECISIÓN"/>
    <x v="13"/>
    <x v="86"/>
  </r>
  <r>
    <m/>
    <m/>
    <m/>
    <m/>
    <m/>
    <x v="25"/>
    <s v="DIRECCIÓN DE INTELIGENCIA POLICÍAL"/>
    <n v="2010000"/>
    <m/>
    <n v="2010000"/>
    <x v="56"/>
    <s v="02-02-01-004-008"/>
    <s v="Detalle"/>
    <s v=""/>
    <s v=""/>
    <x v="15"/>
    <s v="EQUIPO MÉDICO Y DE PRECISIÓN"/>
    <x v="13"/>
    <x v="23"/>
  </r>
  <r>
    <m/>
    <m/>
    <m/>
    <m/>
    <m/>
    <x v="27"/>
    <s v="DIRECCIÓN ANTISECUESTRO Y EXTORSION"/>
    <n v="12300000"/>
    <m/>
    <n v="12300000"/>
    <x v="56"/>
    <s v="02-02-01-004-008"/>
    <s v="Detalle"/>
    <s v=""/>
    <s v=""/>
    <x v="17"/>
    <s v="EQUIPO MÉDICO Y DE PRECISIÓN"/>
    <x v="13"/>
    <x v="25"/>
  </r>
  <r>
    <m/>
    <m/>
    <m/>
    <m/>
    <m/>
    <x v="28"/>
    <s v="DIRECCIÓN DE TRANSITO Y TRANSPORTES"/>
    <n v="62876940"/>
    <m/>
    <n v="62876940"/>
    <x v="56"/>
    <s v="02-02-01-004-008"/>
    <s v="Detalle"/>
    <s v=""/>
    <s v=""/>
    <x v="18"/>
    <s v="EQUIPO MÉDICO Y DE PRECISIÓN"/>
    <x v="13"/>
    <x v="26"/>
  </r>
  <r>
    <m/>
    <m/>
    <m/>
    <m/>
    <m/>
    <x v="107"/>
    <s v="DIRECCIÓN DE PROTECCION"/>
    <n v="6800000"/>
    <m/>
    <n v="6800000"/>
    <x v="56"/>
    <s v="02-02-01-004-008"/>
    <s v="Detalle"/>
    <s v=""/>
    <s v=""/>
    <x v="41"/>
    <s v="EQUIPO MÉDICO Y DE PRECISIÓN"/>
    <x v="13"/>
    <x v="87"/>
  </r>
  <r>
    <m/>
    <m/>
    <m/>
    <m/>
    <m/>
    <x v="29"/>
    <s v="DIRECCIÓN DE CARABINEROS"/>
    <n v="236494000"/>
    <m/>
    <n v="236494000"/>
    <x v="56"/>
    <s v="02-02-01-004-008"/>
    <s v="Detalle"/>
    <s v=""/>
    <s v=""/>
    <x v="19"/>
    <s v="EQUIPO MÉDICO Y DE PRECISIÓN"/>
    <x v="13"/>
    <x v="27"/>
  </r>
  <r>
    <m/>
    <m/>
    <m/>
    <m/>
    <m/>
    <x v="30"/>
    <s v="POLICÍA METROPOLITANA DE IBAGUÉ"/>
    <n v="19800000"/>
    <m/>
    <n v="19800000"/>
    <x v="56"/>
    <s v="02-02-01-004-008"/>
    <s v="Detalle"/>
    <s v=""/>
    <s v=""/>
    <x v="20"/>
    <s v="EQUIPO MÉDICO Y DE PRECISIÓN"/>
    <x v="13"/>
    <x v="28"/>
  </r>
  <r>
    <m/>
    <m/>
    <m/>
    <m/>
    <m/>
    <x v="31"/>
    <s v="DEPARTAMENTO DE POLICÍA TOLIMA"/>
    <n v="3000000"/>
    <m/>
    <n v="3000000"/>
    <x v="56"/>
    <s v="02-02-01-004-008"/>
    <s v="Detalle"/>
    <s v=""/>
    <s v=""/>
    <x v="20"/>
    <s v="EQUIPO MÉDICO Y DE PRECISIÓN"/>
    <x v="13"/>
    <x v="29"/>
  </r>
  <r>
    <m/>
    <m/>
    <m/>
    <m/>
    <m/>
    <x v="36"/>
    <s v="DEPARTAMENTO DE POLICÍA CAUCA"/>
    <n v="20000000"/>
    <m/>
    <n v="20000000"/>
    <x v="56"/>
    <s v="02-02-01-004-008"/>
    <s v="Detalle"/>
    <s v=""/>
    <s v=""/>
    <x v="22"/>
    <s v="EQUIPO MÉDICO Y DE PRECISIÓN"/>
    <x v="13"/>
    <x v="33"/>
  </r>
  <r>
    <m/>
    <m/>
    <m/>
    <m/>
    <m/>
    <x v="38"/>
    <s v="POLICÍA METROPOLITANA DE NEIVA"/>
    <n v="5000000"/>
    <m/>
    <n v="5000000"/>
    <x v="56"/>
    <s v="02-02-01-004-008"/>
    <s v="Detalle"/>
    <s v=""/>
    <s v=""/>
    <x v="23"/>
    <s v="EQUIPO MÉDICO Y DE PRECISIÓN"/>
    <x v="13"/>
    <x v="35"/>
  </r>
  <r>
    <m/>
    <m/>
    <m/>
    <m/>
    <m/>
    <x v="43"/>
    <s v="POLICÍA METROPOLITANA DE MANIZALES"/>
    <n v="13492900"/>
    <m/>
    <n v="13492900"/>
    <x v="56"/>
    <s v="02-02-01-004-008"/>
    <s v="Detalle"/>
    <s v=""/>
    <s v=""/>
    <x v="25"/>
    <s v="EQUIPO MÉDICO Y DE PRECISIÓN"/>
    <x v="13"/>
    <x v="40"/>
  </r>
  <r>
    <m/>
    <m/>
    <m/>
    <m/>
    <m/>
    <x v="45"/>
    <s v="POLICÍA METROPOLITANA DE SAN JUAN DE PASTO"/>
    <n v="514000"/>
    <m/>
    <n v="514000"/>
    <x v="56"/>
    <s v="02-02-01-004-008"/>
    <s v="Detalle"/>
    <s v=""/>
    <s v=""/>
    <x v="27"/>
    <s v="EQUIPO MÉDICO Y DE PRECISIÓN"/>
    <x v="13"/>
    <x v="42"/>
  </r>
  <r>
    <m/>
    <m/>
    <m/>
    <m/>
    <m/>
    <x v="64"/>
    <s v="DEPARTAMENTO DE POLICÍA RISARALDA"/>
    <n v="15000000"/>
    <m/>
    <n v="15000000"/>
    <x v="56"/>
    <s v="02-02-01-004-008"/>
    <s v="Detalle"/>
    <s v=""/>
    <s v=""/>
    <x v="35"/>
    <s v="EQUIPO MÉDICO Y DE PRECISIÓN"/>
    <x v="13"/>
    <x v="57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4"/>
    <s v="009"/>
    <x v="0"/>
    <s v="EQUIPO DE TRANSPORTE"/>
    <n v="722225000"/>
    <n v="0"/>
    <n v="722225000"/>
    <x v="57"/>
    <s v="02-02-01-004"/>
    <s v="Subordinal"/>
    <s v="020201004009Subordinal"/>
    <n v="1"/>
    <x v="0"/>
    <s v="EQUIPO DE TRANSPORTE"/>
    <x v="14"/>
    <x v="0"/>
  </r>
  <r>
    <m/>
    <m/>
    <m/>
    <m/>
    <m/>
    <x v="13"/>
    <s v="DEPARTAMENTO DE POLICÍA GUAINIA"/>
    <n v="7000000"/>
    <m/>
    <n v="7000000"/>
    <x v="57"/>
    <s v="02-02-01-004-009"/>
    <s v="Detalle"/>
    <s v=""/>
    <s v=""/>
    <x v="4"/>
    <s v="EQUIPO DE TRANSPORTE"/>
    <x v="14"/>
    <x v="13"/>
  </r>
  <r>
    <m/>
    <m/>
    <m/>
    <m/>
    <m/>
    <x v="29"/>
    <s v="DIRECCIÓN DE CARABINEROS"/>
    <n v="5225000"/>
    <m/>
    <n v="5225000"/>
    <x v="57"/>
    <s v="02-02-01-004-009"/>
    <s v="Detalle"/>
    <s v=""/>
    <s v=""/>
    <x v="19"/>
    <s v="EQUIPO DE TRANSPORTE"/>
    <x v="14"/>
    <x v="27"/>
  </r>
  <r>
    <m/>
    <m/>
    <m/>
    <m/>
    <m/>
    <x v="33"/>
    <s v="DEPARTAMENTO DE POLICÍA MAGDALENA"/>
    <n v="10000000"/>
    <m/>
    <n v="10000000"/>
    <x v="57"/>
    <s v="02-02-01-004-009"/>
    <s v="Detalle"/>
    <s v=""/>
    <s v=""/>
    <x v="21"/>
    <s v="EQUIPO DE TRANSPORTE"/>
    <x v="14"/>
    <x v="31"/>
  </r>
  <r>
    <m/>
    <m/>
    <m/>
    <m/>
    <m/>
    <x v="48"/>
    <s v="POLICÍA METROPOLITANA DE BOGOTÁ - POLICÍA METROPOLITANA DE SOACHA"/>
    <n v="700000000"/>
    <m/>
    <n v="700000000"/>
    <x v="57"/>
    <s v="02-02-01-004-009"/>
    <s v="Detalle"/>
    <s v=""/>
    <s v=""/>
    <x v="28"/>
    <s v="EQUIPO DE TRANSPORTE"/>
    <x v="14"/>
    <x v="44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04"/>
    <s v="010"/>
    <x v="0"/>
    <s v="PARTES PIEZAS Y ACCESORIOS DE EQUIPO MILITAR Y POLICIA"/>
    <n v="1070867304"/>
    <n v="0"/>
    <n v="1070867304"/>
    <x v="58"/>
    <s v="02-02-01-004"/>
    <s v="Subordinal"/>
    <s v="020201004010Subordinal"/>
    <n v="1"/>
    <x v="0"/>
    <s v="EQUIPOS DE TRANSPORTE"/>
    <x v="51"/>
    <x v="0"/>
  </r>
  <r>
    <m/>
    <m/>
    <m/>
    <m/>
    <m/>
    <x v="70"/>
    <s v="DIRECCIÓN ADMINISTRATIVA Y FINANCIERA"/>
    <n v="1070867304"/>
    <m/>
    <n v="1070867304"/>
    <x v="58"/>
    <s v="02-02-01-004-010"/>
    <s v="Detalle"/>
    <s v=""/>
    <s v=""/>
    <x v="1"/>
    <s v="EQUIPOS DE TRANSPORTE"/>
    <x v="51"/>
    <x v="62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10"/>
    <m/>
    <x v="0"/>
    <s v="ELEMENTOS MILITARES DE UN SOLO USO"/>
    <n v="3094653680"/>
    <n v="703285259.54999995"/>
    <n v="3797938939.5500002"/>
    <x v="59"/>
    <s v="02-02-01"/>
    <s v="Ordinal"/>
    <s v="020201010Ordinal"/>
    <n v="1"/>
    <x v="0"/>
    <s v="ELEMENTOS MILITARES DE UN SOLO USO"/>
    <x v="52"/>
    <x v="0"/>
  </r>
  <r>
    <s v="02"/>
    <s v="02"/>
    <s v="01"/>
    <s v="010"/>
    <s v="001"/>
    <x v="0"/>
    <s v="MUNICIONES"/>
    <n v="2874653680"/>
    <n v="0"/>
    <n v="2874653680"/>
    <x v="60"/>
    <s v="02-02-01-010"/>
    <s v="Subordinal"/>
    <s v="020201010001Subordinal"/>
    <n v="1"/>
    <x v="0"/>
    <s v="ELEMENTOS MILITARES DE UN SOLO USO"/>
    <x v="53"/>
    <x v="0"/>
  </r>
  <r>
    <m/>
    <m/>
    <m/>
    <m/>
    <m/>
    <x v="70"/>
    <s v="DIRECCIÓN ADMINISTRATIVA Y FINANCIERA"/>
    <n v="2874653680"/>
    <m/>
    <n v="2874653680"/>
    <x v="60"/>
    <s v="02-02-01-010-001"/>
    <s v="Detalle"/>
    <s v=""/>
    <s v=""/>
    <x v="1"/>
    <s v="ELEMENTOS MILITARES DE UN SOLO USO"/>
    <x v="53"/>
    <x v="62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1"/>
    <s v="010"/>
    <s v="005"/>
    <x v="0"/>
    <s v="OTROS ELEMENTOS MILITARES DE UN SOLO USO"/>
    <n v="220000000"/>
    <n v="703285259.54999995"/>
    <n v="923285259.54999995"/>
    <x v="61"/>
    <s v="02-02-01-010"/>
    <s v="Subordinal"/>
    <s v="020201010005Subordinal"/>
    <n v="1"/>
    <x v="0"/>
    <s v="ELEMENTOS MILITARES DE UN SOLO USO"/>
    <x v="54"/>
    <x v="0"/>
  </r>
  <r>
    <m/>
    <m/>
    <m/>
    <m/>
    <m/>
    <x v="107"/>
    <s v="DIRECCIÓN DE PROTECCION"/>
    <m/>
    <n v="703285259.54999995"/>
    <n v="703285259.54999995"/>
    <x v="61"/>
    <s v="02-02-01-010-005"/>
    <s v="Detalle"/>
    <s v=""/>
    <s v=""/>
    <x v="41"/>
    <s v="ELEMENTOS MILITARES DE UN SOLO USO"/>
    <x v="54"/>
    <x v="87"/>
  </r>
  <r>
    <m/>
    <m/>
    <m/>
    <m/>
    <m/>
    <x v="108"/>
    <s v="POLICÍA FISCAL Y ADUANERA"/>
    <n v="110000000"/>
    <m/>
    <n v="110000000"/>
    <x v="61"/>
    <s v="02-02-01-010-005"/>
    <s v="Detalle"/>
    <s v=""/>
    <s v=""/>
    <x v="41"/>
    <s v="ELEMENTOS MILITARES DE UN SOLO USO"/>
    <x v="54"/>
    <x v="88"/>
  </r>
  <r>
    <m/>
    <m/>
    <m/>
    <m/>
    <m/>
    <x v="39"/>
    <s v="DEPARTAMENTO DE POLICÍA HUILA"/>
    <n v="110000000"/>
    <m/>
    <n v="110000000"/>
    <x v="61"/>
    <s v="02-02-01-010-005"/>
    <s v="Detalle"/>
    <s v=""/>
    <s v=""/>
    <x v="23"/>
    <s v="ELEMENTOS MILITARES DE UN SOLO USO"/>
    <x v="54"/>
    <x v="36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m/>
    <m/>
    <x v="0"/>
    <s v="ADQUISICIÓN DE SERVICIOS"/>
    <n v="588206315635.10999"/>
    <n v="107041332891.36"/>
    <n v="695247648526.46997"/>
    <x v="62"/>
    <s v="02-02"/>
    <s v="Objeto"/>
    <s v="020202Objeto"/>
    <n v="1"/>
    <x v="0"/>
    <s v=""/>
    <x v="55"/>
    <x v="0"/>
  </r>
  <r>
    <s v="02"/>
    <s v="02"/>
    <s v="02"/>
    <s v="005"/>
    <m/>
    <x v="0"/>
    <s v="SERVICIOS DE LA CONSTRUCCIÓN"/>
    <n v="49888517781.919998"/>
    <n v="11376950966.360001"/>
    <n v="61265468748.279999"/>
    <x v="63"/>
    <s v="02-02-02"/>
    <s v="Ordinal"/>
    <s v="020202005Ordinal"/>
    <n v="1"/>
    <x v="0"/>
    <s v="SERVICIOS DE CONSTRUCCIÓN"/>
    <x v="56"/>
    <x v="0"/>
  </r>
  <r>
    <s v="02"/>
    <s v="02"/>
    <s v="02"/>
    <s v="005"/>
    <s v="004"/>
    <x v="0"/>
    <s v="SERVICIOS DE CONSTRUCCIÓN"/>
    <n v="49888517781.919998"/>
    <n v="11376950966.360001"/>
    <n v="61265468748.279999"/>
    <x v="64"/>
    <s v="02-02-02-005"/>
    <s v="Subordinal"/>
    <s v="020202005004Subordinal"/>
    <n v="1"/>
    <x v="0"/>
    <s v="SERVICIOS DE CONSTRUCCIÓN"/>
    <x v="57"/>
    <x v="0"/>
  </r>
  <r>
    <m/>
    <m/>
    <m/>
    <m/>
    <m/>
    <x v="70"/>
    <s v="DIRECCIÓN ADMINISTRATIVA Y FINANCIERA"/>
    <n v="4000000000"/>
    <m/>
    <n v="4000000000"/>
    <x v="64"/>
    <s v="02-02-02-005-004"/>
    <s v="Detalle"/>
    <s v=""/>
    <s v=""/>
    <x v="1"/>
    <s v="SERVICIOS DE CONSTRUCCIÓN"/>
    <x v="57"/>
    <x v="62"/>
  </r>
  <r>
    <m/>
    <m/>
    <m/>
    <m/>
    <m/>
    <x v="1"/>
    <s v="DIRECCIÓN DE INCORPORACION"/>
    <m/>
    <n v="640000000"/>
    <n v="640000000"/>
    <x v="64"/>
    <s v="02-02-02-005-004"/>
    <s v="Detalle"/>
    <s v=""/>
    <s v=""/>
    <x v="1"/>
    <s v="SERVICIOS DE CONSTRUCCIÓN"/>
    <x v="57"/>
    <x v="1"/>
  </r>
  <r>
    <m/>
    <m/>
    <m/>
    <m/>
    <m/>
    <x v="111"/>
    <s v="COMANDOS EN OPERACIONES ESPECIALES Y ANTITERRORISMO"/>
    <n v="300000000"/>
    <m/>
    <n v="300000000"/>
    <x v="64"/>
    <s v="02-02-02-005-004"/>
    <s v="Detalle"/>
    <s v=""/>
    <s v=""/>
    <x v="1"/>
    <s v="SERVICIOS DE CONSTRUCCIÓN"/>
    <x v="57"/>
    <x v="91"/>
  </r>
  <r>
    <m/>
    <m/>
    <m/>
    <m/>
    <m/>
    <x v="96"/>
    <s v="CENTRO DE ESTANDARES DE LA POLICÍA"/>
    <n v="686800000"/>
    <m/>
    <n v="686800000"/>
    <x v="64"/>
    <s v="02-02-02-005-004"/>
    <s v="Detalle"/>
    <s v=""/>
    <s v=""/>
    <x v="1"/>
    <s v="SERVICIOS DE CONSTRUCCIÓN"/>
    <x v="57"/>
    <x v="76"/>
  </r>
  <r>
    <m/>
    <m/>
    <m/>
    <m/>
    <m/>
    <x v="104"/>
    <s v="SECRETARIA GENERAL"/>
    <n v="122169600"/>
    <m/>
    <n v="122169600"/>
    <x v="64"/>
    <s v="02-02-02-005-004"/>
    <s v="Detalle"/>
    <s v=""/>
    <s v=""/>
    <x v="1"/>
    <s v="SERVICIOS DE CONSTRUCCIÓN"/>
    <x v="57"/>
    <x v="84"/>
  </r>
  <r>
    <m/>
    <m/>
    <m/>
    <m/>
    <m/>
    <x v="7"/>
    <s v="COMUNICACIONES ESTRATÉGICAS"/>
    <n v="350000000"/>
    <m/>
    <n v="350000000"/>
    <x v="64"/>
    <s v="02-02-02-005-004"/>
    <s v="Detalle"/>
    <s v=""/>
    <s v=""/>
    <x v="1"/>
    <s v="SERVICIOS DE CONSTRUCCIÓN"/>
    <x v="57"/>
    <x v="7"/>
  </r>
  <r>
    <m/>
    <m/>
    <m/>
    <m/>
    <m/>
    <x v="72"/>
    <s v="DEPARTAMENTO DE POLICÍA CUNDINAMARCA"/>
    <n v="1150000000"/>
    <m/>
    <n v="1150000000"/>
    <x v="64"/>
    <s v="02-02-02-005-004"/>
    <s v="Detalle"/>
    <s v=""/>
    <s v=""/>
    <x v="5"/>
    <s v="SERVICIOS DE CONSTRUCCIÓN"/>
    <x v="57"/>
    <x v="64"/>
  </r>
  <r>
    <m/>
    <m/>
    <m/>
    <m/>
    <m/>
    <x v="10"/>
    <s v="DEPARTAMENTO DE POLICÍA CAQUETA"/>
    <n v="800000000"/>
    <m/>
    <n v="800000000"/>
    <x v="64"/>
    <s v="02-02-02-005-004"/>
    <s v="Detalle"/>
    <s v=""/>
    <s v=""/>
    <x v="2"/>
    <s v="SERVICIOS DE CONSTRUCCIÓN"/>
    <x v="57"/>
    <x v="10"/>
  </r>
  <r>
    <m/>
    <m/>
    <m/>
    <m/>
    <m/>
    <x v="124"/>
    <s v="DEPARTAMENTO DE POLICÍA CASANARE"/>
    <n v="620000000"/>
    <m/>
    <n v="620000000"/>
    <x v="64"/>
    <s v="02-02-02-005-004"/>
    <s v="Detalle"/>
    <s v=""/>
    <s v=""/>
    <x v="37"/>
    <s v="SERVICIOS DE CONSTRUCCIÓN"/>
    <x v="57"/>
    <x v="104"/>
  </r>
  <r>
    <m/>
    <m/>
    <m/>
    <m/>
    <m/>
    <x v="73"/>
    <s v="DEPARTAMENTO DE POLICÍA CASANARE - DIRECCIÓN DE INCORPORACION"/>
    <m/>
    <n v="700000"/>
    <n v="700000"/>
    <x v="64"/>
    <s v="02-02-02-005-004"/>
    <s v="Detalle"/>
    <s v=""/>
    <s v=""/>
    <x v="37"/>
    <s v="SERVICIOS DE CONSTRUCCIÓN"/>
    <x v="57"/>
    <x v="65"/>
  </r>
  <r>
    <m/>
    <m/>
    <m/>
    <m/>
    <m/>
    <x v="11"/>
    <s v="DEPARTAMENTO DE POLICÍA CESAR"/>
    <n v="400000000"/>
    <m/>
    <n v="400000000"/>
    <x v="64"/>
    <s v="02-02-02-005-004"/>
    <s v="Detalle"/>
    <s v=""/>
    <s v=""/>
    <x v="3"/>
    <s v="SERVICIOS DE CONSTRUCCIÓN"/>
    <x v="57"/>
    <x v="11"/>
  </r>
  <r>
    <m/>
    <m/>
    <m/>
    <m/>
    <m/>
    <x v="74"/>
    <s v="DEPARTAMENTO DE POLICÍA CESAR - DIRECCIÓN DE INCORPORACION"/>
    <n v="5000000"/>
    <m/>
    <n v="5000000"/>
    <x v="64"/>
    <s v="02-02-02-005-004"/>
    <s v="Detalle"/>
    <s v=""/>
    <s v=""/>
    <x v="3"/>
    <s v="SERVICIOS DE CONSTRUCCIÓN"/>
    <x v="57"/>
    <x v="65"/>
  </r>
  <r>
    <m/>
    <m/>
    <m/>
    <m/>
    <m/>
    <x v="113"/>
    <s v="DEPARTAMENTO DE POLICÍA CESAR - VALLEDUPAR"/>
    <n v="250000000"/>
    <m/>
    <n v="250000000"/>
    <x v="64"/>
    <s v="02-02-02-005-004"/>
    <s v="Detalle"/>
    <s v=""/>
    <s v=""/>
    <x v="3"/>
    <s v="SERVICIOS DE CONSTRUCCIÓN"/>
    <x v="57"/>
    <x v="93"/>
  </r>
  <r>
    <m/>
    <m/>
    <m/>
    <m/>
    <m/>
    <x v="75"/>
    <s v="DEPARTAMENTO DE POLICÍA CHOCO"/>
    <n v="1900000000"/>
    <m/>
    <n v="1900000000"/>
    <x v="64"/>
    <s v="02-02-02-005-004"/>
    <s v="Detalle"/>
    <s v=""/>
    <s v=""/>
    <x v="38"/>
    <s v="SERVICIOS DE CONSTRUCCIÓN"/>
    <x v="57"/>
    <x v="66"/>
  </r>
  <r>
    <m/>
    <m/>
    <m/>
    <m/>
    <m/>
    <x v="13"/>
    <s v="DEPARTAMENTO DE POLICÍA GUAINIA"/>
    <n v="600000000"/>
    <m/>
    <n v="600000000"/>
    <x v="64"/>
    <s v="02-02-02-005-004"/>
    <s v="Detalle"/>
    <s v=""/>
    <s v=""/>
    <x v="4"/>
    <s v="SERVICIOS DE CONSTRUCCIÓN"/>
    <x v="57"/>
    <x v="13"/>
  </r>
  <r>
    <m/>
    <m/>
    <m/>
    <m/>
    <m/>
    <x v="131"/>
    <s v="DEPARTAMENTO DE POLICÍA GUAJIRA"/>
    <n v="810100000"/>
    <m/>
    <n v="810100000"/>
    <x v="64"/>
    <s v="02-02-02-005-004"/>
    <s v="Detalle"/>
    <s v=""/>
    <s v=""/>
    <x v="39"/>
    <s v="SERVICIOS DE CONSTRUCCIÓN"/>
    <x v="57"/>
    <x v="111"/>
  </r>
  <r>
    <m/>
    <m/>
    <m/>
    <m/>
    <m/>
    <x v="76"/>
    <s v="DEPARTAMENTO DE POLICÍA GUAJIRA - DIRECCIÓN DE INCORPORACION"/>
    <n v="15000000"/>
    <m/>
    <n v="15000000"/>
    <x v="64"/>
    <s v="02-02-02-005-004"/>
    <s v="Detalle"/>
    <s v=""/>
    <s v=""/>
    <x v="39"/>
    <s v="SERVICIOS DE CONSTRUCCIÓN"/>
    <x v="57"/>
    <x v="65"/>
  </r>
  <r>
    <m/>
    <m/>
    <m/>
    <m/>
    <m/>
    <x v="142"/>
    <s v="DEPARTAMENTO DE POLICÍA GUAJIRA - ESCUADRÓN MÓVIL ANTIDISTURBIOS"/>
    <n v="150000000"/>
    <m/>
    <n v="150000000"/>
    <x v="64"/>
    <s v="02-02-02-005-004"/>
    <s v="Detalle"/>
    <s v=""/>
    <s v=""/>
    <x v="39"/>
    <s v="SERVICIOS DE CONSTRUCCIÓN"/>
    <x v="57"/>
    <x v="118"/>
  </r>
  <r>
    <m/>
    <m/>
    <m/>
    <m/>
    <m/>
    <x v="15"/>
    <s v="DEPARTAMENTO DE POLICÍA GUAVIARE"/>
    <n v="470200000"/>
    <m/>
    <n v="470200000"/>
    <x v="64"/>
    <s v="02-02-02-005-004"/>
    <s v="Detalle"/>
    <s v=""/>
    <s v=""/>
    <x v="6"/>
    <s v="SERVICIOS DE CONSTRUCCIÓN"/>
    <x v="57"/>
    <x v="15"/>
  </r>
  <r>
    <m/>
    <m/>
    <m/>
    <m/>
    <m/>
    <x v="114"/>
    <s v="DEPARTAMENTO DE POLICÍA PUTUMAYO"/>
    <n v="800000000"/>
    <m/>
    <n v="800000000"/>
    <x v="64"/>
    <s v="02-02-02-005-004"/>
    <s v="Detalle"/>
    <s v=""/>
    <s v=""/>
    <x v="42"/>
    <s v="SERVICIOS DE CONSTRUCCIÓN"/>
    <x v="57"/>
    <x v="94"/>
  </r>
  <r>
    <m/>
    <m/>
    <m/>
    <m/>
    <m/>
    <x v="16"/>
    <s v="DEPARTAMENTO DE POLICÍA QUINDIO"/>
    <n v="892200000"/>
    <m/>
    <n v="892200000"/>
    <x v="64"/>
    <s v="02-02-02-005-004"/>
    <s v="Detalle"/>
    <s v=""/>
    <s v=""/>
    <x v="7"/>
    <s v="SERVICIOS DE CONSTRUCCIÓN"/>
    <x v="57"/>
    <x v="16"/>
  </r>
  <r>
    <m/>
    <m/>
    <m/>
    <m/>
    <m/>
    <x v="17"/>
    <s v="DEPARTAMENTO DE POLICÍA SAN ANDRES Y PROVIDENCIA"/>
    <n v="1100000000"/>
    <m/>
    <n v="1100000000"/>
    <x v="64"/>
    <s v="02-02-02-005-004"/>
    <s v="Detalle"/>
    <s v=""/>
    <s v=""/>
    <x v="8"/>
    <s v="SERVICIOS DE CONSTRUCCIÓN"/>
    <x v="57"/>
    <x v="17"/>
  </r>
  <r>
    <m/>
    <m/>
    <m/>
    <m/>
    <m/>
    <x v="18"/>
    <s v="DEPARTAMENTO DE POLICÍA SUCRE"/>
    <n v="760570000"/>
    <m/>
    <n v="760570000"/>
    <x v="64"/>
    <s v="02-02-02-005-004"/>
    <s v="Detalle"/>
    <s v=""/>
    <s v=""/>
    <x v="9"/>
    <s v="SERVICIOS DE CONSTRUCCIÓN"/>
    <x v="57"/>
    <x v="18"/>
  </r>
  <r>
    <m/>
    <m/>
    <m/>
    <m/>
    <m/>
    <x v="78"/>
    <s v="DEPARTAMENTO DE POLICÍA SUCRE - DIRECCIÓN DE INCORPORACION"/>
    <n v="57000000"/>
    <m/>
    <n v="57000000"/>
    <x v="64"/>
    <s v="02-02-02-005-004"/>
    <s v="Detalle"/>
    <s v=""/>
    <s v=""/>
    <x v="9"/>
    <s v="SERVICIOS DE CONSTRUCCIÓN"/>
    <x v="57"/>
    <x v="65"/>
  </r>
  <r>
    <m/>
    <m/>
    <m/>
    <m/>
    <m/>
    <x v="19"/>
    <s v="DEPARTAMENTO DE POLICÍA URABA"/>
    <n v="1677019487"/>
    <m/>
    <n v="1677019487"/>
    <x v="64"/>
    <s v="02-02-02-005-004"/>
    <s v="Detalle"/>
    <s v=""/>
    <s v=""/>
    <x v="10"/>
    <s v="SERVICIOS DE CONSTRUCCIÓN"/>
    <x v="57"/>
    <x v="19"/>
  </r>
  <r>
    <m/>
    <m/>
    <m/>
    <m/>
    <m/>
    <x v="155"/>
    <s v="DEPARTAMENTO DE POLICÍA URABA - DIRECCIÓN DE INCORPORACION"/>
    <m/>
    <n v="7000000"/>
    <n v="7000000"/>
    <x v="64"/>
    <s v="02-02-02-005-004"/>
    <s v="Detalle"/>
    <s v=""/>
    <s v=""/>
    <x v="10"/>
    <s v="SERVICIOS DE CONSTRUCCIÓN"/>
    <x v="57"/>
    <x v="65"/>
  </r>
  <r>
    <m/>
    <m/>
    <m/>
    <m/>
    <m/>
    <x v="21"/>
    <s v="DEPARTAMENTO DE POLICÍA VICHADA"/>
    <n v="411018398"/>
    <m/>
    <n v="411018398"/>
    <x v="64"/>
    <s v="02-02-02-005-004"/>
    <s v="Detalle"/>
    <s v=""/>
    <s v=""/>
    <x v="11"/>
    <s v="SERVICIOS DE CONSTRUCCIÓN"/>
    <x v="57"/>
    <x v="20"/>
  </r>
  <r>
    <m/>
    <m/>
    <m/>
    <m/>
    <m/>
    <x v="22"/>
    <s v="DEPARTAMENTO DE POLICÍA AMAZONAS"/>
    <n v="514322577"/>
    <m/>
    <n v="514322577"/>
    <x v="64"/>
    <s v="02-02-02-005-004"/>
    <s v="Detalle"/>
    <s v=""/>
    <s v=""/>
    <x v="12"/>
    <s v="SERVICIOS DE CONSTRUCCIÓN"/>
    <x v="57"/>
    <x v="21"/>
  </r>
  <r>
    <m/>
    <m/>
    <m/>
    <m/>
    <m/>
    <x v="118"/>
    <s v="DEPARTAMENTO DE POLICÍA ARAUCA"/>
    <n v="500000000"/>
    <m/>
    <n v="500000000"/>
    <x v="64"/>
    <s v="02-02-02-005-004"/>
    <s v="Detalle"/>
    <s v=""/>
    <s v=""/>
    <x v="13"/>
    <s v="SERVICIOS DE CONSTRUCCIÓN"/>
    <x v="57"/>
    <x v="98"/>
  </r>
  <r>
    <m/>
    <m/>
    <m/>
    <m/>
    <m/>
    <x v="24"/>
    <s v="DIRECCIÓN DE BIENESTAR SOCIAL"/>
    <m/>
    <n v="6706574100"/>
    <n v="6706574100"/>
    <x v="64"/>
    <s v="02-02-02-005-004"/>
    <s v="Detalle"/>
    <s v=""/>
    <s v=""/>
    <x v="14"/>
    <s v="SERVICIOS DE CONSTRUCCIÓN"/>
    <x v="57"/>
    <x v="22"/>
  </r>
  <r>
    <m/>
    <m/>
    <m/>
    <m/>
    <m/>
    <x v="106"/>
    <s v="DIRECCIÓN DE INVESTIGACION CRIMINAL"/>
    <n v="936913791"/>
    <n v="936913791"/>
    <n v="1873827582"/>
    <x v="64"/>
    <s v="02-02-02-005-004"/>
    <s v="Detalle"/>
    <s v=""/>
    <s v=""/>
    <x v="40"/>
    <s v="SERVICIOS DE CONSTRUCCIÓN"/>
    <x v="57"/>
    <x v="86"/>
  </r>
  <r>
    <m/>
    <m/>
    <m/>
    <m/>
    <m/>
    <x v="25"/>
    <s v="DIRECCIÓN DE INTELIGENCIA POLICÍAL"/>
    <n v="1200000000"/>
    <m/>
    <n v="1200000000"/>
    <x v="64"/>
    <s v="02-02-02-005-004"/>
    <s v="Detalle"/>
    <s v=""/>
    <s v=""/>
    <x v="15"/>
    <s v="SERVICIOS DE CONSTRUCCIÓN"/>
    <x v="57"/>
    <x v="23"/>
  </r>
  <r>
    <m/>
    <m/>
    <m/>
    <m/>
    <m/>
    <x v="26"/>
    <s v="DIRECCIÓN DE ANTINARCÓTICOS"/>
    <n v="1500000000"/>
    <m/>
    <n v="1500000000"/>
    <x v="64"/>
    <s v="02-02-02-005-004"/>
    <s v="Detalle"/>
    <s v=""/>
    <s v=""/>
    <x v="16"/>
    <s v="SERVICIOS DE CONSTRUCCIÓN"/>
    <x v="57"/>
    <x v="24"/>
  </r>
  <r>
    <m/>
    <m/>
    <m/>
    <m/>
    <m/>
    <x v="27"/>
    <s v="DIRECCIÓN ANTISECUESTRO Y EXTORSION"/>
    <n v="175000000"/>
    <m/>
    <n v="175000000"/>
    <x v="64"/>
    <s v="02-02-02-005-004"/>
    <s v="Detalle"/>
    <s v=""/>
    <s v=""/>
    <x v="17"/>
    <s v="SERVICIOS DE CONSTRUCCIÓN"/>
    <x v="57"/>
    <x v="25"/>
  </r>
  <r>
    <m/>
    <m/>
    <m/>
    <m/>
    <m/>
    <x v="28"/>
    <s v="DIRECCIÓN DE TRANSITO Y TRANSPORTES"/>
    <n v="70000000"/>
    <m/>
    <n v="70000000"/>
    <x v="64"/>
    <s v="02-02-02-005-004"/>
    <s v="Detalle"/>
    <s v=""/>
    <s v=""/>
    <x v="18"/>
    <s v="SERVICIOS DE CONSTRUCCIÓN"/>
    <x v="57"/>
    <x v="26"/>
  </r>
  <r>
    <m/>
    <m/>
    <m/>
    <m/>
    <m/>
    <x v="112"/>
    <s v="POLICÍA METROPOLITANA DE BOGOTA"/>
    <m/>
    <n v="2000000000"/>
    <n v="2000000000"/>
    <x v="64"/>
    <s v="02-02-02-005-004"/>
    <s v="Detalle"/>
    <s v=""/>
    <s v=""/>
    <x v="28"/>
    <s v="SERVICIOS DE CONSTRUCCIÓN"/>
    <x v="57"/>
    <x v="92"/>
  </r>
  <r>
    <m/>
    <m/>
    <m/>
    <m/>
    <m/>
    <x v="30"/>
    <s v="POLICÍA METROPOLITANA DE IBAGUÉ"/>
    <n v="600000000"/>
    <m/>
    <n v="600000000"/>
    <x v="64"/>
    <s v="02-02-02-005-004"/>
    <s v="Detalle"/>
    <s v=""/>
    <s v=""/>
    <x v="20"/>
    <s v="SERVICIOS DE CONSTRUCCIÓN"/>
    <x v="57"/>
    <x v="28"/>
  </r>
  <r>
    <m/>
    <m/>
    <m/>
    <m/>
    <m/>
    <x v="31"/>
    <s v="DEPARTAMENTO DE POLICÍA TOLIMA"/>
    <n v="700000000"/>
    <m/>
    <n v="700000000"/>
    <x v="64"/>
    <s v="02-02-02-005-004"/>
    <s v="Detalle"/>
    <s v=""/>
    <s v=""/>
    <x v="20"/>
    <s v="SERVICIOS DE CONSTRUCCIÓN"/>
    <x v="57"/>
    <x v="29"/>
  </r>
  <r>
    <m/>
    <m/>
    <m/>
    <m/>
    <m/>
    <x v="156"/>
    <s v="DEPARTAMENTO DE POLICÍA TOLIMA- DIRECCIÓN DE INCORPORACIÓN"/>
    <n v="44000000"/>
    <m/>
    <n v="44000000"/>
    <x v="64"/>
    <s v="02-02-02-005-004"/>
    <s v="Detalle"/>
    <s v=""/>
    <s v=""/>
    <x v="20"/>
    <s v="SERVICIOS DE CONSTRUCCIÓN"/>
    <x v="57"/>
    <x v="65"/>
  </r>
  <r>
    <m/>
    <m/>
    <m/>
    <m/>
    <m/>
    <x v="32"/>
    <s v="POLICÍA METROPOLITANA DE SANTA MARTA"/>
    <n v="1050000000"/>
    <m/>
    <n v="1050000000"/>
    <x v="64"/>
    <s v="02-02-02-005-004"/>
    <s v="Detalle"/>
    <s v=""/>
    <s v=""/>
    <x v="21"/>
    <s v="SERVICIOS DE CONSTRUCCIÓN"/>
    <x v="57"/>
    <x v="30"/>
  </r>
  <r>
    <m/>
    <m/>
    <m/>
    <m/>
    <m/>
    <x v="33"/>
    <s v="DEPARTAMENTO DE POLICÍA MAGDALENA"/>
    <n v="400000000"/>
    <m/>
    <n v="400000000"/>
    <x v="64"/>
    <s v="02-02-02-005-004"/>
    <s v="Detalle"/>
    <s v=""/>
    <s v=""/>
    <x v="21"/>
    <s v="SERVICIOS DE CONSTRUCCIÓN"/>
    <x v="57"/>
    <x v="31"/>
  </r>
  <r>
    <m/>
    <m/>
    <m/>
    <m/>
    <m/>
    <x v="35"/>
    <s v="POLICÍA METROPOLITANA DE POPAYAN"/>
    <n v="654600463"/>
    <m/>
    <n v="654600463"/>
    <x v="64"/>
    <s v="02-02-02-005-004"/>
    <s v="Detalle"/>
    <s v=""/>
    <s v=""/>
    <x v="22"/>
    <s v="SERVICIOS DE CONSTRUCCIÓN"/>
    <x v="57"/>
    <x v="32"/>
  </r>
  <r>
    <m/>
    <m/>
    <m/>
    <m/>
    <m/>
    <x v="36"/>
    <s v="DEPARTAMENTO DE POLICÍA CAUCA"/>
    <n v="1900000000"/>
    <m/>
    <n v="1900000000"/>
    <x v="64"/>
    <s v="02-02-02-005-004"/>
    <s v="Detalle"/>
    <s v=""/>
    <s v=""/>
    <x v="22"/>
    <s v="SERVICIOS DE CONSTRUCCIÓN"/>
    <x v="57"/>
    <x v="33"/>
  </r>
  <r>
    <m/>
    <m/>
    <m/>
    <m/>
    <m/>
    <x v="80"/>
    <s v="DEPARTAMENTO DE POLICÍA CAUCA DIRECCIÓN DE INCORPORACION "/>
    <n v="60000000"/>
    <m/>
    <n v="60000000"/>
    <x v="64"/>
    <s v="02-02-02-005-004"/>
    <s v="Detalle"/>
    <s v=""/>
    <s v=""/>
    <x v="22"/>
    <s v="SERVICIOS DE CONSTRUCCIÓN"/>
    <x v="57"/>
    <x v="65"/>
  </r>
  <r>
    <m/>
    <m/>
    <m/>
    <m/>
    <m/>
    <x v="37"/>
    <s v="REGIÓN DE POLICÍA No. 4"/>
    <n v="130000000"/>
    <m/>
    <n v="130000000"/>
    <x v="64"/>
    <s v="02-02-02-005-004"/>
    <s v="Detalle"/>
    <s v=""/>
    <s v=""/>
    <x v="22"/>
    <s v="SERVICIOS DE CONSTRUCCIÓN"/>
    <x v="57"/>
    <x v="34"/>
  </r>
  <r>
    <m/>
    <m/>
    <m/>
    <m/>
    <m/>
    <x v="38"/>
    <s v="POLICÍA METROPOLITANA DE NEIVA"/>
    <n v="1300000000"/>
    <m/>
    <n v="1300000000"/>
    <x v="64"/>
    <s v="02-02-02-005-004"/>
    <s v="Detalle"/>
    <s v=""/>
    <s v=""/>
    <x v="23"/>
    <s v="SERVICIOS DE CONSTRUCCIÓN"/>
    <x v="57"/>
    <x v="35"/>
  </r>
  <r>
    <m/>
    <m/>
    <m/>
    <m/>
    <m/>
    <x v="39"/>
    <s v="DEPARTAMENTO DE POLICÍA HUILA"/>
    <n v="905070000"/>
    <m/>
    <n v="905070000"/>
    <x v="64"/>
    <s v="02-02-02-005-004"/>
    <s v="Detalle"/>
    <s v=""/>
    <s v=""/>
    <x v="23"/>
    <s v="SERVICIOS DE CONSTRUCCIÓN"/>
    <x v="57"/>
    <x v="36"/>
  </r>
  <r>
    <m/>
    <m/>
    <m/>
    <m/>
    <m/>
    <x v="157"/>
    <s v="DEPARTAMENTO DE POLICÍA HUILA- DIRECCIÓN DE INCORPORACIÓN"/>
    <m/>
    <n v="10000000"/>
    <n v="10000000"/>
    <x v="64"/>
    <s v="02-02-02-005-004"/>
    <s v="Detalle"/>
    <s v=""/>
    <s v=""/>
    <x v="23"/>
    <s v="SERVICIOS DE CONSTRUCCIÓN"/>
    <x v="57"/>
    <x v="65"/>
  </r>
  <r>
    <m/>
    <m/>
    <m/>
    <m/>
    <m/>
    <x v="40"/>
    <s v="REGIÓN DE POLICÍA No. 2"/>
    <n v="50000000"/>
    <m/>
    <n v="50000000"/>
    <x v="64"/>
    <s v="02-02-02-005-004"/>
    <s v="Detalle"/>
    <s v=""/>
    <s v=""/>
    <x v="23"/>
    <s v="SERVICIOS DE CONSTRUCCIÓN"/>
    <x v="57"/>
    <x v="37"/>
  </r>
  <r>
    <m/>
    <m/>
    <m/>
    <m/>
    <m/>
    <x v="119"/>
    <s v="POLICÍA METROPOLITANA DE SAN JERONIMO DE MONTERIA"/>
    <n v="595231209.61999989"/>
    <m/>
    <n v="595231209.61999989"/>
    <x v="64"/>
    <s v="02-02-02-005-004"/>
    <s v="Detalle"/>
    <s v=""/>
    <s v=""/>
    <x v="24"/>
    <s v="SERVICIOS DE CONSTRUCCIÓN"/>
    <x v="57"/>
    <x v="99"/>
  </r>
  <r>
    <m/>
    <m/>
    <m/>
    <m/>
    <m/>
    <x v="41"/>
    <s v="DEPARTAMENTO DE POLICÍA CORDOBA"/>
    <n v="400000000"/>
    <m/>
    <n v="400000000"/>
    <x v="64"/>
    <s v="02-02-02-005-004"/>
    <s v="Detalle"/>
    <s v=""/>
    <s v=""/>
    <x v="24"/>
    <s v="SERVICIOS DE CONSTRUCCIÓN"/>
    <x v="57"/>
    <x v="38"/>
  </r>
  <r>
    <m/>
    <m/>
    <m/>
    <m/>
    <m/>
    <x v="158"/>
    <s v="DEPARTAMENTO DE POLICÍA CORDOBA DIRECCIÓN DE INCORPORACION"/>
    <n v="20000000"/>
    <m/>
    <n v="20000000"/>
    <x v="64"/>
    <s v="02-02-02-005-004"/>
    <s v="Detalle"/>
    <s v=""/>
    <s v=""/>
    <x v="24"/>
    <s v="SERVICIOS DE CONSTRUCCIÓN"/>
    <x v="57"/>
    <x v="65"/>
  </r>
  <r>
    <m/>
    <m/>
    <m/>
    <m/>
    <m/>
    <x v="42"/>
    <s v="DEPARTAMENTO DE POLICÍA CALDAS"/>
    <n v="800000000"/>
    <m/>
    <n v="800000000"/>
    <x v="64"/>
    <s v="02-02-02-005-004"/>
    <s v="Detalle"/>
    <s v=""/>
    <s v=""/>
    <x v="25"/>
    <s v="SERVICIOS DE CONSTRUCCIÓN"/>
    <x v="57"/>
    <x v="39"/>
  </r>
  <r>
    <m/>
    <m/>
    <m/>
    <m/>
    <m/>
    <x v="159"/>
    <s v="ESCUELA DE CARABINEROS ALEJANDRO GUTIERREZ DIRECCIÓN DE INCORPORACION"/>
    <m/>
    <n v="15000000"/>
    <n v="15000000"/>
    <x v="64"/>
    <s v="02-02-02-005-004"/>
    <s v="Detalle"/>
    <s v=""/>
    <s v=""/>
    <x v="25"/>
    <s v="SERVICIOS DE CONSTRUCCIÓN"/>
    <x v="57"/>
    <x v="65"/>
  </r>
  <r>
    <m/>
    <m/>
    <m/>
    <m/>
    <m/>
    <x v="43"/>
    <s v="POLICÍA METROPOLITANA DE MANIZALES"/>
    <n v="500000000"/>
    <m/>
    <n v="500000000"/>
    <x v="64"/>
    <s v="02-02-02-005-004"/>
    <s v="Detalle"/>
    <s v=""/>
    <s v=""/>
    <x v="25"/>
    <s v="SERVICIOS DE CONSTRUCCIÓN"/>
    <x v="57"/>
    <x v="40"/>
  </r>
  <r>
    <m/>
    <m/>
    <m/>
    <m/>
    <m/>
    <x v="93"/>
    <s v="DEPARTAMENTO DE POLICÍA BOYACA"/>
    <n v="480000000"/>
    <m/>
    <n v="480000000"/>
    <x v="64"/>
    <s v="02-02-02-005-004"/>
    <s v="Detalle"/>
    <s v=""/>
    <s v=""/>
    <x v="26"/>
    <s v="SERVICIOS DE CONSTRUCCIÓN"/>
    <x v="57"/>
    <x v="73"/>
  </r>
  <r>
    <m/>
    <m/>
    <m/>
    <m/>
    <m/>
    <x v="44"/>
    <s v="POLICÍA METROPOLITANA DE TUNJA"/>
    <n v="400000000"/>
    <m/>
    <n v="400000000"/>
    <x v="64"/>
    <s v="02-02-02-005-004"/>
    <s v="Detalle"/>
    <s v=""/>
    <s v=""/>
    <x v="26"/>
    <s v="SERVICIOS DE CONSTRUCCIÓN"/>
    <x v="57"/>
    <x v="41"/>
  </r>
  <r>
    <m/>
    <m/>
    <m/>
    <m/>
    <m/>
    <x v="45"/>
    <s v="POLICÍA METROPOLITANA DE SAN JUAN DE PASTO"/>
    <n v="397800000"/>
    <m/>
    <n v="397800000"/>
    <x v="64"/>
    <s v="02-02-02-005-004"/>
    <s v="Detalle"/>
    <s v=""/>
    <s v=""/>
    <x v="27"/>
    <s v="SERVICIOS DE CONSTRUCCIÓN"/>
    <x v="57"/>
    <x v="42"/>
  </r>
  <r>
    <m/>
    <m/>
    <m/>
    <m/>
    <m/>
    <x v="46"/>
    <s v="DEPARTAMENTO DE POLICÍA NARIÑO"/>
    <n v="743960341"/>
    <m/>
    <n v="743960341"/>
    <x v="64"/>
    <s v="02-02-02-005-004"/>
    <s v="Detalle"/>
    <s v=""/>
    <s v=""/>
    <x v="27"/>
    <s v="SERVICIOS DE CONSTRUCCIÓN"/>
    <x v="57"/>
    <x v="43"/>
  </r>
  <r>
    <m/>
    <m/>
    <m/>
    <m/>
    <m/>
    <x v="48"/>
    <s v="POLICÍA METROPOLITANA DE BOGOTÁ - POLICÍA METROPOLITANA DE SOACHA"/>
    <n v="850000000"/>
    <m/>
    <n v="850000000"/>
    <x v="64"/>
    <s v="02-02-02-005-004"/>
    <s v="Detalle"/>
    <s v=""/>
    <s v=""/>
    <x v="28"/>
    <s v="SERVICIOS DE CONSTRUCCIÓN"/>
    <x v="57"/>
    <x v="44"/>
  </r>
  <r>
    <m/>
    <m/>
    <m/>
    <m/>
    <m/>
    <x v="49"/>
    <s v="POLICÍA METROPOLITANA DE BOGOTÁ - REGIÓN METROPOLITANA DE POLICÍA LA SABANA"/>
    <n v="300000000"/>
    <m/>
    <n v="300000000"/>
    <x v="64"/>
    <s v="02-02-02-005-004"/>
    <s v="Detalle"/>
    <s v=""/>
    <s v=""/>
    <x v="28"/>
    <s v="SERVICIOS DE CONSTRUCCIÓN"/>
    <x v="57"/>
    <x v="45"/>
  </r>
  <r>
    <m/>
    <m/>
    <m/>
    <m/>
    <m/>
    <x v="50"/>
    <s v="POLICÍA METROPOLITANA DE CALI"/>
    <n v="1657660457.6600001"/>
    <m/>
    <n v="1657660457.6600001"/>
    <x v="64"/>
    <s v="02-02-02-005-004"/>
    <s v="Detalle"/>
    <s v=""/>
    <s v=""/>
    <x v="29"/>
    <s v="SERVICIOS DE CONSTRUCCIÓN"/>
    <x v="57"/>
    <x v="46"/>
  </r>
  <r>
    <m/>
    <m/>
    <m/>
    <m/>
    <m/>
    <x v="81"/>
    <s v="POLICÍA METROPOLITANA SANTIAGO DE CALI - DIRECCIÓN DE INCORPORACION"/>
    <m/>
    <n v="50000000"/>
    <n v="50000000"/>
    <x v="64"/>
    <s v="02-02-02-005-004"/>
    <s v="Detalle"/>
    <s v=""/>
    <s v=""/>
    <x v="29"/>
    <s v="SERVICIOS DE CONSTRUCCIÓN"/>
    <x v="57"/>
    <x v="65"/>
  </r>
  <r>
    <m/>
    <m/>
    <m/>
    <m/>
    <m/>
    <x v="82"/>
    <s v="DEPARTAMENTO DE POLICÍA VALLE"/>
    <n v="1700000000"/>
    <m/>
    <n v="1700000000"/>
    <x v="64"/>
    <s v="02-02-02-005-004"/>
    <s v="Detalle"/>
    <s v=""/>
    <s v=""/>
    <x v="29"/>
    <s v="SERVICIOS DE CONSTRUCCIÓN"/>
    <x v="57"/>
    <x v="67"/>
  </r>
  <r>
    <m/>
    <m/>
    <m/>
    <m/>
    <m/>
    <x v="51"/>
    <s v="DEPARTAMENTO DE POLICÍA VALLE - DISTRITO ESPECIAL BUENAVENTURA"/>
    <n v="230000000"/>
    <m/>
    <n v="230000000"/>
    <x v="64"/>
    <s v="02-02-02-005-004"/>
    <s v="Detalle"/>
    <s v=""/>
    <s v=""/>
    <x v="29"/>
    <s v="SERVICIOS DE CONSTRUCCIÓN"/>
    <x v="57"/>
    <x v="47"/>
  </r>
  <r>
    <m/>
    <m/>
    <m/>
    <m/>
    <m/>
    <x v="160"/>
    <s v="DEPARTAMENTO DE POLICÍA VALLE - DIRECCIÓN DE INCORPORACION"/>
    <n v="50000000"/>
    <m/>
    <n v="50000000"/>
    <x v="64"/>
    <s v="02-02-02-005-004"/>
    <s v="Detalle"/>
    <s v=""/>
    <s v=""/>
    <x v="29"/>
    <s v="SERVICIOS DE CONSTRUCCIÓN"/>
    <x v="57"/>
    <x v="65"/>
  </r>
  <r>
    <m/>
    <m/>
    <m/>
    <m/>
    <m/>
    <x v="137"/>
    <s v="POLICÍA METROPOLITANA DEL VALLE DE ABURRA"/>
    <n v="450000000"/>
    <n v="400000000"/>
    <n v="850000000"/>
    <x v="64"/>
    <s v="02-02-02-005-004"/>
    <s v="Detalle"/>
    <s v=""/>
    <s v=""/>
    <x v="30"/>
    <s v="SERVICIOS DE CONSTRUCCIÓN"/>
    <x v="57"/>
    <x v="116"/>
  </r>
  <r>
    <m/>
    <m/>
    <m/>
    <m/>
    <m/>
    <x v="83"/>
    <s v="DEPARTAMENTO DE POLICÍA ANTIOQUIA"/>
    <n v="1424237124.6400001"/>
    <n v="575762875.36000001"/>
    <n v="2000000000"/>
    <x v="64"/>
    <s v="02-02-02-005-004"/>
    <s v="Detalle"/>
    <s v=""/>
    <s v=""/>
    <x v="30"/>
    <s v="SERVICIOS DE CONSTRUCCIÓN"/>
    <x v="57"/>
    <x v="68"/>
  </r>
  <r>
    <m/>
    <m/>
    <m/>
    <m/>
    <m/>
    <x v="139"/>
    <s v="DEPARTAMENTO DE POLICÍA ANTIOQUIA - DIRECCIÓN DE INCORPORACION"/>
    <n v="50000000"/>
    <m/>
    <n v="50000000"/>
    <x v="64"/>
    <s v="02-02-02-005-004"/>
    <s v="Detalle"/>
    <s v=""/>
    <s v=""/>
    <x v="30"/>
    <s v="SERVICIOS DE CONSTRUCCIÓN"/>
    <x v="57"/>
    <x v="65"/>
  </r>
  <r>
    <m/>
    <m/>
    <m/>
    <m/>
    <m/>
    <x v="55"/>
    <s v="POLICÍA METROPOLITANA DE CARTAGENA"/>
    <n v="403500000"/>
    <m/>
    <n v="403500000"/>
    <x v="64"/>
    <s v="02-02-02-005-004"/>
    <s v="Detalle"/>
    <s v=""/>
    <s v=""/>
    <x v="31"/>
    <s v="SERVICIOS DE CONSTRUCCIÓN"/>
    <x v="57"/>
    <x v="49"/>
  </r>
  <r>
    <m/>
    <m/>
    <m/>
    <m/>
    <m/>
    <x v="56"/>
    <s v="DEPARTAMENTO DE POLICÍA BOLÍVAR"/>
    <n v="350000000"/>
    <m/>
    <n v="350000000"/>
    <x v="64"/>
    <s v="02-02-02-005-004"/>
    <s v="Detalle"/>
    <s v=""/>
    <s v=""/>
    <x v="31"/>
    <s v="SERVICIOS DE CONSTRUCCIÓN"/>
    <x v="57"/>
    <x v="50"/>
  </r>
  <r>
    <m/>
    <m/>
    <m/>
    <m/>
    <m/>
    <x v="84"/>
    <s v="DEPARTAMENTO DE POLICÍA BOLÍVAR - DIRECCIÓN DE INCORPORACIÓN"/>
    <n v="20000000"/>
    <m/>
    <n v="20000000"/>
    <x v="64"/>
    <s v="02-02-02-005-004"/>
    <s v="Detalle"/>
    <s v=""/>
    <s v=""/>
    <x v="31"/>
    <s v="SERVICIOS DE CONSTRUCCIÓN"/>
    <x v="57"/>
    <x v="65"/>
  </r>
  <r>
    <m/>
    <m/>
    <m/>
    <m/>
    <m/>
    <x v="57"/>
    <s v="POLICÍA METROPOLITANA DE BARRANQUILLA"/>
    <n v="639300000"/>
    <m/>
    <n v="639300000"/>
    <x v="64"/>
    <s v="02-02-02-005-004"/>
    <s v="Detalle"/>
    <s v=""/>
    <s v=""/>
    <x v="32"/>
    <s v="SERVICIOS DE CONSTRUCCIÓN"/>
    <x v="57"/>
    <x v="51"/>
  </r>
  <r>
    <m/>
    <m/>
    <m/>
    <m/>
    <m/>
    <x v="58"/>
    <s v="REGIÓN DE POLICÍA No. 8"/>
    <n v="155571758"/>
    <m/>
    <n v="155571758"/>
    <x v="64"/>
    <s v="02-02-02-005-004"/>
    <s v="Detalle"/>
    <s v=""/>
    <s v=""/>
    <x v="32"/>
    <s v="SERVICIOS DE CONSTRUCCIÓN"/>
    <x v="57"/>
    <x v="52"/>
  </r>
  <r>
    <m/>
    <m/>
    <m/>
    <m/>
    <m/>
    <x v="85"/>
    <s v="DEPARTAMENTO DE POLICÍA ATLÁNTICO "/>
    <n v="100000000"/>
    <m/>
    <n v="100000000"/>
    <x v="64"/>
    <s v="02-02-02-005-004"/>
    <s v="Detalle"/>
    <s v=""/>
    <s v=""/>
    <x v="32"/>
    <s v="SERVICIOS DE CONSTRUCCIÓN"/>
    <x v="57"/>
    <x v="69"/>
  </r>
  <r>
    <m/>
    <m/>
    <m/>
    <m/>
    <m/>
    <x v="86"/>
    <s v="DEPARTAMENTO DE POLICÍA ATLÁNTICO - DIRECCIÓN DE INCORPORACION "/>
    <n v="66201800"/>
    <m/>
    <n v="66201800"/>
    <x v="64"/>
    <s v="02-02-02-005-004"/>
    <s v="Detalle"/>
    <s v=""/>
    <s v=""/>
    <x v="32"/>
    <s v="SERVICIOS DE CONSTRUCCIÓN"/>
    <x v="57"/>
    <x v="65"/>
  </r>
  <r>
    <m/>
    <m/>
    <m/>
    <m/>
    <m/>
    <x v="109"/>
    <s v="POLICÍA METROPOLITANA DE BUCARAMANGA"/>
    <n v="600000000"/>
    <m/>
    <n v="600000000"/>
    <x v="64"/>
    <s v="02-02-02-005-004"/>
    <s v="Detalle"/>
    <s v=""/>
    <s v=""/>
    <x v="33"/>
    <s v="SERVICIOS DE CONSTRUCCIÓN"/>
    <x v="57"/>
    <x v="89"/>
  </r>
  <r>
    <m/>
    <m/>
    <m/>
    <m/>
    <m/>
    <x v="94"/>
    <s v="DEPARTAMENTO DE POLICÍA SANTANDER"/>
    <n v="627845625"/>
    <m/>
    <n v="627845625"/>
    <x v="64"/>
    <s v="02-02-02-005-004"/>
    <s v="Detalle"/>
    <s v=""/>
    <s v=""/>
    <x v="33"/>
    <s v="SERVICIOS DE CONSTRUCCIÓN"/>
    <x v="57"/>
    <x v="74"/>
  </r>
  <r>
    <m/>
    <m/>
    <m/>
    <m/>
    <m/>
    <x v="87"/>
    <s v="DEPARTAMENTO DE POLICÍA SANTANDER -  DIRECCIÓN DE INCORPORACIÓN"/>
    <m/>
    <n v="35000200"/>
    <n v="35000200"/>
    <x v="64"/>
    <s v="02-02-02-005-004"/>
    <s v="Detalle"/>
    <s v=""/>
    <s v=""/>
    <x v="33"/>
    <s v="SERVICIOS DE CONSTRUCCIÓN"/>
    <x v="57"/>
    <x v="65"/>
  </r>
  <r>
    <m/>
    <m/>
    <m/>
    <m/>
    <m/>
    <x v="59"/>
    <s v="DEPARTAMENTO DE POLICÍA MAGDALENA MEDIO"/>
    <n v="653465150"/>
    <m/>
    <n v="653465150"/>
    <x v="64"/>
    <s v="02-02-02-005-004"/>
    <s v="Detalle"/>
    <s v=""/>
    <s v=""/>
    <x v="33"/>
    <s v="SERVICIOS DE CONSTRUCCIÓN"/>
    <x v="57"/>
    <x v="53"/>
  </r>
  <r>
    <m/>
    <m/>
    <m/>
    <m/>
    <m/>
    <x v="150"/>
    <s v="DEPARTAMENTO DE POLICÍA MAGDALENA MEDIO - ESCUADRÓN MÓVIL ANTIDISTURBIOS"/>
    <n v="100000000"/>
    <m/>
    <n v="100000000"/>
    <x v="64"/>
    <s v="02-02-02-005-004"/>
    <s v="Detalle"/>
    <s v=""/>
    <s v=""/>
    <x v="33"/>
    <s v="SERVICIOS DE CONSTRUCCIÓN"/>
    <x v="57"/>
    <x v="118"/>
  </r>
  <r>
    <m/>
    <m/>
    <m/>
    <m/>
    <m/>
    <x v="151"/>
    <s v="POLICÍA METROPOLITANA DE BUCARAMANGA - ESCUADRÓN MÓVIL ANTIDISTURBIOS"/>
    <n v="200000000"/>
    <m/>
    <n v="200000000"/>
    <x v="64"/>
    <s v="02-02-02-005-004"/>
    <s v="Detalle"/>
    <s v=""/>
    <s v=""/>
    <x v="33"/>
    <s v="SERVICIOS DE CONSTRUCCIÓN"/>
    <x v="57"/>
    <x v="118"/>
  </r>
  <r>
    <m/>
    <m/>
    <m/>
    <m/>
    <m/>
    <x v="60"/>
    <s v="POLICÍA METROPOLITANA DE CUCUTA"/>
    <n v="500000000"/>
    <m/>
    <n v="500000000"/>
    <x v="64"/>
    <s v="02-02-02-005-004"/>
    <s v="Detalle"/>
    <s v=""/>
    <s v=""/>
    <x v="34"/>
    <s v="SERVICIOS DE CONSTRUCCIÓN"/>
    <x v="57"/>
    <x v="54"/>
  </r>
  <r>
    <m/>
    <m/>
    <m/>
    <m/>
    <m/>
    <x v="61"/>
    <s v="DEPARTAMENTO DE POLICÍA NORTE DE SANTANDER"/>
    <n v="500000000"/>
    <m/>
    <n v="500000000"/>
    <x v="64"/>
    <s v="02-02-02-005-004"/>
    <s v="Detalle"/>
    <s v=""/>
    <s v=""/>
    <x v="34"/>
    <s v="SERVICIOS DE CONSTRUCCIÓN"/>
    <x v="57"/>
    <x v="55"/>
  </r>
  <r>
    <m/>
    <m/>
    <m/>
    <m/>
    <m/>
    <x v="125"/>
    <s v="REGIÓN DE POLICÍA No. 5"/>
    <n v="45000000"/>
    <m/>
    <n v="45000000"/>
    <x v="64"/>
    <s v="02-02-02-005-004"/>
    <s v="Detalle"/>
    <s v=""/>
    <s v=""/>
    <x v="34"/>
    <s v="SERVICIOS DE CONSTRUCCIÓN"/>
    <x v="57"/>
    <x v="105"/>
  </r>
  <r>
    <m/>
    <m/>
    <m/>
    <m/>
    <m/>
    <x v="152"/>
    <s v="POLICÍA METROPOLITANA DE CUCUTA - ESCUADRÓN MÓVIL ANTIDISTURBIOS"/>
    <n v="250000000"/>
    <m/>
    <n v="250000000"/>
    <x v="64"/>
    <s v="02-02-02-005-004"/>
    <s v="Detalle"/>
    <s v=""/>
    <s v=""/>
    <x v="34"/>
    <s v="SERVICIOS DE CONSTRUCCIÓN"/>
    <x v="57"/>
    <x v="118"/>
  </r>
  <r>
    <m/>
    <m/>
    <m/>
    <m/>
    <m/>
    <x v="63"/>
    <s v="POLICÍA METROPOLITANA DE PEREIRA"/>
    <n v="250000000"/>
    <m/>
    <n v="250000000"/>
    <x v="64"/>
    <s v="02-02-02-005-004"/>
    <s v="Detalle"/>
    <s v=""/>
    <s v=""/>
    <x v="35"/>
    <s v="SERVICIOS DE CONSTRUCCIÓN"/>
    <x v="57"/>
    <x v="56"/>
  </r>
  <r>
    <m/>
    <m/>
    <m/>
    <m/>
    <m/>
    <x v="161"/>
    <s v="POLICÍA METROPOLITANA DE PEREIRA - DIRECCIÓN DE INCORPORACION"/>
    <n v="15000000"/>
    <m/>
    <n v="15000000"/>
    <x v="64"/>
    <s v="02-02-02-005-004"/>
    <s v="Detalle"/>
    <s v=""/>
    <s v=""/>
    <x v="35"/>
    <s v="SERVICIOS DE CONSTRUCCIÓN"/>
    <x v="57"/>
    <x v="65"/>
  </r>
  <r>
    <m/>
    <m/>
    <m/>
    <m/>
    <m/>
    <x v="64"/>
    <s v="DEPARTAMENTO DE POLICÍA RISARALDA"/>
    <n v="250000000"/>
    <m/>
    <n v="250000000"/>
    <x v="64"/>
    <s v="02-02-02-005-004"/>
    <s v="Detalle"/>
    <s v=""/>
    <s v=""/>
    <x v="35"/>
    <s v="SERVICIOS DE CONSTRUCCIÓN"/>
    <x v="57"/>
    <x v="57"/>
  </r>
  <r>
    <m/>
    <m/>
    <m/>
    <m/>
    <m/>
    <x v="153"/>
    <s v="POLICÍA METROPOLITANA DE PEREIRA - ESCUADRÓN MÓVIL ANTIDISTURBIOS"/>
    <n v="250000000"/>
    <m/>
    <n v="250000000"/>
    <x v="64"/>
    <s v="02-02-02-005-004"/>
    <s v="Detalle"/>
    <s v=""/>
    <s v=""/>
    <x v="35"/>
    <s v="SERVICIOS DE CONSTRUCCIÓN"/>
    <x v="57"/>
    <x v="118"/>
  </r>
  <r>
    <m/>
    <m/>
    <m/>
    <m/>
    <m/>
    <x v="66"/>
    <s v="POLICÍA METROPOLITANA DE VILLAVICENCIO"/>
    <n v="600000000"/>
    <m/>
    <n v="600000000"/>
    <x v="64"/>
    <s v="02-02-02-005-004"/>
    <s v="Detalle"/>
    <s v=""/>
    <s v=""/>
    <x v="36"/>
    <s v="SERVICIOS DE CONSTRUCCIÓN"/>
    <x v="57"/>
    <x v="58"/>
  </r>
  <r>
    <m/>
    <m/>
    <m/>
    <m/>
    <m/>
    <x v="67"/>
    <s v="DEPARTAMENTO DE POLICÍA META"/>
    <n v="705000000"/>
    <m/>
    <n v="705000000"/>
    <x v="64"/>
    <s v="02-02-02-005-004"/>
    <s v="Detalle"/>
    <s v=""/>
    <s v=""/>
    <x v="36"/>
    <s v="SERVICIOS DE CONSTRUCCIÓN"/>
    <x v="57"/>
    <x v="59"/>
  </r>
  <r>
    <m/>
    <m/>
    <m/>
    <m/>
    <m/>
    <x v="89"/>
    <s v="DEPARTAMENTO DE POLICÍA META- DIRECCIÓN DE INCORPORACION "/>
    <n v="30000000"/>
    <m/>
    <n v="30000000"/>
    <x v="64"/>
    <s v="02-02-02-005-004"/>
    <s v="Detalle"/>
    <s v=""/>
    <s v=""/>
    <x v="36"/>
    <s v="SERVICIOS DE CONSTRUCCIÓN"/>
    <x v="57"/>
    <x v="65"/>
  </r>
  <r>
    <m/>
    <m/>
    <m/>
    <m/>
    <m/>
    <x v="68"/>
    <s v="DEPARTAMENTO DE POLICÍA VAUPÉS"/>
    <n v="400000000"/>
    <m/>
    <n v="400000000"/>
    <x v="64"/>
    <s v="02-02-02-005-004"/>
    <s v="Detalle"/>
    <s v=""/>
    <s v=""/>
    <x v="36"/>
    <s v="SERVICIOS DE CONSTRUCCIÓN"/>
    <x v="57"/>
    <x v="60"/>
  </r>
  <r>
    <m/>
    <m/>
    <m/>
    <m/>
    <m/>
    <x v="69"/>
    <s v="REGIÓN DE POLICÍA No. 7"/>
    <n v="111760000"/>
    <m/>
    <n v="111760000"/>
    <x v="64"/>
    <s v="02-02-02-005-004"/>
    <s v="Detalle"/>
    <s v=""/>
    <s v=""/>
    <x v="36"/>
    <s v="SERVICIOS DE CONSTRUCCIÓN"/>
    <x v="57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6"/>
    <m/>
    <x v="0"/>
    <s v="SERVICIOS DE ALOJAMIENTO; SERVICIOS DE SUMINISTRO DE COMIDAS Y BEBIDAS; SERVICIOS DE TRANSPORTE; Y SERVICIOS DE DISTRIBUCIÓN DE ELECTRICIDAD, GAS Y AGUA"/>
    <n v="108791401459.12001"/>
    <n v="7613601293"/>
    <n v="116405002752.12001"/>
    <x v="65"/>
    <s v="02-02-02"/>
    <s v="Ordinal"/>
    <s v="020202006Ordinal"/>
    <n v="1"/>
    <x v="0"/>
    <s v="SERVICIOS PÚBLICOS"/>
    <x v="58"/>
    <x v="0"/>
  </r>
  <r>
    <s v="02"/>
    <s v="02"/>
    <s v="02"/>
    <s v="006"/>
    <s v="003"/>
    <x v="0"/>
    <s v="ALOJAMIENTO; SERVICIOS DE SUMINISTROS DE COMIDAS Y BEBIDAS"/>
    <n v="21266522156.130001"/>
    <n v="1101232977"/>
    <n v="22367755133.130001"/>
    <x v="66"/>
    <s v="02-02-02-006"/>
    <s v="Subordinal"/>
    <s v="020202006003Subordinal"/>
    <n v="1"/>
    <x v="0"/>
    <s v="ALOJAMIENTO"/>
    <x v="59"/>
    <x v="0"/>
  </r>
  <r>
    <m/>
    <m/>
    <m/>
    <m/>
    <m/>
    <x v="70"/>
    <s v="DIRECCIÓN ADMINISTRATIVA Y FINANCIERA"/>
    <n v="1462000000"/>
    <m/>
    <n v="1462000000"/>
    <x v="66"/>
    <s v="02-02-02-006-003"/>
    <s v="Detalle"/>
    <s v=""/>
    <s v=""/>
    <x v="1"/>
    <s v="ALOJAMIENTO"/>
    <x v="59"/>
    <x v="62"/>
  </r>
  <r>
    <m/>
    <m/>
    <m/>
    <m/>
    <m/>
    <x v="96"/>
    <s v="CENTRO DE ESTANDARES DE LA POLICÍA"/>
    <n v="30000000"/>
    <m/>
    <n v="30000000"/>
    <x v="66"/>
    <s v="02-02-02-006-003"/>
    <s v="Detalle"/>
    <s v=""/>
    <s v=""/>
    <x v="1"/>
    <s v="ALOJAMIENTO"/>
    <x v="59"/>
    <x v="76"/>
  </r>
  <r>
    <m/>
    <m/>
    <m/>
    <m/>
    <m/>
    <x v="98"/>
    <s v="AGREGADURIA DE BOLIVIA"/>
    <n v="8000000"/>
    <m/>
    <n v="8000000"/>
    <x v="66"/>
    <s v="02-02-02-006-003"/>
    <s v="Detalle"/>
    <s v=""/>
    <s v=""/>
    <x v="1"/>
    <s v="ALOJAMIENTO"/>
    <x v="59"/>
    <x v="78"/>
  </r>
  <r>
    <m/>
    <m/>
    <m/>
    <m/>
    <m/>
    <x v="2"/>
    <s v="AGREGADURIA DE CHILE"/>
    <n v="8000000"/>
    <m/>
    <n v="8000000"/>
    <x v="66"/>
    <s v="02-02-02-006-003"/>
    <s v="Detalle"/>
    <s v=""/>
    <s v=""/>
    <x v="1"/>
    <s v="ALOJAMIENTO"/>
    <x v="59"/>
    <x v="2"/>
  </r>
  <r>
    <m/>
    <m/>
    <m/>
    <m/>
    <m/>
    <x v="99"/>
    <s v="AGREGADURIA DE GRAN BRETANA"/>
    <n v="11000000"/>
    <m/>
    <n v="11000000"/>
    <x v="66"/>
    <s v="02-02-02-006-003"/>
    <s v="Detalle"/>
    <s v=""/>
    <s v=""/>
    <x v="1"/>
    <s v="ALOJAMIENTO"/>
    <x v="59"/>
    <x v="79"/>
  </r>
  <r>
    <m/>
    <m/>
    <m/>
    <m/>
    <m/>
    <x v="120"/>
    <s v="AGREGADURIA DE MEXICO"/>
    <n v="9000000"/>
    <m/>
    <n v="9000000"/>
    <x v="66"/>
    <s v="02-02-02-006-003"/>
    <s v="Detalle"/>
    <s v=""/>
    <s v=""/>
    <x v="1"/>
    <s v="ALOJAMIENTO"/>
    <x v="59"/>
    <x v="100"/>
  </r>
  <r>
    <m/>
    <m/>
    <m/>
    <m/>
    <m/>
    <x v="115"/>
    <s v="AGREGADURIA DE PANAMA"/>
    <n v="10000000"/>
    <m/>
    <n v="10000000"/>
    <x v="66"/>
    <s v="02-02-02-006-003"/>
    <s v="Detalle"/>
    <s v=""/>
    <s v=""/>
    <x v="1"/>
    <s v="ALOJAMIENTO"/>
    <x v="59"/>
    <x v="95"/>
  </r>
  <r>
    <m/>
    <m/>
    <m/>
    <m/>
    <m/>
    <x v="128"/>
    <s v="AGREGADURIA DE ESTADOS UNIDOS"/>
    <n v="8000000"/>
    <m/>
    <n v="8000000"/>
    <x v="66"/>
    <s v="02-02-02-006-003"/>
    <s v="Detalle"/>
    <s v=""/>
    <s v=""/>
    <x v="1"/>
    <s v="ALOJAMIENTO"/>
    <x v="59"/>
    <x v="108"/>
  </r>
  <r>
    <m/>
    <m/>
    <m/>
    <m/>
    <m/>
    <x v="122"/>
    <s v="AGREGADURIA DE FRANCIA"/>
    <n v="11000000"/>
    <m/>
    <n v="11000000"/>
    <x v="66"/>
    <s v="02-02-02-006-003"/>
    <s v="Detalle"/>
    <s v=""/>
    <s v=""/>
    <x v="1"/>
    <s v="ALOJAMIENTO"/>
    <x v="59"/>
    <x v="102"/>
  </r>
  <r>
    <m/>
    <m/>
    <m/>
    <m/>
    <m/>
    <x v="126"/>
    <s v="AGREGADURIA DE AUSTRIA"/>
    <n v="9000000"/>
    <m/>
    <n v="9000000"/>
    <x v="66"/>
    <s v="02-02-02-006-003"/>
    <s v="Detalle"/>
    <s v=""/>
    <s v=""/>
    <x v="1"/>
    <s v="ALOJAMIENTO"/>
    <x v="59"/>
    <x v="106"/>
  </r>
  <r>
    <m/>
    <m/>
    <m/>
    <m/>
    <m/>
    <x v="129"/>
    <s v="AGREGADURIA DE ITALIA"/>
    <n v="6000000"/>
    <m/>
    <n v="6000000"/>
    <x v="66"/>
    <s v="02-02-02-006-003"/>
    <s v="Detalle"/>
    <s v=""/>
    <s v=""/>
    <x v="1"/>
    <s v="ALOJAMIENTO"/>
    <x v="59"/>
    <x v="109"/>
  </r>
  <r>
    <m/>
    <m/>
    <m/>
    <m/>
    <m/>
    <x v="100"/>
    <s v="AGREGADURIA DE BRASIL"/>
    <n v="4000000"/>
    <m/>
    <n v="4000000"/>
    <x v="66"/>
    <s v="02-02-02-006-003"/>
    <s v="Detalle"/>
    <s v=""/>
    <s v=""/>
    <x v="1"/>
    <s v="ALOJAMIENTO"/>
    <x v="59"/>
    <x v="80"/>
  </r>
  <r>
    <m/>
    <m/>
    <m/>
    <m/>
    <m/>
    <x v="123"/>
    <s v="AGREGADURIA OEA"/>
    <n v="7526000"/>
    <m/>
    <n v="7526000"/>
    <x v="66"/>
    <s v="02-02-02-006-003"/>
    <s v="Detalle"/>
    <s v=""/>
    <s v=""/>
    <x v="1"/>
    <s v="ALOJAMIENTO"/>
    <x v="59"/>
    <x v="103"/>
  </r>
  <r>
    <m/>
    <m/>
    <m/>
    <m/>
    <m/>
    <x v="130"/>
    <s v="AGREGADURIA DE ESPANA"/>
    <n v="12000000"/>
    <m/>
    <n v="12000000"/>
    <x v="66"/>
    <s v="02-02-02-006-003"/>
    <s v="Detalle"/>
    <s v=""/>
    <s v=""/>
    <x v="1"/>
    <s v="ALOJAMIENTO"/>
    <x v="59"/>
    <x v="110"/>
  </r>
  <r>
    <m/>
    <m/>
    <m/>
    <m/>
    <m/>
    <x v="116"/>
    <s v="AGREGADURIA DE COSTA RICA"/>
    <n v="5200000"/>
    <m/>
    <n v="5200000"/>
    <x v="66"/>
    <s v="02-02-02-006-003"/>
    <s v="Detalle"/>
    <s v=""/>
    <s v=""/>
    <x v="1"/>
    <s v="ALOJAMIENTO"/>
    <x v="59"/>
    <x v="96"/>
  </r>
  <r>
    <m/>
    <m/>
    <m/>
    <m/>
    <m/>
    <x v="117"/>
    <s v="AGREGADURIA DE PARAGUAY"/>
    <n v="6000000"/>
    <m/>
    <n v="6000000"/>
    <x v="66"/>
    <s v="02-02-02-006-003"/>
    <s v="Detalle"/>
    <s v=""/>
    <s v=""/>
    <x v="1"/>
    <s v="ALOJAMIENTO"/>
    <x v="59"/>
    <x v="97"/>
  </r>
  <r>
    <m/>
    <m/>
    <m/>
    <m/>
    <m/>
    <x v="4"/>
    <s v="JEFATURA DEL SERVCIO DE POLICIA"/>
    <n v="1922000000"/>
    <m/>
    <n v="1922000000"/>
    <x v="66"/>
    <s v="02-02-02-006-003"/>
    <s v="Detalle"/>
    <s v=""/>
    <s v=""/>
    <x v="1"/>
    <s v="ALOJAMIENTO"/>
    <x v="59"/>
    <x v="4"/>
  </r>
  <r>
    <m/>
    <m/>
    <m/>
    <m/>
    <m/>
    <x v="7"/>
    <s v="COMUNICACIONES ESTRATÉGICAS"/>
    <n v="80000000"/>
    <m/>
    <n v="80000000"/>
    <x v="66"/>
    <s v="02-02-02-006-003"/>
    <s v="Detalle"/>
    <s v=""/>
    <s v=""/>
    <x v="1"/>
    <s v="ALOJAMIENTO"/>
    <x v="59"/>
    <x v="7"/>
  </r>
  <r>
    <m/>
    <m/>
    <m/>
    <m/>
    <m/>
    <x v="8"/>
    <s v="INSPECCIÓN GENERAL"/>
    <n v="40000000"/>
    <m/>
    <n v="40000000"/>
    <x v="66"/>
    <s v="02-02-02-006-003"/>
    <s v="Detalle"/>
    <s v=""/>
    <s v=""/>
    <x v="1"/>
    <s v="ALOJAMIENTO"/>
    <x v="59"/>
    <x v="8"/>
  </r>
  <r>
    <m/>
    <m/>
    <m/>
    <m/>
    <m/>
    <x v="10"/>
    <s v="DEPARTAMENTO DE POLICÍA CAQUETA"/>
    <n v="49000000"/>
    <m/>
    <n v="49000000"/>
    <x v="66"/>
    <s v="02-02-02-006-003"/>
    <s v="Detalle"/>
    <s v=""/>
    <s v=""/>
    <x v="2"/>
    <s v="ALOJAMIENTO"/>
    <x v="59"/>
    <x v="10"/>
  </r>
  <r>
    <m/>
    <m/>
    <m/>
    <m/>
    <m/>
    <x v="124"/>
    <s v="DEPARTAMENTO DE POLICÍA CASANARE"/>
    <n v="20000000"/>
    <m/>
    <n v="20000000"/>
    <x v="66"/>
    <s v="02-02-02-006-003"/>
    <s v="Detalle"/>
    <s v=""/>
    <s v=""/>
    <x v="37"/>
    <s v="ALOJAMIENTO"/>
    <x v="59"/>
    <x v="104"/>
  </r>
  <r>
    <m/>
    <m/>
    <m/>
    <m/>
    <m/>
    <x v="11"/>
    <s v="DEPARTAMENTO DE POLICÍA CESAR"/>
    <n v="60000000"/>
    <m/>
    <n v="60000000"/>
    <x v="66"/>
    <s v="02-02-02-006-003"/>
    <s v="Detalle"/>
    <s v=""/>
    <s v=""/>
    <x v="3"/>
    <s v="ALOJAMIENTO"/>
    <x v="59"/>
    <x v="11"/>
  </r>
  <r>
    <m/>
    <m/>
    <m/>
    <m/>
    <m/>
    <x v="113"/>
    <s v="DEPARTAMENTO DE POLICÍA CESAR - VALLEDUPAR"/>
    <n v="30000000"/>
    <m/>
    <n v="30000000"/>
    <x v="66"/>
    <s v="02-02-02-006-003"/>
    <s v="Detalle"/>
    <s v=""/>
    <s v=""/>
    <x v="3"/>
    <s v="ALOJAMIENTO"/>
    <x v="59"/>
    <x v="93"/>
  </r>
  <r>
    <m/>
    <m/>
    <m/>
    <m/>
    <m/>
    <x v="75"/>
    <s v="DEPARTAMENTO DE POLICÍA CHOCO"/>
    <n v="346639500"/>
    <m/>
    <n v="346639500"/>
    <x v="66"/>
    <s v="02-02-02-006-003"/>
    <s v="Detalle"/>
    <s v=""/>
    <s v=""/>
    <x v="38"/>
    <s v="ALOJAMIENTO"/>
    <x v="59"/>
    <x v="66"/>
  </r>
  <r>
    <m/>
    <m/>
    <m/>
    <m/>
    <m/>
    <x v="13"/>
    <s v="DEPARTAMENTO DE POLICÍA GUAINIA"/>
    <m/>
    <n v="30000000"/>
    <n v="30000000"/>
    <x v="66"/>
    <s v="02-02-02-006-003"/>
    <s v="Detalle"/>
    <s v=""/>
    <s v=""/>
    <x v="4"/>
    <s v="ALOJAMIENTO"/>
    <x v="59"/>
    <x v="13"/>
  </r>
  <r>
    <m/>
    <m/>
    <m/>
    <m/>
    <m/>
    <x v="15"/>
    <s v="DEPARTAMENTO DE POLICÍA GUAVIARE"/>
    <n v="20000000"/>
    <m/>
    <n v="20000000"/>
    <x v="66"/>
    <s v="02-02-02-006-003"/>
    <s v="Detalle"/>
    <s v=""/>
    <s v=""/>
    <x v="6"/>
    <s v="ALOJAMIENTO"/>
    <x v="59"/>
    <x v="15"/>
  </r>
  <r>
    <m/>
    <m/>
    <m/>
    <m/>
    <m/>
    <x v="114"/>
    <s v="DEPARTAMENTO DE POLICÍA PUTUMAYO"/>
    <n v="20000000"/>
    <m/>
    <n v="20000000"/>
    <x v="66"/>
    <s v="02-02-02-006-003"/>
    <s v="Detalle"/>
    <s v=""/>
    <s v=""/>
    <x v="42"/>
    <s v="ALOJAMIENTO"/>
    <x v="59"/>
    <x v="94"/>
  </r>
  <r>
    <m/>
    <m/>
    <m/>
    <m/>
    <m/>
    <x v="16"/>
    <s v="DEPARTAMENTO DE POLICÍA QUINDIO"/>
    <n v="300000000"/>
    <m/>
    <n v="300000000"/>
    <x v="66"/>
    <s v="02-02-02-006-003"/>
    <s v="Detalle"/>
    <s v=""/>
    <s v=""/>
    <x v="7"/>
    <s v="ALOJAMIENTO"/>
    <x v="59"/>
    <x v="16"/>
  </r>
  <r>
    <m/>
    <m/>
    <m/>
    <m/>
    <m/>
    <x v="17"/>
    <s v="DEPARTAMENTO DE POLICÍA SAN ANDRES Y PROVIDENCIA"/>
    <n v="120000000"/>
    <m/>
    <n v="120000000"/>
    <x v="66"/>
    <s v="02-02-02-006-003"/>
    <s v="Detalle"/>
    <s v=""/>
    <s v=""/>
    <x v="8"/>
    <s v="ALOJAMIENTO"/>
    <x v="59"/>
    <x v="17"/>
  </r>
  <r>
    <m/>
    <m/>
    <m/>
    <m/>
    <m/>
    <x v="18"/>
    <s v="DEPARTAMENTO DE POLICÍA SUCRE"/>
    <n v="20000000"/>
    <m/>
    <n v="20000000"/>
    <x v="66"/>
    <s v="02-02-02-006-003"/>
    <s v="Detalle"/>
    <s v=""/>
    <s v=""/>
    <x v="9"/>
    <s v="ALOJAMIENTO"/>
    <x v="59"/>
    <x v="18"/>
  </r>
  <r>
    <m/>
    <m/>
    <m/>
    <m/>
    <m/>
    <x v="118"/>
    <s v="DEPARTAMENTO DE POLICÍA ARAUCA"/>
    <n v="30000000"/>
    <m/>
    <n v="30000000"/>
    <x v="66"/>
    <s v="02-02-02-006-003"/>
    <s v="Detalle"/>
    <s v=""/>
    <s v=""/>
    <x v="13"/>
    <s v="ALOJAMIENTO"/>
    <x v="59"/>
    <x v="98"/>
  </r>
  <r>
    <m/>
    <m/>
    <m/>
    <m/>
    <m/>
    <x v="24"/>
    <s v="DIRECCIÓN DE BIENESTAR SOCIAL"/>
    <m/>
    <n v="495580977"/>
    <n v="495580977"/>
    <x v="66"/>
    <s v="02-02-02-006-003"/>
    <s v="Detalle"/>
    <s v=""/>
    <s v=""/>
    <x v="14"/>
    <s v="ALOJAMIENTO"/>
    <x v="59"/>
    <x v="22"/>
  </r>
  <r>
    <m/>
    <m/>
    <m/>
    <m/>
    <m/>
    <x v="106"/>
    <s v="DIRECCIÓN DE INVESTIGACION CRIMINAL"/>
    <n v="10000000"/>
    <m/>
    <n v="10000000"/>
    <x v="66"/>
    <s v="02-02-02-006-003"/>
    <s v="Detalle"/>
    <s v=""/>
    <s v=""/>
    <x v="40"/>
    <s v="ALOJAMIENTO"/>
    <x v="59"/>
    <x v="86"/>
  </r>
  <r>
    <m/>
    <m/>
    <m/>
    <m/>
    <m/>
    <x v="26"/>
    <s v="DIRECCIÓN DE ANTINARCÓTICOS"/>
    <n v="12000000000"/>
    <m/>
    <n v="12000000000"/>
    <x v="66"/>
    <s v="02-02-02-006-003"/>
    <s v="Detalle"/>
    <s v=""/>
    <s v=""/>
    <x v="16"/>
    <s v="ALOJAMIENTO"/>
    <x v="59"/>
    <x v="24"/>
  </r>
  <r>
    <m/>
    <m/>
    <m/>
    <m/>
    <m/>
    <x v="27"/>
    <s v="DIRECCIÓN ANTISECUESTRO Y EXTORSION"/>
    <n v="90000000"/>
    <m/>
    <n v="90000000"/>
    <x v="66"/>
    <s v="02-02-02-006-003"/>
    <s v="Detalle"/>
    <s v=""/>
    <s v=""/>
    <x v="17"/>
    <s v="ALOJAMIENTO"/>
    <x v="59"/>
    <x v="25"/>
  </r>
  <r>
    <m/>
    <m/>
    <m/>
    <m/>
    <m/>
    <x v="28"/>
    <s v="DIRECCIÓN DE TRANSITO Y TRANSPORTES"/>
    <n v="50000000"/>
    <m/>
    <n v="50000000"/>
    <x v="66"/>
    <s v="02-02-02-006-003"/>
    <s v="Detalle"/>
    <s v=""/>
    <s v=""/>
    <x v="18"/>
    <s v="ALOJAMIENTO"/>
    <x v="59"/>
    <x v="26"/>
  </r>
  <r>
    <m/>
    <m/>
    <m/>
    <m/>
    <m/>
    <x v="29"/>
    <s v="DIRECCIÓN DE CARABINEROS"/>
    <n v="650000000"/>
    <m/>
    <n v="650000000"/>
    <x v="66"/>
    <s v="02-02-02-006-003"/>
    <s v="Detalle"/>
    <s v=""/>
    <s v=""/>
    <x v="19"/>
    <s v="ALOJAMIENTO"/>
    <x v="59"/>
    <x v="27"/>
  </r>
  <r>
    <m/>
    <m/>
    <m/>
    <m/>
    <m/>
    <x v="112"/>
    <s v="POLICÍA METROPOLITANA DE BOGOTA"/>
    <n v="50000000"/>
    <n v="551075000"/>
    <n v="601075000"/>
    <x v="66"/>
    <s v="02-02-02-006-003"/>
    <s v="Detalle"/>
    <s v=""/>
    <s v=""/>
    <x v="28"/>
    <s v="ALOJAMIENTO"/>
    <x v="59"/>
    <x v="92"/>
  </r>
  <r>
    <m/>
    <m/>
    <m/>
    <m/>
    <m/>
    <x v="30"/>
    <s v="POLICÍA METROPOLITANA DE IBAGUÉ"/>
    <n v="89000000"/>
    <m/>
    <n v="89000000"/>
    <x v="66"/>
    <s v="02-02-02-006-003"/>
    <s v="Detalle"/>
    <s v=""/>
    <s v=""/>
    <x v="20"/>
    <s v="ALOJAMIENTO"/>
    <x v="59"/>
    <x v="28"/>
  </r>
  <r>
    <m/>
    <m/>
    <m/>
    <m/>
    <m/>
    <x v="31"/>
    <s v="DEPARTAMENTO DE POLICÍA TOLIMA"/>
    <n v="30000000"/>
    <m/>
    <n v="30000000"/>
    <x v="66"/>
    <s v="02-02-02-006-003"/>
    <s v="Detalle"/>
    <s v=""/>
    <s v=""/>
    <x v="20"/>
    <s v="ALOJAMIENTO"/>
    <x v="59"/>
    <x v="29"/>
  </r>
  <r>
    <m/>
    <m/>
    <m/>
    <m/>
    <m/>
    <x v="32"/>
    <s v="POLICÍA METROPOLITANA DE SANTA MARTA"/>
    <n v="160000000"/>
    <m/>
    <n v="160000000"/>
    <x v="66"/>
    <s v="02-02-02-006-003"/>
    <s v="Detalle"/>
    <s v=""/>
    <s v=""/>
    <x v="21"/>
    <s v="ALOJAMIENTO"/>
    <x v="59"/>
    <x v="30"/>
  </r>
  <r>
    <m/>
    <m/>
    <m/>
    <m/>
    <m/>
    <x v="35"/>
    <s v="POLICÍA METROPOLITANA DE POPAYAN"/>
    <n v="177000000"/>
    <m/>
    <n v="177000000"/>
    <x v="66"/>
    <s v="02-02-02-006-003"/>
    <s v="Detalle"/>
    <s v=""/>
    <s v=""/>
    <x v="22"/>
    <s v="ALOJAMIENTO"/>
    <x v="59"/>
    <x v="32"/>
  </r>
  <r>
    <m/>
    <m/>
    <m/>
    <m/>
    <m/>
    <x v="36"/>
    <s v="DEPARTAMENTO DE POLICÍA CAUCA"/>
    <n v="370000000"/>
    <m/>
    <n v="370000000"/>
    <x v="66"/>
    <s v="02-02-02-006-003"/>
    <s v="Detalle"/>
    <s v=""/>
    <s v=""/>
    <x v="22"/>
    <s v="ALOJAMIENTO"/>
    <x v="59"/>
    <x v="33"/>
  </r>
  <r>
    <m/>
    <m/>
    <m/>
    <m/>
    <m/>
    <x v="37"/>
    <s v="REGIÓN DE POLICÍA No. 4"/>
    <n v="80000000"/>
    <m/>
    <n v="80000000"/>
    <x v="66"/>
    <s v="02-02-02-006-003"/>
    <s v="Detalle"/>
    <s v=""/>
    <s v=""/>
    <x v="22"/>
    <s v="ALOJAMIENTO"/>
    <x v="59"/>
    <x v="34"/>
  </r>
  <r>
    <m/>
    <m/>
    <m/>
    <m/>
    <m/>
    <x v="38"/>
    <s v="POLICÍA METROPOLITANA DE NEIVA"/>
    <n v="230000000"/>
    <m/>
    <n v="230000000"/>
    <x v="66"/>
    <s v="02-02-02-006-003"/>
    <s v="Detalle"/>
    <s v=""/>
    <s v=""/>
    <x v="23"/>
    <s v="ALOJAMIENTO"/>
    <x v="59"/>
    <x v="35"/>
  </r>
  <r>
    <m/>
    <m/>
    <m/>
    <m/>
    <m/>
    <x v="39"/>
    <s v="DEPARTAMENTO DE POLICÍA HUILA"/>
    <n v="80000000"/>
    <m/>
    <n v="80000000"/>
    <x v="66"/>
    <s v="02-02-02-006-003"/>
    <s v="Detalle"/>
    <s v=""/>
    <s v=""/>
    <x v="23"/>
    <s v="ALOJAMIENTO"/>
    <x v="59"/>
    <x v="36"/>
  </r>
  <r>
    <m/>
    <m/>
    <m/>
    <m/>
    <m/>
    <x v="41"/>
    <s v="DEPARTAMENTO DE POLICÍA CORDOBA"/>
    <n v="40000000"/>
    <m/>
    <n v="40000000"/>
    <x v="66"/>
    <s v="02-02-02-006-003"/>
    <s v="Detalle"/>
    <s v=""/>
    <s v=""/>
    <x v="24"/>
    <s v="ALOJAMIENTO"/>
    <x v="59"/>
    <x v="38"/>
  </r>
  <r>
    <m/>
    <m/>
    <m/>
    <m/>
    <m/>
    <x v="42"/>
    <s v="DEPARTAMENTO DE POLICÍA CALDAS"/>
    <n v="70534256.129999995"/>
    <n v="24577000"/>
    <n v="95111256.129999995"/>
    <x v="66"/>
    <s v="02-02-02-006-003"/>
    <s v="Detalle"/>
    <s v=""/>
    <s v=""/>
    <x v="25"/>
    <s v="ALOJAMIENTO"/>
    <x v="59"/>
    <x v="39"/>
  </r>
  <r>
    <m/>
    <m/>
    <m/>
    <m/>
    <m/>
    <x v="43"/>
    <s v="POLICÍA METROPOLITANA DE MANIZALES"/>
    <n v="80267400"/>
    <m/>
    <n v="80267400"/>
    <x v="66"/>
    <s v="02-02-02-006-003"/>
    <s v="Detalle"/>
    <s v=""/>
    <s v=""/>
    <x v="25"/>
    <s v="ALOJAMIENTO"/>
    <x v="59"/>
    <x v="40"/>
  </r>
  <r>
    <m/>
    <m/>
    <m/>
    <m/>
    <m/>
    <x v="45"/>
    <s v="POLICÍA METROPOLITANA DE SAN JUAN DE PASTO"/>
    <n v="172355000"/>
    <m/>
    <n v="172355000"/>
    <x v="66"/>
    <s v="02-02-02-006-003"/>
    <s v="Detalle"/>
    <s v=""/>
    <s v=""/>
    <x v="27"/>
    <s v="ALOJAMIENTO"/>
    <x v="59"/>
    <x v="42"/>
  </r>
  <r>
    <m/>
    <m/>
    <m/>
    <m/>
    <m/>
    <x v="46"/>
    <s v="DEPARTAMENTO DE POLICÍA NARIÑO"/>
    <n v="40000000"/>
    <m/>
    <n v="40000000"/>
    <x v="66"/>
    <s v="02-02-02-006-003"/>
    <s v="Detalle"/>
    <s v=""/>
    <s v=""/>
    <x v="27"/>
    <s v="ALOJAMIENTO"/>
    <x v="59"/>
    <x v="43"/>
  </r>
  <r>
    <m/>
    <m/>
    <m/>
    <m/>
    <m/>
    <x v="50"/>
    <s v="POLICÍA METROPOLITANA DE CALI"/>
    <n v="650000000"/>
    <m/>
    <n v="650000000"/>
    <x v="66"/>
    <s v="02-02-02-006-003"/>
    <s v="Detalle"/>
    <s v=""/>
    <s v=""/>
    <x v="29"/>
    <s v="ALOJAMIENTO"/>
    <x v="59"/>
    <x v="46"/>
  </r>
  <r>
    <m/>
    <m/>
    <m/>
    <m/>
    <m/>
    <x v="82"/>
    <s v="DEPARTAMENTO DE POLICÍA VALLE"/>
    <n v="120000000"/>
    <m/>
    <n v="120000000"/>
    <x v="66"/>
    <s v="02-02-02-006-003"/>
    <s v="Detalle"/>
    <s v=""/>
    <s v=""/>
    <x v="29"/>
    <s v="ALOJAMIENTO"/>
    <x v="59"/>
    <x v="67"/>
  </r>
  <r>
    <m/>
    <m/>
    <m/>
    <m/>
    <m/>
    <x v="51"/>
    <s v="DEPARTAMENTO DE POLICÍA VALLE - DISTRITO ESPECIAL BUENAVENTURA"/>
    <n v="200000000"/>
    <m/>
    <n v="200000000"/>
    <x v="66"/>
    <s v="02-02-02-006-003"/>
    <s v="Detalle"/>
    <s v=""/>
    <s v=""/>
    <x v="29"/>
    <s v="ALOJAMIENTO"/>
    <x v="59"/>
    <x v="47"/>
  </r>
  <r>
    <m/>
    <m/>
    <m/>
    <m/>
    <m/>
    <x v="83"/>
    <s v="DEPARTAMENTO DE POLICÍA ANTIOQUIA"/>
    <n v="80000000"/>
    <m/>
    <n v="80000000"/>
    <x v="66"/>
    <s v="02-02-02-006-003"/>
    <s v="Detalle"/>
    <s v=""/>
    <s v=""/>
    <x v="30"/>
    <s v="ALOJAMIENTO"/>
    <x v="59"/>
    <x v="68"/>
  </r>
  <r>
    <m/>
    <m/>
    <m/>
    <m/>
    <m/>
    <x v="54"/>
    <s v="REGIÓN DE POLICÍA No. 6"/>
    <n v="20000000"/>
    <m/>
    <n v="20000000"/>
    <x v="66"/>
    <s v="02-02-02-006-003"/>
    <s v="Detalle"/>
    <s v=""/>
    <s v=""/>
    <x v="30"/>
    <s v="ALOJAMIENTO"/>
    <x v="59"/>
    <x v="48"/>
  </r>
  <r>
    <m/>
    <m/>
    <m/>
    <m/>
    <m/>
    <x v="55"/>
    <s v="POLICÍA METROPOLITANA DE CARTAGENA"/>
    <n v="210000000"/>
    <m/>
    <n v="210000000"/>
    <x v="66"/>
    <s v="02-02-02-006-003"/>
    <s v="Detalle"/>
    <s v=""/>
    <s v=""/>
    <x v="31"/>
    <s v="ALOJAMIENTO"/>
    <x v="59"/>
    <x v="49"/>
  </r>
  <r>
    <m/>
    <m/>
    <m/>
    <m/>
    <m/>
    <x v="56"/>
    <s v="DEPARTAMENTO DE POLICÍA BOLÍVAR"/>
    <n v="80000000"/>
    <m/>
    <n v="80000000"/>
    <x v="66"/>
    <s v="02-02-02-006-003"/>
    <s v="Detalle"/>
    <s v=""/>
    <s v=""/>
    <x v="31"/>
    <s v="ALOJAMIENTO"/>
    <x v="59"/>
    <x v="50"/>
  </r>
  <r>
    <m/>
    <m/>
    <m/>
    <m/>
    <m/>
    <x v="57"/>
    <s v="POLICÍA METROPOLITANA DE BARRANQUILLA"/>
    <n v="180000000"/>
    <m/>
    <n v="180000000"/>
    <x v="66"/>
    <s v="02-02-02-006-003"/>
    <s v="Detalle"/>
    <s v=""/>
    <s v=""/>
    <x v="32"/>
    <s v="ALOJAMIENTO"/>
    <x v="59"/>
    <x v="51"/>
  </r>
  <r>
    <m/>
    <m/>
    <m/>
    <m/>
    <m/>
    <x v="58"/>
    <s v="REGIÓN DE POLICÍA No. 8"/>
    <n v="15000000"/>
    <m/>
    <n v="15000000"/>
    <x v="66"/>
    <s v="02-02-02-006-003"/>
    <s v="Detalle"/>
    <s v=""/>
    <s v=""/>
    <x v="32"/>
    <s v="ALOJAMIENTO"/>
    <x v="59"/>
    <x v="52"/>
  </r>
  <r>
    <m/>
    <m/>
    <m/>
    <m/>
    <m/>
    <x v="85"/>
    <s v="DEPARTAMENTO DE POLICÍA ATLÁNTICO "/>
    <n v="30000000"/>
    <m/>
    <n v="30000000"/>
    <x v="66"/>
    <s v="02-02-02-006-003"/>
    <s v="Detalle"/>
    <s v=""/>
    <s v=""/>
    <x v="32"/>
    <s v="ALOJAMIENTO"/>
    <x v="59"/>
    <x v="69"/>
  </r>
  <r>
    <m/>
    <m/>
    <m/>
    <m/>
    <m/>
    <x v="109"/>
    <s v="POLICÍA METROPOLITANA DE BUCARAMANGA"/>
    <n v="143000000"/>
    <m/>
    <n v="143000000"/>
    <x v="66"/>
    <s v="02-02-02-006-003"/>
    <s v="Detalle"/>
    <s v=""/>
    <s v=""/>
    <x v="33"/>
    <s v="ALOJAMIENTO"/>
    <x v="59"/>
    <x v="89"/>
  </r>
  <r>
    <m/>
    <m/>
    <m/>
    <m/>
    <m/>
    <x v="94"/>
    <s v="DEPARTAMENTO DE POLICÍA SANTANDER"/>
    <n v="70000000"/>
    <m/>
    <n v="70000000"/>
    <x v="66"/>
    <s v="02-02-02-006-003"/>
    <s v="Detalle"/>
    <s v=""/>
    <s v=""/>
    <x v="33"/>
    <s v="ALOJAMIENTO"/>
    <x v="59"/>
    <x v="74"/>
  </r>
  <r>
    <m/>
    <m/>
    <m/>
    <m/>
    <m/>
    <x v="59"/>
    <s v="DEPARTAMENTO DE POLICÍA MAGDALENA MEDIO"/>
    <n v="60000000"/>
    <m/>
    <n v="60000000"/>
    <x v="66"/>
    <s v="02-02-02-006-003"/>
    <s v="Detalle"/>
    <s v=""/>
    <s v=""/>
    <x v="33"/>
    <s v="ALOJAMIENTO"/>
    <x v="59"/>
    <x v="53"/>
  </r>
  <r>
    <m/>
    <m/>
    <m/>
    <m/>
    <m/>
    <x v="60"/>
    <s v="POLICÍA METROPOLITANA DE CUCUTA"/>
    <n v="40000000"/>
    <m/>
    <n v="40000000"/>
    <x v="66"/>
    <s v="02-02-02-006-003"/>
    <s v="Detalle"/>
    <s v=""/>
    <s v=""/>
    <x v="34"/>
    <s v="ALOJAMIENTO"/>
    <x v="59"/>
    <x v="54"/>
  </r>
  <r>
    <m/>
    <m/>
    <m/>
    <m/>
    <m/>
    <x v="125"/>
    <s v="REGIÓN DE POLICÍA No. 5"/>
    <n v="32000000"/>
    <m/>
    <n v="32000000"/>
    <x v="66"/>
    <s v="02-02-02-006-003"/>
    <s v="Detalle"/>
    <s v=""/>
    <s v=""/>
    <x v="34"/>
    <s v="ALOJAMIENTO"/>
    <x v="59"/>
    <x v="105"/>
  </r>
  <r>
    <m/>
    <m/>
    <m/>
    <m/>
    <m/>
    <x v="63"/>
    <s v="POLICÍA METROPOLITANA DE PEREIRA"/>
    <n v="60000000"/>
    <m/>
    <n v="60000000"/>
    <x v="66"/>
    <s v="02-02-02-006-003"/>
    <s v="Detalle"/>
    <s v=""/>
    <s v=""/>
    <x v="35"/>
    <s v="ALOJAMIENTO"/>
    <x v="59"/>
    <x v="56"/>
  </r>
  <r>
    <m/>
    <m/>
    <m/>
    <m/>
    <m/>
    <x v="64"/>
    <s v="DEPARTAMENTO DE POLICÍA RISARALDA"/>
    <n v="50000000"/>
    <m/>
    <n v="50000000"/>
    <x v="66"/>
    <s v="02-02-02-006-003"/>
    <s v="Detalle"/>
    <s v=""/>
    <s v=""/>
    <x v="35"/>
    <s v="ALOJAMIENTO"/>
    <x v="59"/>
    <x v="57"/>
  </r>
  <r>
    <m/>
    <m/>
    <m/>
    <m/>
    <m/>
    <x v="110"/>
    <s v="REGIÓN DE POLICÍA No. 3"/>
    <n v="25000000"/>
    <m/>
    <n v="25000000"/>
    <x v="66"/>
    <s v="02-02-02-006-003"/>
    <s v="Detalle"/>
    <s v=""/>
    <s v=""/>
    <x v="35"/>
    <s v="ALOJAMIENTO"/>
    <x v="59"/>
    <x v="90"/>
  </r>
  <r>
    <m/>
    <m/>
    <m/>
    <m/>
    <m/>
    <x v="66"/>
    <s v="POLICÍA METROPOLITANA DE VILLAVICENCIO"/>
    <n v="20000000"/>
    <m/>
    <n v="20000000"/>
    <x v="66"/>
    <s v="02-02-02-006-003"/>
    <s v="Detalle"/>
    <s v=""/>
    <s v=""/>
    <x v="36"/>
    <s v="ALOJAMIENTO"/>
    <x v="59"/>
    <x v="58"/>
  </r>
  <r>
    <m/>
    <m/>
    <m/>
    <m/>
    <m/>
    <x v="67"/>
    <s v="DEPARTAMENTO DE POLICÍA META"/>
    <n v="20000000"/>
    <m/>
    <n v="20000000"/>
    <x v="66"/>
    <s v="02-02-02-006-003"/>
    <s v="Detalle"/>
    <s v=""/>
    <s v=""/>
    <x v="36"/>
    <s v="ALOJAMIENTO"/>
    <x v="59"/>
    <x v="59"/>
  </r>
  <r>
    <m/>
    <m/>
    <m/>
    <m/>
    <m/>
    <x v="69"/>
    <s v="REGIÓN DE POLICÍA No. 7"/>
    <n v="28000000"/>
    <m/>
    <n v="28000000"/>
    <x v="66"/>
    <s v="02-02-02-006-003"/>
    <s v="Detalle"/>
    <s v=""/>
    <s v=""/>
    <x v="36"/>
    <s v="ALOJAMIENTO"/>
    <x v="59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6"/>
    <s v="004"/>
    <x v="0"/>
    <s v="SERVICIOS DE TRANSPORTE DE PASAJEROS"/>
    <n v="11723877665"/>
    <n v="495000000"/>
    <n v="12218877665"/>
    <x v="67"/>
    <s v="02-02-02-006"/>
    <s v="Subordinal"/>
    <s v="020202006004Subordinal"/>
    <n v="1"/>
    <x v="0"/>
    <s v="SERVICIOS DE TRANSPORTE"/>
    <x v="60"/>
    <x v="0"/>
  </r>
  <r>
    <m/>
    <m/>
    <m/>
    <m/>
    <m/>
    <x v="97"/>
    <s v="AGREGADURIA DE ARGENTINA"/>
    <n v="14000000"/>
    <m/>
    <n v="14000000"/>
    <x v="67"/>
    <s v="02-02-02-006-004"/>
    <s v="Detalle"/>
    <s v=""/>
    <s v=""/>
    <x v="1"/>
    <s v="SERVICIOS DE TRANSPORTE"/>
    <x v="60"/>
    <x v="77"/>
  </r>
  <r>
    <m/>
    <m/>
    <m/>
    <m/>
    <m/>
    <x v="98"/>
    <s v="AGREGADURIA DE BOLIVIA"/>
    <n v="8500000"/>
    <m/>
    <n v="8500000"/>
    <x v="67"/>
    <s v="02-02-02-006-004"/>
    <s v="Detalle"/>
    <s v=""/>
    <s v=""/>
    <x v="1"/>
    <s v="SERVICIOS DE TRANSPORTE"/>
    <x v="60"/>
    <x v="78"/>
  </r>
  <r>
    <m/>
    <m/>
    <m/>
    <m/>
    <m/>
    <x v="2"/>
    <s v="AGREGADURIA DE CHILE"/>
    <n v="8800000"/>
    <m/>
    <n v="8800000"/>
    <x v="67"/>
    <s v="02-02-02-006-004"/>
    <s v="Detalle"/>
    <s v=""/>
    <s v=""/>
    <x v="1"/>
    <s v="SERVICIOS DE TRANSPORTE"/>
    <x v="60"/>
    <x v="2"/>
  </r>
  <r>
    <m/>
    <m/>
    <m/>
    <m/>
    <m/>
    <x v="99"/>
    <s v="AGREGADURIA DE GRAN BRETANA"/>
    <n v="20000000"/>
    <m/>
    <n v="20000000"/>
    <x v="67"/>
    <s v="02-02-02-006-004"/>
    <s v="Detalle"/>
    <s v=""/>
    <s v=""/>
    <x v="1"/>
    <s v="SERVICIOS DE TRANSPORTE"/>
    <x v="60"/>
    <x v="79"/>
  </r>
  <r>
    <m/>
    <m/>
    <m/>
    <m/>
    <m/>
    <x v="120"/>
    <s v="AGREGADURIA DE MEXICO"/>
    <n v="15000000"/>
    <m/>
    <n v="15000000"/>
    <x v="67"/>
    <s v="02-02-02-006-004"/>
    <s v="Detalle"/>
    <s v=""/>
    <s v=""/>
    <x v="1"/>
    <s v="SERVICIOS DE TRANSPORTE"/>
    <x v="60"/>
    <x v="100"/>
  </r>
  <r>
    <m/>
    <m/>
    <m/>
    <m/>
    <m/>
    <x v="121"/>
    <s v="AGREGADURIA DE PERU"/>
    <n v="8000000"/>
    <m/>
    <n v="8000000"/>
    <x v="67"/>
    <s v="02-02-02-006-004"/>
    <s v="Detalle"/>
    <s v=""/>
    <s v=""/>
    <x v="1"/>
    <s v="SERVICIOS DE TRANSPORTE"/>
    <x v="60"/>
    <x v="101"/>
  </r>
  <r>
    <m/>
    <m/>
    <m/>
    <m/>
    <m/>
    <x v="128"/>
    <s v="AGREGADURIA DE ESTADOS UNIDOS"/>
    <n v="10000000"/>
    <m/>
    <n v="10000000"/>
    <x v="67"/>
    <s v="02-02-02-006-004"/>
    <s v="Detalle"/>
    <s v=""/>
    <s v=""/>
    <x v="1"/>
    <s v="SERVICIOS DE TRANSPORTE"/>
    <x v="60"/>
    <x v="108"/>
  </r>
  <r>
    <m/>
    <m/>
    <m/>
    <m/>
    <m/>
    <x v="122"/>
    <s v="AGREGADURIA DE FRANCIA"/>
    <n v="10000000"/>
    <m/>
    <n v="10000000"/>
    <x v="67"/>
    <s v="02-02-02-006-004"/>
    <s v="Detalle"/>
    <s v=""/>
    <s v=""/>
    <x v="1"/>
    <s v="SERVICIOS DE TRANSPORTE"/>
    <x v="60"/>
    <x v="102"/>
  </r>
  <r>
    <m/>
    <m/>
    <m/>
    <m/>
    <m/>
    <x v="126"/>
    <s v="AGREGADURIA DE AUSTRIA"/>
    <n v="4000000"/>
    <m/>
    <n v="4000000"/>
    <x v="67"/>
    <s v="02-02-02-006-004"/>
    <s v="Detalle"/>
    <s v=""/>
    <s v=""/>
    <x v="1"/>
    <s v="SERVICIOS DE TRANSPORTE"/>
    <x v="60"/>
    <x v="106"/>
  </r>
  <r>
    <m/>
    <m/>
    <m/>
    <m/>
    <m/>
    <x v="129"/>
    <s v="AGREGADURIA DE ITALIA"/>
    <n v="5000000"/>
    <m/>
    <n v="5000000"/>
    <x v="67"/>
    <s v="02-02-02-006-004"/>
    <s v="Detalle"/>
    <s v=""/>
    <s v=""/>
    <x v="1"/>
    <s v="SERVICIOS DE TRANSPORTE"/>
    <x v="60"/>
    <x v="109"/>
  </r>
  <r>
    <m/>
    <m/>
    <m/>
    <m/>
    <m/>
    <x v="123"/>
    <s v="AGREGADURIA OEA"/>
    <n v="7000000"/>
    <m/>
    <n v="7000000"/>
    <x v="67"/>
    <s v="02-02-02-006-004"/>
    <s v="Detalle"/>
    <s v=""/>
    <s v=""/>
    <x v="1"/>
    <s v="SERVICIOS DE TRANSPORTE"/>
    <x v="60"/>
    <x v="103"/>
  </r>
  <r>
    <m/>
    <m/>
    <m/>
    <m/>
    <m/>
    <x v="101"/>
    <s v="AGREGADURIA ONU"/>
    <n v="30500000"/>
    <m/>
    <n v="30500000"/>
    <x v="67"/>
    <s v="02-02-02-006-004"/>
    <s v="Detalle"/>
    <s v=""/>
    <s v=""/>
    <x v="1"/>
    <s v="SERVICIOS DE TRANSPORTE"/>
    <x v="60"/>
    <x v="81"/>
  </r>
  <r>
    <m/>
    <m/>
    <m/>
    <m/>
    <m/>
    <x v="117"/>
    <s v="AGREGADURIA DE PARAGUAY"/>
    <n v="2000000"/>
    <m/>
    <n v="2000000"/>
    <x v="67"/>
    <s v="02-02-02-006-004"/>
    <s v="Detalle"/>
    <s v=""/>
    <s v=""/>
    <x v="1"/>
    <s v="SERVICIOS DE TRANSPORTE"/>
    <x v="60"/>
    <x v="97"/>
  </r>
  <r>
    <m/>
    <m/>
    <m/>
    <m/>
    <m/>
    <x v="6"/>
    <s v="DIRECCIÓN DE TALENTO HUMANO"/>
    <n v="10325077665"/>
    <m/>
    <n v="10325077665"/>
    <x v="67"/>
    <s v="02-02-02-006-004"/>
    <s v="Detalle"/>
    <s v=""/>
    <s v=""/>
    <x v="1"/>
    <s v="SERVICIOS DE TRANSPORTE"/>
    <x v="60"/>
    <x v="6"/>
  </r>
  <r>
    <m/>
    <m/>
    <m/>
    <m/>
    <m/>
    <x v="21"/>
    <s v="DEPARTAMENTO DE POLICÍA VICHADA"/>
    <n v="90000000"/>
    <m/>
    <n v="90000000"/>
    <x v="67"/>
    <s v="02-02-02-006-004"/>
    <s v="Detalle"/>
    <s v=""/>
    <s v=""/>
    <x v="11"/>
    <s v="SERVICIOS DE TRANSPORTE"/>
    <x v="60"/>
    <x v="20"/>
  </r>
  <r>
    <m/>
    <m/>
    <m/>
    <m/>
    <m/>
    <x v="106"/>
    <s v="DIRECCIÓN DE INVESTIGACION CRIMINAL"/>
    <n v="140000000"/>
    <m/>
    <n v="140000000"/>
    <x v="67"/>
    <s v="02-02-02-006-004"/>
    <s v="Detalle"/>
    <s v=""/>
    <s v=""/>
    <x v="40"/>
    <s v="SERVICIOS DE TRANSPORTE"/>
    <x v="60"/>
    <x v="86"/>
  </r>
  <r>
    <m/>
    <m/>
    <m/>
    <m/>
    <m/>
    <x v="26"/>
    <s v="DIRECCIÓN DE ANTINARCÓTICOS"/>
    <n v="950000000"/>
    <m/>
    <n v="950000000"/>
    <x v="67"/>
    <s v="02-02-02-006-004"/>
    <s v="Detalle"/>
    <s v=""/>
    <s v=""/>
    <x v="16"/>
    <s v="SERVICIOS DE TRANSPORTE"/>
    <x v="60"/>
    <x v="24"/>
  </r>
  <r>
    <m/>
    <m/>
    <m/>
    <m/>
    <m/>
    <x v="28"/>
    <s v="DIRECCIÓN DE TRANSITO Y TRANSPORTES"/>
    <m/>
    <n v="495000000"/>
    <n v="495000000"/>
    <x v="67"/>
    <s v="02-02-02-006-004"/>
    <s v="Detalle"/>
    <s v=""/>
    <s v=""/>
    <x v="18"/>
    <s v="SERVICIOS DE TRANSPORTE"/>
    <x v="60"/>
    <x v="26"/>
  </r>
  <r>
    <m/>
    <m/>
    <m/>
    <m/>
    <m/>
    <x v="38"/>
    <s v="POLICÍA METROPOLITANA DE NEIVA"/>
    <n v="30000000"/>
    <m/>
    <n v="30000000"/>
    <x v="67"/>
    <s v="02-02-02-006-004"/>
    <s v="Detalle"/>
    <s v=""/>
    <s v=""/>
    <x v="23"/>
    <s v="SERVICIOS DE TRANSPORTE"/>
    <x v="60"/>
    <x v="35"/>
  </r>
  <r>
    <m/>
    <m/>
    <m/>
    <m/>
    <m/>
    <x v="56"/>
    <s v="DEPARTAMENTO DE POLICÍA BOLÍVAR"/>
    <n v="6000000"/>
    <m/>
    <n v="6000000"/>
    <x v="67"/>
    <s v="02-02-02-006-004"/>
    <s v="Detalle"/>
    <s v=""/>
    <s v=""/>
    <x v="31"/>
    <s v="SERVICIOS DE TRANSPORTE"/>
    <x v="60"/>
    <x v="50"/>
  </r>
  <r>
    <m/>
    <m/>
    <m/>
    <m/>
    <m/>
    <x v="59"/>
    <s v="DEPARTAMENTO DE POLICÍA MAGDALENA MEDIO"/>
    <n v="40000000"/>
    <m/>
    <n v="40000000"/>
    <x v="67"/>
    <s v="02-02-02-006-004"/>
    <s v="Detalle"/>
    <s v=""/>
    <s v=""/>
    <x v="33"/>
    <s v="SERVICIOS DE TRANSPORTE"/>
    <x v="60"/>
    <x v="53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6"/>
    <s v="005"/>
    <x v="0"/>
    <s v="SERVICIOS DE TRANSPORTE DE CARGA"/>
    <n v="381800000"/>
    <n v="0"/>
    <n v="381800000"/>
    <x v="68"/>
    <s v="02-02-02-006"/>
    <s v="Subordinal"/>
    <s v="020202006005Subordinal"/>
    <n v="1"/>
    <x v="0"/>
    <s v="SERVICIOS DE TRANSPORTE"/>
    <x v="61"/>
    <x v="0"/>
  </r>
  <r>
    <m/>
    <m/>
    <m/>
    <m/>
    <m/>
    <x v="90"/>
    <s v="OFICINA DE PLANEACION "/>
    <n v="1000000"/>
    <m/>
    <n v="1000000"/>
    <x v="68"/>
    <s v="02-02-02-006-005"/>
    <s v="Detalle"/>
    <s v=""/>
    <s v=""/>
    <x v="1"/>
    <s v="SERVICIOS DE TRANSPORTE"/>
    <x v="61"/>
    <x v="70"/>
  </r>
  <r>
    <m/>
    <m/>
    <m/>
    <m/>
    <m/>
    <x v="13"/>
    <s v="DEPARTAMENTO DE POLICÍA GUAINIA"/>
    <n v="20000000"/>
    <m/>
    <n v="20000000"/>
    <x v="68"/>
    <s v="02-02-02-006-005"/>
    <s v="Detalle"/>
    <s v=""/>
    <s v=""/>
    <x v="4"/>
    <s v="SERVICIOS DE TRANSPORTE"/>
    <x v="61"/>
    <x v="13"/>
  </r>
  <r>
    <m/>
    <m/>
    <m/>
    <m/>
    <m/>
    <x v="21"/>
    <s v="DEPARTAMENTO DE POLICÍA VICHADA"/>
    <n v="2800000"/>
    <m/>
    <n v="2800000"/>
    <x v="68"/>
    <s v="02-02-02-006-005"/>
    <s v="Detalle"/>
    <s v=""/>
    <s v=""/>
    <x v="11"/>
    <s v="SERVICIOS DE TRANSPORTE"/>
    <x v="61"/>
    <x v="20"/>
  </r>
  <r>
    <m/>
    <m/>
    <m/>
    <m/>
    <m/>
    <x v="22"/>
    <s v="DEPARTAMENTO DE POLICÍA AMAZONAS"/>
    <n v="6000000"/>
    <m/>
    <n v="6000000"/>
    <x v="68"/>
    <s v="02-02-02-006-005"/>
    <s v="Detalle"/>
    <s v=""/>
    <s v=""/>
    <x v="12"/>
    <s v="SERVICIOS DE TRANSPORTE"/>
    <x v="61"/>
    <x v="21"/>
  </r>
  <r>
    <m/>
    <m/>
    <m/>
    <m/>
    <m/>
    <x v="26"/>
    <s v="DIRECCIÓN DE ANTINARCÓTICOS"/>
    <n v="350000000"/>
    <m/>
    <n v="350000000"/>
    <x v="68"/>
    <s v="02-02-02-006-005"/>
    <s v="Detalle"/>
    <s v=""/>
    <s v=""/>
    <x v="16"/>
    <s v="SERVICIOS DE TRANSPORTE"/>
    <x v="61"/>
    <x v="24"/>
  </r>
  <r>
    <m/>
    <m/>
    <m/>
    <m/>
    <m/>
    <x v="43"/>
    <s v="POLICÍA METROPOLITANA DE MANIZALES"/>
    <n v="2000000"/>
    <m/>
    <n v="2000000"/>
    <x v="68"/>
    <s v="02-02-02-006-005"/>
    <s v="Detalle"/>
    <s v=""/>
    <s v=""/>
    <x v="25"/>
    <s v="SERVICIOS DE TRANSPORTE"/>
    <x v="61"/>
    <x v="4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6"/>
    <s v="006"/>
    <x v="0"/>
    <s v="SERVICIOS DE ALQUILER DE VEHÍCULOS DE TRANSPORTE CON OPERARIO"/>
    <n v="8000000"/>
    <n v="0"/>
    <n v="8000000"/>
    <x v="69"/>
    <s v="02-02-02-006"/>
    <s v="Subordinal"/>
    <s v="020202006006Subordinal"/>
    <n v="1"/>
    <x v="0"/>
    <s v="SERVICIOS DE TRANSPORTE"/>
    <x v="62"/>
    <x v="0"/>
  </r>
  <r>
    <m/>
    <m/>
    <m/>
    <m/>
    <m/>
    <x v="115"/>
    <s v="AGREGADURIA DE PANAMA"/>
    <n v="8000000"/>
    <m/>
    <n v="8000000"/>
    <x v="69"/>
    <s v="02-02-02-006-006"/>
    <s v="Detalle"/>
    <s v=""/>
    <s v=""/>
    <x v="1"/>
    <s v="SERVICIOS DE TRANSPORTE"/>
    <x v="62"/>
    <x v="95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6"/>
    <s v="007"/>
    <x v="0"/>
    <s v="SERVICIOS DE APOYO AL TRANSPORTE"/>
    <n v="213105769"/>
    <n v="0"/>
    <n v="213105769"/>
    <x v="70"/>
    <s v="02-02-02-006"/>
    <s v="Subordinal"/>
    <s v="020202006007Subordinal"/>
    <n v="1"/>
    <x v="0"/>
    <s v="SERVICIOS DE TRANSPORTE"/>
    <x v="63"/>
    <x v="0"/>
  </r>
  <r>
    <m/>
    <m/>
    <m/>
    <m/>
    <m/>
    <x v="122"/>
    <s v="AGREGADURIA DE FRANCIA"/>
    <n v="5500000"/>
    <m/>
    <n v="5500000"/>
    <x v="70"/>
    <s v="02-02-02-006-007"/>
    <s v="Detalle"/>
    <s v=""/>
    <s v=""/>
    <x v="1"/>
    <s v="SERVICIOS DE TRANSPORTE"/>
    <x v="63"/>
    <x v="102"/>
  </r>
  <r>
    <m/>
    <m/>
    <m/>
    <m/>
    <m/>
    <x v="100"/>
    <s v="AGREGADURIA DE BRASIL"/>
    <n v="8000000"/>
    <m/>
    <n v="8000000"/>
    <x v="70"/>
    <s v="02-02-02-006-007"/>
    <s v="Detalle"/>
    <s v=""/>
    <s v=""/>
    <x v="1"/>
    <s v="SERVICIOS DE TRANSPORTE"/>
    <x v="63"/>
    <x v="80"/>
  </r>
  <r>
    <m/>
    <m/>
    <m/>
    <m/>
    <m/>
    <x v="130"/>
    <s v="AGREGADURIA DE ESPANA"/>
    <n v="30000000"/>
    <m/>
    <n v="30000000"/>
    <x v="70"/>
    <s v="02-02-02-006-007"/>
    <s v="Detalle"/>
    <s v=""/>
    <s v=""/>
    <x v="1"/>
    <s v="SERVICIOS DE TRANSPORTE"/>
    <x v="63"/>
    <x v="110"/>
  </r>
  <r>
    <m/>
    <m/>
    <m/>
    <m/>
    <m/>
    <x v="116"/>
    <s v="AGREGADURIA DE COSTA RICA"/>
    <n v="3000000"/>
    <m/>
    <n v="3000000"/>
    <x v="70"/>
    <s v="02-02-02-006-007"/>
    <s v="Detalle"/>
    <s v=""/>
    <s v=""/>
    <x v="1"/>
    <s v="SERVICIOS DE TRANSPORTE"/>
    <x v="63"/>
    <x v="96"/>
  </r>
  <r>
    <m/>
    <m/>
    <m/>
    <m/>
    <m/>
    <x v="102"/>
    <s v="AGREGADURIA DE ECUADOR"/>
    <n v="4000000"/>
    <m/>
    <n v="4000000"/>
    <x v="70"/>
    <s v="02-02-02-006-007"/>
    <s v="Detalle"/>
    <s v=""/>
    <s v=""/>
    <x v="1"/>
    <s v="SERVICIOS DE TRANSPORTE"/>
    <x v="63"/>
    <x v="82"/>
  </r>
  <r>
    <m/>
    <m/>
    <m/>
    <m/>
    <m/>
    <x v="19"/>
    <s v="DEPARTAMENTO DE POLICÍA URABA"/>
    <n v="78355769"/>
    <m/>
    <n v="78355769"/>
    <x v="70"/>
    <s v="02-02-02-006-007"/>
    <s v="Detalle"/>
    <s v=""/>
    <s v=""/>
    <x v="10"/>
    <s v="SERVICIOS DE TRANSPORTE"/>
    <x v="63"/>
    <x v="19"/>
  </r>
  <r>
    <m/>
    <m/>
    <m/>
    <m/>
    <m/>
    <x v="20"/>
    <s v="DEPARTAMENTO DE POLICÍA URABA - POLICÍA FISCAL Y ADUANERA"/>
    <n v="1000000"/>
    <m/>
    <n v="1000000"/>
    <x v="70"/>
    <s v="02-02-02-006-007"/>
    <s v="Detalle"/>
    <s v=""/>
    <s v=""/>
    <x v="10"/>
    <s v="SERVICIOS DE TRANSPORTE"/>
    <x v="63"/>
    <x v="12"/>
  </r>
  <r>
    <m/>
    <m/>
    <m/>
    <m/>
    <m/>
    <x v="22"/>
    <s v="DEPARTAMENTO DE POLICÍA AMAZONAS"/>
    <n v="6000000"/>
    <m/>
    <n v="6000000"/>
    <x v="70"/>
    <s v="02-02-02-006-007"/>
    <s v="Detalle"/>
    <s v=""/>
    <s v=""/>
    <x v="12"/>
    <s v="SERVICIOS DE TRANSPORTE"/>
    <x v="63"/>
    <x v="21"/>
  </r>
  <r>
    <m/>
    <m/>
    <m/>
    <m/>
    <m/>
    <x v="52"/>
    <s v="DEPARTAMENTO DE POLICÍA VALLE - POLICÍA FISCAL Y ADUANERA"/>
    <n v="2000000"/>
    <m/>
    <n v="2000000"/>
    <x v="70"/>
    <s v="02-02-02-006-007"/>
    <s v="Detalle"/>
    <s v=""/>
    <s v=""/>
    <x v="29"/>
    <s v="SERVICIOS DE TRANSPORTE"/>
    <x v="63"/>
    <x v="12"/>
  </r>
  <r>
    <m/>
    <m/>
    <m/>
    <m/>
    <m/>
    <x v="162"/>
    <s v="POLICÍA METROPOLITANA DE CALI -POLICÍA FISCAL Y ADUANERA"/>
    <n v="5250000"/>
    <m/>
    <n v="5250000"/>
    <x v="70"/>
    <s v="02-02-02-006-007"/>
    <s v="Detalle"/>
    <s v=""/>
    <s v=""/>
    <x v="29"/>
    <s v="SERVICIOS DE TRANSPORTE"/>
    <x v="63"/>
    <x v="12"/>
  </r>
  <r>
    <m/>
    <m/>
    <m/>
    <m/>
    <m/>
    <x v="68"/>
    <s v="DEPARTAMENTO DE POLICÍA VAUPÉS"/>
    <n v="70000000"/>
    <m/>
    <n v="70000000"/>
    <x v="70"/>
    <s v="02-02-02-006-007"/>
    <s v="Detalle"/>
    <s v=""/>
    <s v=""/>
    <x v="36"/>
    <s v="SERVICIOS DE TRANSPORTE"/>
    <x v="63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6"/>
    <s v="008"/>
    <x v="0"/>
    <s v="SERVICIOS POSTALES Y DE MENSAJERÍA"/>
    <n v="510156773"/>
    <n v="111500000"/>
    <n v="621656773"/>
    <x v="71"/>
    <s v="02-02-02-006"/>
    <s v="Subordinal"/>
    <s v="020202006008Subordinal"/>
    <n v="1"/>
    <x v="0"/>
    <s v="SERVICIOS DE TRANSPORTE"/>
    <x v="64"/>
    <x v="0"/>
  </r>
  <r>
    <m/>
    <m/>
    <m/>
    <m/>
    <m/>
    <x v="1"/>
    <s v="DIRECCIÓN DE INCORPORACION"/>
    <m/>
    <n v="90000000"/>
    <n v="90000000"/>
    <x v="71"/>
    <s v="02-02-02-006-008"/>
    <s v="Detalle"/>
    <s v=""/>
    <s v=""/>
    <x v="1"/>
    <s v="SERVICIOS DE TRANSPORTE"/>
    <x v="64"/>
    <x v="1"/>
  </r>
  <r>
    <m/>
    <m/>
    <m/>
    <m/>
    <m/>
    <x v="99"/>
    <s v="AGREGADURIA DE GRAN BRETANA"/>
    <n v="800000"/>
    <m/>
    <n v="800000"/>
    <x v="71"/>
    <s v="02-02-02-006-008"/>
    <s v="Detalle"/>
    <s v=""/>
    <s v=""/>
    <x v="1"/>
    <s v="SERVICIOS DE TRANSPORTE"/>
    <x v="64"/>
    <x v="79"/>
  </r>
  <r>
    <m/>
    <m/>
    <m/>
    <m/>
    <m/>
    <x v="121"/>
    <s v="AGREGADURIA DE PERU"/>
    <n v="200000"/>
    <m/>
    <n v="200000"/>
    <x v="71"/>
    <s v="02-02-02-006-008"/>
    <s v="Detalle"/>
    <s v=""/>
    <s v=""/>
    <x v="1"/>
    <s v="SERVICIOS DE TRANSPORTE"/>
    <x v="64"/>
    <x v="101"/>
  </r>
  <r>
    <m/>
    <m/>
    <m/>
    <m/>
    <m/>
    <x v="104"/>
    <s v="SECRETARIA GENERAL"/>
    <n v="87000000"/>
    <m/>
    <n v="87000000"/>
    <x v="71"/>
    <s v="02-02-02-006-008"/>
    <s v="Detalle"/>
    <s v=""/>
    <s v=""/>
    <x v="1"/>
    <s v="SERVICIOS DE TRANSPORTE"/>
    <x v="64"/>
    <x v="84"/>
  </r>
  <r>
    <m/>
    <m/>
    <m/>
    <m/>
    <m/>
    <x v="10"/>
    <s v="DEPARTAMENTO DE POLICÍA CAQUETA"/>
    <n v="6000000"/>
    <m/>
    <n v="6000000"/>
    <x v="71"/>
    <s v="02-02-02-006-008"/>
    <s v="Detalle"/>
    <s v=""/>
    <s v=""/>
    <x v="2"/>
    <s v="SERVICIOS DE TRANSPORTE"/>
    <x v="64"/>
    <x v="10"/>
  </r>
  <r>
    <m/>
    <m/>
    <m/>
    <m/>
    <m/>
    <x v="124"/>
    <s v="DEPARTAMENTO DE POLICÍA CASANARE"/>
    <n v="2500000"/>
    <m/>
    <n v="2500000"/>
    <x v="71"/>
    <s v="02-02-02-006-008"/>
    <s v="Detalle"/>
    <s v=""/>
    <s v=""/>
    <x v="37"/>
    <s v="SERVICIOS DE TRANSPORTE"/>
    <x v="64"/>
    <x v="104"/>
  </r>
  <r>
    <m/>
    <m/>
    <m/>
    <m/>
    <m/>
    <x v="11"/>
    <s v="DEPARTAMENTO DE POLICÍA CESAR"/>
    <n v="5000000"/>
    <m/>
    <n v="5000000"/>
    <x v="71"/>
    <s v="02-02-02-006-008"/>
    <s v="Detalle"/>
    <s v=""/>
    <s v=""/>
    <x v="3"/>
    <s v="SERVICIOS DE TRANSPORTE"/>
    <x v="64"/>
    <x v="11"/>
  </r>
  <r>
    <m/>
    <m/>
    <m/>
    <m/>
    <m/>
    <x v="12"/>
    <s v="POLICÍA FISCAL Y ADUANERA"/>
    <n v="500000"/>
    <m/>
    <n v="500000"/>
    <x v="71"/>
    <s v="02-02-02-006-008"/>
    <s v="Detalle"/>
    <s v=""/>
    <s v=""/>
    <x v="3"/>
    <s v="SERVICIOS DE TRANSPORTE"/>
    <x v="64"/>
    <x v="12"/>
  </r>
  <r>
    <m/>
    <m/>
    <m/>
    <m/>
    <m/>
    <x v="113"/>
    <s v="DEPARTAMENTO DE POLICÍA CESAR - VALLEDUPAR"/>
    <n v="5000000"/>
    <m/>
    <n v="5000000"/>
    <x v="71"/>
    <s v="02-02-02-006-008"/>
    <s v="Detalle"/>
    <s v=""/>
    <s v=""/>
    <x v="3"/>
    <s v="SERVICIOS DE TRANSPORTE"/>
    <x v="64"/>
    <x v="93"/>
  </r>
  <r>
    <m/>
    <m/>
    <m/>
    <m/>
    <m/>
    <x v="75"/>
    <s v="DEPARTAMENTO DE POLICÍA CHOCO"/>
    <n v="10028700"/>
    <m/>
    <n v="10028700"/>
    <x v="71"/>
    <s v="02-02-02-006-008"/>
    <s v="Detalle"/>
    <s v=""/>
    <s v=""/>
    <x v="38"/>
    <s v="SERVICIOS DE TRANSPORTE"/>
    <x v="64"/>
    <x v="66"/>
  </r>
  <r>
    <m/>
    <m/>
    <m/>
    <m/>
    <m/>
    <x v="131"/>
    <s v="DEPARTAMENTO DE POLICÍA GUAJIRA"/>
    <n v="6500000"/>
    <m/>
    <n v="6500000"/>
    <x v="71"/>
    <s v="02-02-02-006-008"/>
    <s v="Detalle"/>
    <s v=""/>
    <s v=""/>
    <x v="39"/>
    <s v="SERVICIOS DE TRANSPORTE"/>
    <x v="64"/>
    <x v="111"/>
  </r>
  <r>
    <m/>
    <m/>
    <m/>
    <m/>
    <m/>
    <x v="15"/>
    <s v="DEPARTAMENTO DE POLICÍA GUAVIARE"/>
    <n v="1000000"/>
    <m/>
    <n v="1000000"/>
    <x v="71"/>
    <s v="02-02-02-006-008"/>
    <s v="Detalle"/>
    <s v=""/>
    <s v=""/>
    <x v="6"/>
    <s v="SERVICIOS DE TRANSPORTE"/>
    <x v="64"/>
    <x v="15"/>
  </r>
  <r>
    <m/>
    <m/>
    <m/>
    <m/>
    <m/>
    <x v="114"/>
    <s v="DEPARTAMENTO DE POLICÍA PUTUMAYO"/>
    <n v="8000000"/>
    <m/>
    <n v="8000000"/>
    <x v="71"/>
    <s v="02-02-02-006-008"/>
    <s v="Detalle"/>
    <s v=""/>
    <s v=""/>
    <x v="42"/>
    <s v="SERVICIOS DE TRANSPORTE"/>
    <x v="64"/>
    <x v="94"/>
  </r>
  <r>
    <m/>
    <m/>
    <m/>
    <m/>
    <m/>
    <x v="16"/>
    <s v="DEPARTAMENTO DE POLICÍA QUINDIO"/>
    <n v="4500000"/>
    <m/>
    <n v="4500000"/>
    <x v="71"/>
    <s v="02-02-02-006-008"/>
    <s v="Detalle"/>
    <s v=""/>
    <s v=""/>
    <x v="7"/>
    <s v="SERVICIOS DE TRANSPORTE"/>
    <x v="64"/>
    <x v="16"/>
  </r>
  <r>
    <m/>
    <m/>
    <m/>
    <m/>
    <m/>
    <x v="17"/>
    <s v="DEPARTAMENTO DE POLICÍA SAN ANDRES Y PROVIDENCIA"/>
    <n v="1500000"/>
    <m/>
    <n v="1500000"/>
    <x v="71"/>
    <s v="02-02-02-006-008"/>
    <s v="Detalle"/>
    <s v=""/>
    <s v=""/>
    <x v="8"/>
    <s v="SERVICIOS DE TRANSPORTE"/>
    <x v="64"/>
    <x v="17"/>
  </r>
  <r>
    <m/>
    <m/>
    <m/>
    <m/>
    <m/>
    <x v="18"/>
    <s v="DEPARTAMENTO DE POLICÍA SUCRE"/>
    <n v="3500000"/>
    <m/>
    <n v="3500000"/>
    <x v="71"/>
    <s v="02-02-02-006-008"/>
    <s v="Detalle"/>
    <s v=""/>
    <s v=""/>
    <x v="9"/>
    <s v="SERVICIOS DE TRANSPORTE"/>
    <x v="64"/>
    <x v="18"/>
  </r>
  <r>
    <m/>
    <m/>
    <m/>
    <m/>
    <m/>
    <x v="19"/>
    <s v="DEPARTAMENTO DE POLICÍA URABA"/>
    <n v="7000000"/>
    <m/>
    <n v="7000000"/>
    <x v="71"/>
    <s v="02-02-02-006-008"/>
    <s v="Detalle"/>
    <s v=""/>
    <s v=""/>
    <x v="10"/>
    <s v="SERVICIOS DE TRANSPORTE"/>
    <x v="64"/>
    <x v="19"/>
  </r>
  <r>
    <m/>
    <m/>
    <m/>
    <m/>
    <m/>
    <x v="20"/>
    <s v="DEPARTAMENTO DE POLICÍA URABA - POLICÍA FISCAL Y ADUANERA"/>
    <n v="350000"/>
    <m/>
    <n v="350000"/>
    <x v="71"/>
    <s v="02-02-02-006-008"/>
    <s v="Detalle"/>
    <s v=""/>
    <s v=""/>
    <x v="10"/>
    <s v="SERVICIOS DE TRANSPORTE"/>
    <x v="64"/>
    <x v="12"/>
  </r>
  <r>
    <m/>
    <m/>
    <m/>
    <m/>
    <m/>
    <x v="21"/>
    <s v="DEPARTAMENTO DE POLICÍA VICHADA"/>
    <n v="700000"/>
    <m/>
    <n v="700000"/>
    <x v="71"/>
    <s v="02-02-02-006-008"/>
    <s v="Detalle"/>
    <s v=""/>
    <s v=""/>
    <x v="11"/>
    <s v="SERVICIOS DE TRANSPORTE"/>
    <x v="64"/>
    <x v="20"/>
  </r>
  <r>
    <m/>
    <m/>
    <m/>
    <m/>
    <m/>
    <x v="22"/>
    <s v="DEPARTAMENTO DE POLICÍA AMAZONAS"/>
    <n v="6000000"/>
    <m/>
    <n v="6000000"/>
    <x v="71"/>
    <s v="02-02-02-006-008"/>
    <s v="Detalle"/>
    <s v=""/>
    <s v=""/>
    <x v="12"/>
    <s v="SERVICIOS DE TRANSPORTE"/>
    <x v="64"/>
    <x v="21"/>
  </r>
  <r>
    <m/>
    <m/>
    <m/>
    <m/>
    <m/>
    <x v="118"/>
    <s v="DEPARTAMENTO DE POLICÍA ARAUCA"/>
    <n v="15000000"/>
    <m/>
    <n v="15000000"/>
    <x v="71"/>
    <s v="02-02-02-006-008"/>
    <s v="Detalle"/>
    <s v=""/>
    <s v=""/>
    <x v="13"/>
    <s v="SERVICIOS DE TRANSPORTE"/>
    <x v="64"/>
    <x v="98"/>
  </r>
  <r>
    <m/>
    <m/>
    <m/>
    <m/>
    <m/>
    <x v="24"/>
    <s v="DIRECCIÓN DE BIENESTAR SOCIAL"/>
    <m/>
    <n v="5500000"/>
    <n v="5500000"/>
    <x v="71"/>
    <s v="02-02-02-006-008"/>
    <s v="Detalle"/>
    <s v=""/>
    <s v=""/>
    <x v="14"/>
    <s v="SERVICIOS DE TRANSPORTE"/>
    <x v="64"/>
    <x v="22"/>
  </r>
  <r>
    <m/>
    <m/>
    <m/>
    <m/>
    <m/>
    <x v="106"/>
    <s v="DIRECCIÓN DE INVESTIGACION CRIMINAL"/>
    <n v="40000000"/>
    <m/>
    <n v="40000000"/>
    <x v="71"/>
    <s v="02-02-02-006-008"/>
    <s v="Detalle"/>
    <s v=""/>
    <s v=""/>
    <x v="40"/>
    <s v="SERVICIOS DE TRANSPORTE"/>
    <x v="64"/>
    <x v="86"/>
  </r>
  <r>
    <m/>
    <m/>
    <m/>
    <m/>
    <m/>
    <x v="28"/>
    <s v="DIRECCIÓN DE TRANSITO Y TRANSPORTES"/>
    <n v="8000000"/>
    <m/>
    <n v="8000000"/>
    <x v="71"/>
    <s v="02-02-02-006-008"/>
    <s v="Detalle"/>
    <s v=""/>
    <s v=""/>
    <x v="18"/>
    <s v="SERVICIOS DE TRANSPORTE"/>
    <x v="64"/>
    <x v="26"/>
  </r>
  <r>
    <m/>
    <m/>
    <m/>
    <m/>
    <m/>
    <x v="107"/>
    <s v="DIRECCIÓN DE PROTECCION"/>
    <n v="8000000"/>
    <m/>
    <n v="8000000"/>
    <x v="71"/>
    <s v="02-02-02-006-008"/>
    <s v="Detalle"/>
    <s v=""/>
    <s v=""/>
    <x v="41"/>
    <s v="SERVICIOS DE TRANSPORTE"/>
    <x v="64"/>
    <x v="87"/>
  </r>
  <r>
    <m/>
    <m/>
    <m/>
    <m/>
    <m/>
    <x v="108"/>
    <s v="POLICÍA FISCAL Y ADUANERA"/>
    <n v="2000000"/>
    <m/>
    <n v="2000000"/>
    <x v="71"/>
    <s v="02-02-02-006-008"/>
    <s v="Detalle"/>
    <s v=""/>
    <s v=""/>
    <x v="41"/>
    <s v="SERVICIOS DE TRANSPORTE"/>
    <x v="64"/>
    <x v="88"/>
  </r>
  <r>
    <m/>
    <m/>
    <m/>
    <m/>
    <m/>
    <x v="29"/>
    <s v="DIRECCIÓN DE CARABINEROS"/>
    <n v="15000000"/>
    <m/>
    <n v="15000000"/>
    <x v="71"/>
    <s v="02-02-02-006-008"/>
    <s v="Detalle"/>
    <s v=""/>
    <s v=""/>
    <x v="19"/>
    <s v="SERVICIOS DE TRANSPORTE"/>
    <x v="64"/>
    <x v="27"/>
  </r>
  <r>
    <m/>
    <m/>
    <m/>
    <m/>
    <m/>
    <x v="112"/>
    <s v="POLICÍA METROPOLITANA DE BOGOTA"/>
    <m/>
    <n v="12000000"/>
    <n v="12000000"/>
    <x v="71"/>
    <s v="02-02-02-006-008"/>
    <s v="Detalle"/>
    <s v=""/>
    <s v=""/>
    <x v="28"/>
    <s v="SERVICIOS DE TRANSPORTE"/>
    <x v="64"/>
    <x v="92"/>
  </r>
  <r>
    <m/>
    <m/>
    <m/>
    <m/>
    <m/>
    <x v="30"/>
    <s v="POLICÍA METROPOLITANA DE IBAGUÉ"/>
    <n v="3600000"/>
    <m/>
    <n v="3600000"/>
    <x v="71"/>
    <s v="02-02-02-006-008"/>
    <s v="Detalle"/>
    <s v=""/>
    <s v=""/>
    <x v="20"/>
    <s v="SERVICIOS DE TRANSPORTE"/>
    <x v="64"/>
    <x v="28"/>
  </r>
  <r>
    <m/>
    <m/>
    <m/>
    <m/>
    <m/>
    <x v="31"/>
    <s v="DEPARTAMENTO DE POLICÍA TOLIMA"/>
    <n v="5000000"/>
    <m/>
    <n v="5000000"/>
    <x v="71"/>
    <s v="02-02-02-006-008"/>
    <s v="Detalle"/>
    <s v=""/>
    <s v=""/>
    <x v="20"/>
    <s v="SERVICIOS DE TRANSPORTE"/>
    <x v="64"/>
    <x v="29"/>
  </r>
  <r>
    <m/>
    <m/>
    <m/>
    <m/>
    <m/>
    <x v="32"/>
    <s v="POLICÍA METROPOLITANA DE SANTA MARTA"/>
    <n v="3600000"/>
    <m/>
    <n v="3600000"/>
    <x v="71"/>
    <s v="02-02-02-006-008"/>
    <s v="Detalle"/>
    <s v=""/>
    <s v=""/>
    <x v="21"/>
    <s v="SERVICIOS DE TRANSPORTE"/>
    <x v="64"/>
    <x v="30"/>
  </r>
  <r>
    <m/>
    <m/>
    <m/>
    <m/>
    <m/>
    <x v="33"/>
    <s v="DEPARTAMENTO DE POLICÍA MAGDALENA"/>
    <n v="1500000"/>
    <m/>
    <n v="1500000"/>
    <x v="71"/>
    <s v="02-02-02-006-008"/>
    <s v="Detalle"/>
    <s v=""/>
    <s v=""/>
    <x v="21"/>
    <s v="SERVICIOS DE TRANSPORTE"/>
    <x v="64"/>
    <x v="31"/>
  </r>
  <r>
    <m/>
    <m/>
    <m/>
    <m/>
    <m/>
    <x v="34"/>
    <s v="DEPARTAMENTO DE POLICÍA MAGDALENA - POLICÍA FISCAL Y ADUANERA"/>
    <n v="600000"/>
    <m/>
    <n v="600000"/>
    <x v="71"/>
    <s v="02-02-02-006-008"/>
    <s v="Detalle"/>
    <s v=""/>
    <s v=""/>
    <x v="21"/>
    <s v="SERVICIOS DE TRANSPORTE"/>
    <x v="64"/>
    <x v="12"/>
  </r>
  <r>
    <m/>
    <m/>
    <m/>
    <m/>
    <m/>
    <x v="35"/>
    <s v="POLICÍA METROPOLITANA DE POPAYAN"/>
    <n v="3000000"/>
    <m/>
    <n v="3000000"/>
    <x v="71"/>
    <s v="02-02-02-006-008"/>
    <s v="Detalle"/>
    <s v=""/>
    <s v=""/>
    <x v="22"/>
    <s v="SERVICIOS DE TRANSPORTE"/>
    <x v="64"/>
    <x v="32"/>
  </r>
  <r>
    <m/>
    <m/>
    <m/>
    <m/>
    <m/>
    <x v="36"/>
    <s v="DEPARTAMENTO DE POLICÍA CAUCA"/>
    <n v="10500000"/>
    <m/>
    <n v="10500000"/>
    <x v="71"/>
    <s v="02-02-02-006-008"/>
    <s v="Detalle"/>
    <s v=""/>
    <s v=""/>
    <x v="22"/>
    <s v="SERVICIOS DE TRANSPORTE"/>
    <x v="64"/>
    <x v="33"/>
  </r>
  <r>
    <m/>
    <m/>
    <m/>
    <m/>
    <m/>
    <x v="37"/>
    <s v="REGIÓN DE POLICÍA No. 4"/>
    <n v="6500000"/>
    <m/>
    <n v="6500000"/>
    <x v="71"/>
    <s v="02-02-02-006-008"/>
    <s v="Detalle"/>
    <s v=""/>
    <s v=""/>
    <x v="22"/>
    <s v="SERVICIOS DE TRANSPORTE"/>
    <x v="64"/>
    <x v="34"/>
  </r>
  <r>
    <m/>
    <m/>
    <m/>
    <m/>
    <m/>
    <x v="38"/>
    <s v="POLICÍA METROPOLITANA DE NEIVA"/>
    <n v="5000000"/>
    <m/>
    <n v="5000000"/>
    <x v="71"/>
    <s v="02-02-02-006-008"/>
    <s v="Detalle"/>
    <s v=""/>
    <s v=""/>
    <x v="23"/>
    <s v="SERVICIOS DE TRANSPORTE"/>
    <x v="64"/>
    <x v="35"/>
  </r>
  <r>
    <m/>
    <m/>
    <m/>
    <m/>
    <m/>
    <x v="39"/>
    <s v="DEPARTAMENTO DE POLICÍA HUILA"/>
    <n v="9000000"/>
    <m/>
    <n v="9000000"/>
    <x v="71"/>
    <s v="02-02-02-006-008"/>
    <s v="Detalle"/>
    <s v=""/>
    <s v=""/>
    <x v="23"/>
    <s v="SERVICIOS DE TRANSPORTE"/>
    <x v="64"/>
    <x v="36"/>
  </r>
  <r>
    <m/>
    <m/>
    <m/>
    <m/>
    <m/>
    <x v="40"/>
    <s v="REGIÓN DE POLICÍA No. 2"/>
    <n v="4000000"/>
    <m/>
    <n v="4000000"/>
    <x v="71"/>
    <s v="02-02-02-006-008"/>
    <s v="Detalle"/>
    <s v=""/>
    <s v=""/>
    <x v="23"/>
    <s v="SERVICIOS DE TRANSPORTE"/>
    <x v="64"/>
    <x v="37"/>
  </r>
  <r>
    <m/>
    <m/>
    <m/>
    <m/>
    <m/>
    <x v="119"/>
    <s v="POLICÍA METROPOLITANA DE SAN JERONIMO DE MONTERIA"/>
    <n v="10000000"/>
    <m/>
    <n v="10000000"/>
    <x v="71"/>
    <s v="02-02-02-006-008"/>
    <s v="Detalle"/>
    <s v=""/>
    <s v=""/>
    <x v="24"/>
    <s v="SERVICIOS DE TRANSPORTE"/>
    <x v="64"/>
    <x v="99"/>
  </r>
  <r>
    <m/>
    <m/>
    <m/>
    <m/>
    <m/>
    <x v="41"/>
    <s v="DEPARTAMENTO DE POLICÍA CORDOBA"/>
    <n v="7500000"/>
    <m/>
    <n v="7500000"/>
    <x v="71"/>
    <s v="02-02-02-006-008"/>
    <s v="Detalle"/>
    <s v=""/>
    <s v=""/>
    <x v="24"/>
    <s v="SERVICIOS DE TRANSPORTE"/>
    <x v="64"/>
    <x v="38"/>
  </r>
  <r>
    <m/>
    <m/>
    <m/>
    <m/>
    <m/>
    <x v="42"/>
    <s v="DEPARTAMENTO DE POLICÍA CALDAS"/>
    <n v="9000000"/>
    <m/>
    <n v="9000000"/>
    <x v="71"/>
    <s v="02-02-02-006-008"/>
    <s v="Detalle"/>
    <s v=""/>
    <s v=""/>
    <x v="25"/>
    <s v="SERVICIOS DE TRANSPORTE"/>
    <x v="64"/>
    <x v="39"/>
  </r>
  <r>
    <m/>
    <m/>
    <m/>
    <m/>
    <m/>
    <x v="43"/>
    <s v="POLICÍA METROPOLITANA DE MANIZALES"/>
    <n v="9278500"/>
    <m/>
    <n v="9278500"/>
    <x v="71"/>
    <s v="02-02-02-006-008"/>
    <s v="Detalle"/>
    <s v=""/>
    <s v=""/>
    <x v="25"/>
    <s v="SERVICIOS DE TRANSPORTE"/>
    <x v="64"/>
    <x v="40"/>
  </r>
  <r>
    <m/>
    <m/>
    <m/>
    <m/>
    <m/>
    <x v="93"/>
    <s v="DEPARTAMENTO DE POLICÍA BOYACA"/>
    <n v="6995000"/>
    <m/>
    <n v="6995000"/>
    <x v="71"/>
    <s v="02-02-02-006-008"/>
    <s v="Detalle"/>
    <s v=""/>
    <s v=""/>
    <x v="26"/>
    <s v="SERVICIOS DE TRANSPORTE"/>
    <x v="64"/>
    <x v="73"/>
  </r>
  <r>
    <m/>
    <m/>
    <m/>
    <m/>
    <m/>
    <x v="44"/>
    <s v="POLICÍA METROPOLITANA DE TUNJA"/>
    <n v="5300000"/>
    <m/>
    <n v="5300000"/>
    <x v="71"/>
    <s v="02-02-02-006-008"/>
    <s v="Detalle"/>
    <s v=""/>
    <s v=""/>
    <x v="26"/>
    <s v="SERVICIOS DE TRANSPORTE"/>
    <x v="64"/>
    <x v="41"/>
  </r>
  <r>
    <m/>
    <m/>
    <m/>
    <m/>
    <m/>
    <x v="45"/>
    <s v="POLICÍA METROPOLITANA DE SAN JUAN DE PASTO"/>
    <n v="8400000"/>
    <m/>
    <n v="8400000"/>
    <x v="71"/>
    <s v="02-02-02-006-008"/>
    <s v="Detalle"/>
    <s v=""/>
    <s v=""/>
    <x v="27"/>
    <s v="SERVICIOS DE TRANSPORTE"/>
    <x v="64"/>
    <x v="42"/>
  </r>
  <r>
    <m/>
    <m/>
    <m/>
    <m/>
    <m/>
    <x v="46"/>
    <s v="DEPARTAMENTO DE POLICÍA NARIÑO"/>
    <n v="8827573"/>
    <m/>
    <n v="8827573"/>
    <x v="71"/>
    <s v="02-02-02-006-008"/>
    <s v="Detalle"/>
    <s v=""/>
    <s v=""/>
    <x v="27"/>
    <s v="SERVICIOS DE TRANSPORTE"/>
    <x v="64"/>
    <x v="43"/>
  </r>
  <r>
    <m/>
    <m/>
    <m/>
    <m/>
    <m/>
    <x v="47"/>
    <s v="DEPARTAMENTO DE POLICÍA NARIÑO POLICÍA FISCAL Y ADUANERA"/>
    <n v="1500000"/>
    <m/>
    <n v="1500000"/>
    <x v="71"/>
    <s v="02-02-02-006-008"/>
    <s v="Detalle"/>
    <s v=""/>
    <s v=""/>
    <x v="27"/>
    <s v="SERVICIOS DE TRANSPORTE"/>
    <x v="64"/>
    <x v="12"/>
  </r>
  <r>
    <m/>
    <m/>
    <m/>
    <m/>
    <m/>
    <x v="49"/>
    <s v="POLICÍA METROPOLITANA DE BOGOTÁ - REGIÓN METROPOLITANA DE POLICÍA LA SABANA"/>
    <n v="3000000"/>
    <m/>
    <n v="3000000"/>
    <x v="71"/>
    <s v="02-02-02-006-008"/>
    <s v="Detalle"/>
    <s v=""/>
    <s v=""/>
    <x v="28"/>
    <s v="SERVICIOS DE TRANSPORTE"/>
    <x v="64"/>
    <x v="45"/>
  </r>
  <r>
    <m/>
    <m/>
    <m/>
    <m/>
    <m/>
    <x v="50"/>
    <s v="POLICÍA METROPOLITANA DE CALI"/>
    <n v="14400000"/>
    <m/>
    <n v="14400000"/>
    <x v="71"/>
    <s v="02-02-02-006-008"/>
    <s v="Detalle"/>
    <s v=""/>
    <s v=""/>
    <x v="29"/>
    <s v="SERVICIOS DE TRANSPORTE"/>
    <x v="64"/>
    <x v="46"/>
  </r>
  <r>
    <m/>
    <m/>
    <m/>
    <m/>
    <m/>
    <x v="82"/>
    <s v="DEPARTAMENTO DE POLICÍA VALLE"/>
    <n v="12000000"/>
    <m/>
    <n v="12000000"/>
    <x v="71"/>
    <s v="02-02-02-006-008"/>
    <s v="Detalle"/>
    <s v=""/>
    <s v=""/>
    <x v="29"/>
    <s v="SERVICIOS DE TRANSPORTE"/>
    <x v="64"/>
    <x v="67"/>
  </r>
  <r>
    <m/>
    <m/>
    <m/>
    <m/>
    <m/>
    <x v="51"/>
    <s v="DEPARTAMENTO DE POLICÍA VALLE - DISTRITO ESPECIAL BUENAVENTURA"/>
    <n v="1800000"/>
    <m/>
    <n v="1800000"/>
    <x v="71"/>
    <s v="02-02-02-006-008"/>
    <s v="Detalle"/>
    <s v=""/>
    <s v=""/>
    <x v="29"/>
    <s v="SERVICIOS DE TRANSPORTE"/>
    <x v="64"/>
    <x v="47"/>
  </r>
  <r>
    <m/>
    <m/>
    <m/>
    <m/>
    <m/>
    <x v="52"/>
    <s v="DEPARTAMENTO DE POLICÍA VALLE - POLICÍA FISCAL Y ADUANERA"/>
    <n v="1500000"/>
    <m/>
    <n v="1500000"/>
    <x v="71"/>
    <s v="02-02-02-006-008"/>
    <s v="Detalle"/>
    <s v=""/>
    <s v=""/>
    <x v="29"/>
    <s v="SERVICIOS DE TRANSPORTE"/>
    <x v="64"/>
    <x v="12"/>
  </r>
  <r>
    <m/>
    <m/>
    <m/>
    <m/>
    <m/>
    <x v="162"/>
    <s v="POLICÍA METROPOLITANA DE CALI -POLICÍA FISCAL Y ADUANERA"/>
    <n v="700000"/>
    <m/>
    <n v="700000"/>
    <x v="71"/>
    <s v="02-02-02-006-008"/>
    <s v="Detalle"/>
    <s v=""/>
    <s v=""/>
    <x v="29"/>
    <s v="SERVICIOS DE TRANSPORTE"/>
    <x v="64"/>
    <x v="12"/>
  </r>
  <r>
    <m/>
    <m/>
    <m/>
    <m/>
    <m/>
    <x v="137"/>
    <s v="POLICÍA METROPOLITANA DEL VALLE DE ABURRA"/>
    <n v="11000000"/>
    <n v="4000000"/>
    <n v="15000000"/>
    <x v="71"/>
    <s v="02-02-02-006-008"/>
    <s v="Detalle"/>
    <s v=""/>
    <s v=""/>
    <x v="30"/>
    <s v="SERVICIOS DE TRANSPORTE"/>
    <x v="64"/>
    <x v="116"/>
  </r>
  <r>
    <m/>
    <m/>
    <m/>
    <m/>
    <m/>
    <x v="83"/>
    <s v="DEPARTAMENTO DE POLICÍA ANTIOQUIA"/>
    <n v="15000000"/>
    <m/>
    <n v="15000000"/>
    <x v="71"/>
    <s v="02-02-02-006-008"/>
    <s v="Detalle"/>
    <s v=""/>
    <s v=""/>
    <x v="30"/>
    <s v="SERVICIOS DE TRANSPORTE"/>
    <x v="64"/>
    <x v="68"/>
  </r>
  <r>
    <m/>
    <m/>
    <m/>
    <m/>
    <m/>
    <x v="54"/>
    <s v="REGIÓN DE POLICÍA No. 6"/>
    <n v="5000000"/>
    <m/>
    <n v="5000000"/>
    <x v="71"/>
    <s v="02-02-02-006-008"/>
    <s v="Detalle"/>
    <s v=""/>
    <s v=""/>
    <x v="30"/>
    <s v="SERVICIOS DE TRANSPORTE"/>
    <x v="64"/>
    <x v="48"/>
  </r>
  <r>
    <m/>
    <m/>
    <m/>
    <m/>
    <m/>
    <x v="55"/>
    <s v="POLICÍA METROPOLITANA DE CARTAGENA"/>
    <n v="1500000"/>
    <m/>
    <n v="1500000"/>
    <x v="71"/>
    <s v="02-02-02-006-008"/>
    <s v="Detalle"/>
    <s v=""/>
    <s v=""/>
    <x v="31"/>
    <s v="SERVICIOS DE TRANSPORTE"/>
    <x v="64"/>
    <x v="49"/>
  </r>
  <r>
    <m/>
    <m/>
    <m/>
    <m/>
    <m/>
    <x v="56"/>
    <s v="DEPARTAMENTO DE POLICÍA BOLÍVAR"/>
    <n v="2000000"/>
    <m/>
    <n v="2000000"/>
    <x v="71"/>
    <s v="02-02-02-006-008"/>
    <s v="Detalle"/>
    <s v=""/>
    <s v=""/>
    <x v="31"/>
    <s v="SERVICIOS DE TRANSPORTE"/>
    <x v="64"/>
    <x v="50"/>
  </r>
  <r>
    <m/>
    <m/>
    <m/>
    <m/>
    <m/>
    <x v="57"/>
    <s v="POLICÍA METROPOLITANA DE BARRANQUILLA"/>
    <n v="4000000"/>
    <m/>
    <n v="4000000"/>
    <x v="71"/>
    <s v="02-02-02-006-008"/>
    <s v="Detalle"/>
    <s v=""/>
    <s v=""/>
    <x v="32"/>
    <s v="SERVICIOS DE TRANSPORTE"/>
    <x v="64"/>
    <x v="51"/>
  </r>
  <r>
    <m/>
    <m/>
    <m/>
    <m/>
    <m/>
    <x v="58"/>
    <s v="REGIÓN DE POLICÍA No. 8"/>
    <n v="1000000"/>
    <m/>
    <n v="1000000"/>
    <x v="71"/>
    <s v="02-02-02-006-008"/>
    <s v="Detalle"/>
    <s v=""/>
    <s v=""/>
    <x v="32"/>
    <s v="SERVICIOS DE TRANSPORTE"/>
    <x v="64"/>
    <x v="52"/>
  </r>
  <r>
    <m/>
    <m/>
    <m/>
    <m/>
    <m/>
    <x v="85"/>
    <s v="DEPARTAMENTO DE POLICÍA ATLÁNTICO "/>
    <n v="1900000"/>
    <m/>
    <n v="1900000"/>
    <x v="71"/>
    <s v="02-02-02-006-008"/>
    <s v="Detalle"/>
    <s v=""/>
    <s v=""/>
    <x v="32"/>
    <s v="SERVICIOS DE TRANSPORTE"/>
    <x v="64"/>
    <x v="69"/>
  </r>
  <r>
    <m/>
    <m/>
    <m/>
    <m/>
    <m/>
    <x v="163"/>
    <s v="DEPARTAMENTO DE POLICÍA ATLÁNTICO - POLICÍA FISCAL Y ADUANERA"/>
    <n v="377000"/>
    <m/>
    <n v="377000"/>
    <x v="71"/>
    <s v="02-02-02-006-008"/>
    <s v="Detalle"/>
    <s v=""/>
    <s v=""/>
    <x v="32"/>
    <s v="SERVICIOS DE TRANSPORTE"/>
    <x v="64"/>
    <x v="12"/>
  </r>
  <r>
    <m/>
    <m/>
    <m/>
    <m/>
    <m/>
    <x v="109"/>
    <s v="POLICÍA METROPOLITANA DE BUCARAMANGA"/>
    <n v="10800000"/>
    <m/>
    <n v="10800000"/>
    <x v="71"/>
    <s v="02-02-02-006-008"/>
    <s v="Detalle"/>
    <s v=""/>
    <s v=""/>
    <x v="33"/>
    <s v="SERVICIOS DE TRANSPORTE"/>
    <x v="64"/>
    <x v="89"/>
  </r>
  <r>
    <m/>
    <m/>
    <m/>
    <m/>
    <m/>
    <x v="94"/>
    <s v="DEPARTAMENTO DE POLICÍA SANTANDER"/>
    <n v="6700000"/>
    <m/>
    <n v="6700000"/>
    <x v="71"/>
    <s v="02-02-02-006-008"/>
    <s v="Detalle"/>
    <s v=""/>
    <s v=""/>
    <x v="33"/>
    <s v="SERVICIOS DE TRANSPORTE"/>
    <x v="64"/>
    <x v="74"/>
  </r>
  <r>
    <m/>
    <m/>
    <m/>
    <m/>
    <m/>
    <x v="59"/>
    <s v="DEPARTAMENTO DE POLICÍA MAGDALENA MEDIO"/>
    <n v="9000000"/>
    <m/>
    <n v="9000000"/>
    <x v="71"/>
    <s v="02-02-02-006-008"/>
    <s v="Detalle"/>
    <s v=""/>
    <s v=""/>
    <x v="33"/>
    <s v="SERVICIOS DE TRANSPORTE"/>
    <x v="64"/>
    <x v="53"/>
  </r>
  <r>
    <m/>
    <m/>
    <m/>
    <m/>
    <m/>
    <x v="60"/>
    <s v="POLICÍA METROPOLITANA DE CUCUTA"/>
    <n v="11000000"/>
    <m/>
    <n v="11000000"/>
    <x v="71"/>
    <s v="02-02-02-006-008"/>
    <s v="Detalle"/>
    <s v=""/>
    <s v=""/>
    <x v="34"/>
    <s v="SERVICIOS DE TRANSPORTE"/>
    <x v="64"/>
    <x v="54"/>
  </r>
  <r>
    <m/>
    <m/>
    <m/>
    <m/>
    <m/>
    <x v="61"/>
    <s v="DEPARTAMENTO DE POLICÍA NORTE DE SANTANDER"/>
    <n v="12000000"/>
    <m/>
    <n v="12000000"/>
    <x v="71"/>
    <s v="02-02-02-006-008"/>
    <s v="Detalle"/>
    <s v=""/>
    <s v=""/>
    <x v="34"/>
    <s v="SERVICIOS DE TRANSPORTE"/>
    <x v="64"/>
    <x v="55"/>
  </r>
  <r>
    <m/>
    <m/>
    <m/>
    <m/>
    <m/>
    <x v="125"/>
    <s v="REGIÓN DE POLICÍA No. 5"/>
    <n v="2000000"/>
    <m/>
    <n v="2000000"/>
    <x v="71"/>
    <s v="02-02-02-006-008"/>
    <s v="Detalle"/>
    <s v=""/>
    <s v=""/>
    <x v="34"/>
    <s v="SERVICIOS DE TRANSPORTE"/>
    <x v="64"/>
    <x v="105"/>
  </r>
  <r>
    <m/>
    <m/>
    <m/>
    <m/>
    <m/>
    <x v="63"/>
    <s v="POLICÍA METROPOLITANA DE PEREIRA"/>
    <n v="7000000"/>
    <m/>
    <n v="7000000"/>
    <x v="71"/>
    <s v="02-02-02-006-008"/>
    <s v="Detalle"/>
    <s v=""/>
    <s v=""/>
    <x v="35"/>
    <s v="SERVICIOS DE TRANSPORTE"/>
    <x v="64"/>
    <x v="56"/>
  </r>
  <r>
    <m/>
    <m/>
    <m/>
    <m/>
    <m/>
    <x v="64"/>
    <s v="DEPARTAMENTO DE POLICÍA RISARALDA"/>
    <n v="3800000"/>
    <m/>
    <n v="3800000"/>
    <x v="71"/>
    <s v="02-02-02-006-008"/>
    <s v="Detalle"/>
    <s v=""/>
    <s v=""/>
    <x v="35"/>
    <s v="SERVICIOS DE TRANSPORTE"/>
    <x v="64"/>
    <x v="57"/>
  </r>
  <r>
    <m/>
    <m/>
    <m/>
    <m/>
    <m/>
    <x v="110"/>
    <s v="REGIÓN DE POLICÍA No. 3"/>
    <n v="800000"/>
    <m/>
    <n v="800000"/>
    <x v="71"/>
    <s v="02-02-02-006-008"/>
    <s v="Detalle"/>
    <s v=""/>
    <s v=""/>
    <x v="35"/>
    <s v="SERVICIOS DE TRANSPORTE"/>
    <x v="64"/>
    <x v="90"/>
  </r>
  <r>
    <m/>
    <m/>
    <m/>
    <m/>
    <m/>
    <x v="66"/>
    <s v="POLICÍA METROPOLITANA DE VILLAVICENCIO"/>
    <n v="2000000"/>
    <m/>
    <n v="2000000"/>
    <x v="71"/>
    <s v="02-02-02-006-008"/>
    <s v="Detalle"/>
    <s v=""/>
    <s v=""/>
    <x v="36"/>
    <s v="SERVICIOS DE TRANSPORTE"/>
    <x v="64"/>
    <x v="58"/>
  </r>
  <r>
    <m/>
    <m/>
    <m/>
    <m/>
    <m/>
    <x v="67"/>
    <s v="DEPARTAMENTO DE POLICÍA META"/>
    <n v="4000000"/>
    <m/>
    <n v="4000000"/>
    <x v="71"/>
    <s v="02-02-02-006-008"/>
    <s v="Detalle"/>
    <s v=""/>
    <s v=""/>
    <x v="36"/>
    <s v="SERVICIOS DE TRANSPORTE"/>
    <x v="64"/>
    <x v="59"/>
  </r>
  <r>
    <m/>
    <m/>
    <m/>
    <m/>
    <m/>
    <x v="68"/>
    <s v="DEPARTAMENTO DE POLICÍA VAUPÉS"/>
    <n v="1500000"/>
    <m/>
    <n v="1500000"/>
    <x v="71"/>
    <s v="02-02-02-006-008"/>
    <s v="Detalle"/>
    <s v=""/>
    <s v=""/>
    <x v="36"/>
    <s v="SERVICIOS DE TRANSPORTE"/>
    <x v="64"/>
    <x v="60"/>
  </r>
  <r>
    <m/>
    <m/>
    <m/>
    <m/>
    <m/>
    <x v="69"/>
    <s v="REGIÓN DE POLICÍA No. 7"/>
    <n v="1200000"/>
    <m/>
    <n v="1200000"/>
    <x v="71"/>
    <s v="02-02-02-006-008"/>
    <s v="Detalle"/>
    <s v=""/>
    <s v=""/>
    <x v="36"/>
    <s v="SERVICIOS DE TRANSPORTE"/>
    <x v="64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6"/>
    <s v="009"/>
    <x v="0"/>
    <s v="SERVICIOS DE DISTRIBUCIÓN DE ELECTRICIDAD, GAS Y AGUA (POR CUENTA PROPIA)"/>
    <n v="74687939095.990005"/>
    <n v="5905868316"/>
    <n v="80593807411.990005"/>
    <x v="72"/>
    <s v="02-02-02-006"/>
    <s v="Subordinal"/>
    <s v="020202006009Subordinal"/>
    <n v="1"/>
    <x v="0"/>
    <s v="SERVICIOS PÚBLICOS"/>
    <x v="65"/>
    <x v="0"/>
  </r>
  <r>
    <m/>
    <m/>
    <m/>
    <m/>
    <m/>
    <x v="70"/>
    <s v="DIRECCIÓN ADMINISTRATIVA Y FINANCIERA"/>
    <n v="3308000000"/>
    <m/>
    <n v="3308000000"/>
    <x v="72"/>
    <s v="02-02-02-006-009"/>
    <s v="Detalle"/>
    <s v=""/>
    <s v=""/>
    <x v="1"/>
    <s v="SERVICIOS PÚBLICOS"/>
    <x v="65"/>
    <x v="62"/>
  </r>
  <r>
    <m/>
    <m/>
    <m/>
    <m/>
    <m/>
    <x v="111"/>
    <s v="COMANDOS EN OPERACIONES ESPECIALES Y ANTITERRORISMO"/>
    <n v="5000000"/>
    <m/>
    <n v="5000000"/>
    <x v="72"/>
    <s v="02-02-02-006-009"/>
    <s v="Detalle"/>
    <s v=""/>
    <s v=""/>
    <x v="1"/>
    <s v="SERVICIOS PÚBLICOS"/>
    <x v="65"/>
    <x v="91"/>
  </r>
  <r>
    <m/>
    <m/>
    <m/>
    <m/>
    <m/>
    <x v="72"/>
    <s v="DEPARTAMENTO DE POLICÍA CUNDINAMARCA"/>
    <n v="1980000000"/>
    <m/>
    <n v="1980000000"/>
    <x v="72"/>
    <s v="02-02-02-006-009"/>
    <s v="Detalle"/>
    <s v=""/>
    <s v=""/>
    <x v="5"/>
    <s v="SERVICIOS PÚBLICOS"/>
    <x v="65"/>
    <x v="64"/>
  </r>
  <r>
    <m/>
    <m/>
    <m/>
    <m/>
    <m/>
    <x v="10"/>
    <s v="DEPARTAMENTO DE POLICÍA CAQUETA"/>
    <n v="925000000"/>
    <m/>
    <n v="925000000"/>
    <x v="72"/>
    <s v="02-02-02-006-009"/>
    <s v="Detalle"/>
    <s v=""/>
    <s v=""/>
    <x v="2"/>
    <s v="SERVICIOS PÚBLICOS"/>
    <x v="65"/>
    <x v="10"/>
  </r>
  <r>
    <m/>
    <m/>
    <m/>
    <m/>
    <m/>
    <x v="124"/>
    <s v="DEPARTAMENTO DE POLICÍA CASANARE"/>
    <n v="1130000000"/>
    <n v="27345677"/>
    <n v="1157345677"/>
    <x v="72"/>
    <s v="02-02-02-006-009"/>
    <s v="Detalle"/>
    <s v=""/>
    <s v=""/>
    <x v="37"/>
    <s v="SERVICIOS PÚBLICOS"/>
    <x v="65"/>
    <x v="104"/>
  </r>
  <r>
    <m/>
    <m/>
    <m/>
    <m/>
    <m/>
    <x v="164"/>
    <s v="DEPARTAMENTO DE POLICÍA CASANARE - POLICÍA DE CARRETERAS"/>
    <n v="10000000"/>
    <m/>
    <n v="10000000"/>
    <x v="72"/>
    <s v="02-02-02-006-009"/>
    <s v="Detalle"/>
    <s v=""/>
    <s v=""/>
    <x v="37"/>
    <s v="SERVICIOS PÚBLICOS"/>
    <x v="65"/>
    <x v="112"/>
  </r>
  <r>
    <m/>
    <m/>
    <m/>
    <m/>
    <m/>
    <x v="11"/>
    <s v="DEPARTAMENTO DE POLICÍA CESAR"/>
    <n v="1097700000"/>
    <m/>
    <n v="1097700000"/>
    <x v="72"/>
    <s v="02-02-02-006-009"/>
    <s v="Detalle"/>
    <s v=""/>
    <s v=""/>
    <x v="3"/>
    <s v="SERVICIOS PÚBLICOS"/>
    <x v="65"/>
    <x v="11"/>
  </r>
  <r>
    <m/>
    <m/>
    <m/>
    <m/>
    <m/>
    <x v="165"/>
    <s v="DEPARTAMENTO DE POLICÍA CESAR - POLICÍA DE CARRETERAS"/>
    <n v="6000000"/>
    <m/>
    <n v="6000000"/>
    <x v="72"/>
    <s v="02-02-02-006-009"/>
    <s v="Detalle"/>
    <s v=""/>
    <s v=""/>
    <x v="3"/>
    <s v="SERVICIOS PÚBLICOS"/>
    <x v="65"/>
    <x v="112"/>
  </r>
  <r>
    <m/>
    <m/>
    <m/>
    <m/>
    <m/>
    <x v="113"/>
    <s v="DEPARTAMENTO DE POLICÍA CESAR - VALLEDUPAR"/>
    <n v="941802000"/>
    <m/>
    <n v="941802000"/>
    <x v="72"/>
    <s v="02-02-02-006-009"/>
    <s v="Detalle"/>
    <s v=""/>
    <s v=""/>
    <x v="3"/>
    <s v="SERVICIOS PÚBLICOS"/>
    <x v="65"/>
    <x v="93"/>
  </r>
  <r>
    <m/>
    <m/>
    <m/>
    <m/>
    <m/>
    <x v="75"/>
    <s v="DEPARTAMENTO DE POLICÍA CHOCO"/>
    <n v="760000000"/>
    <m/>
    <n v="760000000"/>
    <x v="72"/>
    <s v="02-02-02-006-009"/>
    <s v="Detalle"/>
    <s v=""/>
    <s v=""/>
    <x v="38"/>
    <s v="SERVICIOS PÚBLICOS"/>
    <x v="65"/>
    <x v="66"/>
  </r>
  <r>
    <m/>
    <m/>
    <m/>
    <m/>
    <m/>
    <x v="13"/>
    <s v="DEPARTAMENTO DE POLICÍA GUAINIA"/>
    <n v="500000000"/>
    <m/>
    <n v="500000000"/>
    <x v="72"/>
    <s v="02-02-02-006-009"/>
    <s v="Detalle"/>
    <s v=""/>
    <s v=""/>
    <x v="4"/>
    <s v="SERVICIOS PÚBLICOS"/>
    <x v="65"/>
    <x v="13"/>
  </r>
  <r>
    <m/>
    <m/>
    <m/>
    <m/>
    <m/>
    <x v="131"/>
    <s v="DEPARTAMENTO DE POLICÍA GUAJIRA"/>
    <n v="1858388200"/>
    <m/>
    <n v="1858388200"/>
    <x v="72"/>
    <s v="02-02-02-006-009"/>
    <s v="Detalle"/>
    <s v=""/>
    <s v=""/>
    <x v="39"/>
    <s v="SERVICIOS PÚBLICOS"/>
    <x v="65"/>
    <x v="111"/>
  </r>
  <r>
    <m/>
    <m/>
    <m/>
    <m/>
    <m/>
    <x v="166"/>
    <s v="DEPARTAMENTO DE POLICÍA GUAJIRA - POLICÍA DE CARRETERAS"/>
    <n v="30000000"/>
    <m/>
    <n v="30000000"/>
    <x v="72"/>
    <s v="02-02-02-006-009"/>
    <s v="Detalle"/>
    <s v=""/>
    <s v=""/>
    <x v="39"/>
    <s v="SERVICIOS PÚBLICOS"/>
    <x v="65"/>
    <x v="112"/>
  </r>
  <r>
    <m/>
    <m/>
    <m/>
    <m/>
    <m/>
    <x v="15"/>
    <s v="DEPARTAMENTO DE POLICÍA GUAVIARE"/>
    <n v="565000000"/>
    <m/>
    <n v="565000000"/>
    <x v="72"/>
    <s v="02-02-02-006-009"/>
    <s v="Detalle"/>
    <s v=""/>
    <s v=""/>
    <x v="6"/>
    <s v="SERVICIOS PÚBLICOS"/>
    <x v="65"/>
    <x v="15"/>
  </r>
  <r>
    <m/>
    <m/>
    <m/>
    <m/>
    <m/>
    <x v="114"/>
    <s v="DEPARTAMENTO DE POLICÍA PUTUMAYO"/>
    <n v="604500000"/>
    <m/>
    <n v="604500000"/>
    <x v="72"/>
    <s v="02-02-02-006-009"/>
    <s v="Detalle"/>
    <s v=""/>
    <s v=""/>
    <x v="42"/>
    <s v="SERVICIOS PÚBLICOS"/>
    <x v="65"/>
    <x v="94"/>
  </r>
  <r>
    <m/>
    <m/>
    <m/>
    <m/>
    <m/>
    <x v="16"/>
    <s v="DEPARTAMENTO DE POLICÍA QUINDIO"/>
    <n v="550400000"/>
    <m/>
    <n v="550400000"/>
    <x v="72"/>
    <s v="02-02-02-006-009"/>
    <s v="Detalle"/>
    <s v=""/>
    <s v=""/>
    <x v="7"/>
    <s v="SERVICIOS PÚBLICOS"/>
    <x v="65"/>
    <x v="16"/>
  </r>
  <r>
    <m/>
    <m/>
    <m/>
    <m/>
    <m/>
    <x v="167"/>
    <s v="DEPARTAMENTO DE POLICÍA QUINDIO - POLICÍA DE CARRETERAS"/>
    <n v="6700000"/>
    <m/>
    <n v="6700000"/>
    <x v="72"/>
    <s v="02-02-02-006-009"/>
    <s v="Detalle"/>
    <s v=""/>
    <s v=""/>
    <x v="7"/>
    <s v="SERVICIOS PÚBLICOS"/>
    <x v="65"/>
    <x v="112"/>
  </r>
  <r>
    <m/>
    <m/>
    <m/>
    <m/>
    <m/>
    <x v="17"/>
    <s v="DEPARTAMENTO DE POLICÍA SAN ANDRES Y PROVIDENCIA"/>
    <n v="1200000000"/>
    <m/>
    <n v="1200000000"/>
    <x v="72"/>
    <s v="02-02-02-006-009"/>
    <s v="Detalle"/>
    <s v=""/>
    <s v=""/>
    <x v="8"/>
    <s v="SERVICIOS PÚBLICOS"/>
    <x v="65"/>
    <x v="17"/>
  </r>
  <r>
    <m/>
    <m/>
    <m/>
    <m/>
    <m/>
    <x v="18"/>
    <s v="DEPARTAMENTO DE POLICÍA SUCRE"/>
    <n v="2393800000"/>
    <m/>
    <n v="2393800000"/>
    <x v="72"/>
    <s v="02-02-02-006-009"/>
    <s v="Detalle"/>
    <s v=""/>
    <s v=""/>
    <x v="9"/>
    <s v="SERVICIOS PÚBLICOS"/>
    <x v="65"/>
    <x v="18"/>
  </r>
  <r>
    <m/>
    <m/>
    <m/>
    <m/>
    <m/>
    <x v="168"/>
    <s v="DEPARTAMENTO DE POLICÍA SUCRE - POLICÍA DE CARRETERAS"/>
    <n v="13480000"/>
    <m/>
    <n v="13480000"/>
    <x v="72"/>
    <s v="02-02-02-006-009"/>
    <s v="Detalle"/>
    <s v=""/>
    <s v=""/>
    <x v="9"/>
    <s v="SERVICIOS PÚBLICOS"/>
    <x v="65"/>
    <x v="112"/>
  </r>
  <r>
    <m/>
    <m/>
    <m/>
    <m/>
    <m/>
    <x v="19"/>
    <s v="DEPARTAMENTO DE POLICÍA URABA"/>
    <n v="1050000000"/>
    <m/>
    <n v="1050000000"/>
    <x v="72"/>
    <s v="02-02-02-006-009"/>
    <s v="Detalle"/>
    <s v=""/>
    <s v=""/>
    <x v="10"/>
    <s v="SERVICIOS PÚBLICOS"/>
    <x v="65"/>
    <x v="19"/>
  </r>
  <r>
    <m/>
    <m/>
    <m/>
    <m/>
    <m/>
    <x v="21"/>
    <s v="DEPARTAMENTO DE POLICÍA VICHADA"/>
    <n v="540000000"/>
    <m/>
    <n v="540000000"/>
    <x v="72"/>
    <s v="02-02-02-006-009"/>
    <s v="Detalle"/>
    <s v=""/>
    <s v=""/>
    <x v="11"/>
    <s v="SERVICIOS PÚBLICOS"/>
    <x v="65"/>
    <x v="20"/>
  </r>
  <r>
    <m/>
    <m/>
    <m/>
    <m/>
    <m/>
    <x v="22"/>
    <s v="DEPARTAMENTO DE POLICÍA AMAZONAS"/>
    <n v="486000000"/>
    <m/>
    <n v="486000000"/>
    <x v="72"/>
    <s v="02-02-02-006-009"/>
    <s v="Detalle"/>
    <s v=""/>
    <s v=""/>
    <x v="12"/>
    <s v="SERVICIOS PÚBLICOS"/>
    <x v="65"/>
    <x v="21"/>
  </r>
  <r>
    <m/>
    <m/>
    <m/>
    <m/>
    <m/>
    <x v="118"/>
    <s v="DEPARTAMENTO DE POLICÍA ARAUCA"/>
    <n v="1920686308.1900001"/>
    <m/>
    <n v="1920686308.1900001"/>
    <x v="72"/>
    <s v="02-02-02-006-009"/>
    <s v="Detalle"/>
    <s v=""/>
    <s v=""/>
    <x v="13"/>
    <s v="SERVICIOS PÚBLICOS"/>
    <x v="65"/>
    <x v="98"/>
  </r>
  <r>
    <m/>
    <m/>
    <m/>
    <m/>
    <m/>
    <x v="169"/>
    <s v="DEPARTAMENTO DE POLICÍA ARAUCA - POLICÍA CARRETERAS"/>
    <n v="5000000"/>
    <m/>
    <n v="5000000"/>
    <x v="72"/>
    <s v="02-02-02-006-009"/>
    <s v="Detalle"/>
    <s v=""/>
    <s v=""/>
    <x v="13"/>
    <s v="SERVICIOS PÚBLICOS"/>
    <x v="65"/>
    <x v="112"/>
  </r>
  <r>
    <m/>
    <m/>
    <m/>
    <m/>
    <m/>
    <x v="24"/>
    <s v="DIRECCIÓN DE BIENESTAR SOCIAL"/>
    <m/>
    <n v="4258522639"/>
    <n v="4258522639"/>
    <x v="72"/>
    <s v="02-02-02-006-009"/>
    <s v="Detalle"/>
    <s v=""/>
    <s v=""/>
    <x v="14"/>
    <s v="SERVICIOS PÚBLICOS"/>
    <x v="65"/>
    <x v="22"/>
  </r>
  <r>
    <m/>
    <m/>
    <m/>
    <m/>
    <m/>
    <x v="106"/>
    <s v="DIRECCIÓN DE INVESTIGACION CRIMINAL"/>
    <n v="1714000000"/>
    <m/>
    <n v="1714000000"/>
    <x v="72"/>
    <s v="02-02-02-006-009"/>
    <s v="Detalle"/>
    <s v=""/>
    <s v=""/>
    <x v="40"/>
    <s v="SERVICIOS PÚBLICOS"/>
    <x v="65"/>
    <x v="86"/>
  </r>
  <r>
    <m/>
    <m/>
    <m/>
    <m/>
    <m/>
    <x v="26"/>
    <s v="DIRECCIÓN DE ANTINARCÓTICOS"/>
    <n v="3859000000"/>
    <m/>
    <n v="3859000000"/>
    <x v="72"/>
    <s v="02-02-02-006-009"/>
    <s v="Detalle"/>
    <s v=""/>
    <s v=""/>
    <x v="16"/>
    <s v="SERVICIOS PÚBLICOS"/>
    <x v="65"/>
    <x v="24"/>
  </r>
  <r>
    <m/>
    <m/>
    <m/>
    <m/>
    <m/>
    <x v="27"/>
    <s v="DIRECCIÓN ANTISECUESTRO Y EXTORSION"/>
    <n v="135000000"/>
    <m/>
    <n v="135000000"/>
    <x v="72"/>
    <s v="02-02-02-006-009"/>
    <s v="Detalle"/>
    <s v=""/>
    <s v=""/>
    <x v="17"/>
    <s v="SERVICIOS PÚBLICOS"/>
    <x v="65"/>
    <x v="25"/>
  </r>
  <r>
    <m/>
    <m/>
    <m/>
    <m/>
    <m/>
    <x v="28"/>
    <s v="DIRECCIÓN DE TRANSITO Y TRANSPORTES"/>
    <n v="130000000"/>
    <m/>
    <n v="130000000"/>
    <x v="72"/>
    <s v="02-02-02-006-009"/>
    <s v="Detalle"/>
    <s v=""/>
    <s v=""/>
    <x v="18"/>
    <s v="SERVICIOS PÚBLICOS"/>
    <x v="65"/>
    <x v="26"/>
  </r>
  <r>
    <m/>
    <m/>
    <m/>
    <m/>
    <m/>
    <x v="107"/>
    <s v="DIRECCIÓN DE PROTECCION"/>
    <n v="200000000"/>
    <m/>
    <n v="200000000"/>
    <x v="72"/>
    <s v="02-02-02-006-009"/>
    <s v="Detalle"/>
    <s v=""/>
    <s v=""/>
    <x v="41"/>
    <s v="SERVICIOS PÚBLICOS"/>
    <x v="65"/>
    <x v="87"/>
  </r>
  <r>
    <m/>
    <m/>
    <m/>
    <m/>
    <m/>
    <x v="29"/>
    <s v="DIRECCIÓN DE CARABINEROS"/>
    <n v="340000000"/>
    <m/>
    <n v="340000000"/>
    <x v="72"/>
    <s v="02-02-02-006-009"/>
    <s v="Detalle"/>
    <s v=""/>
    <s v=""/>
    <x v="19"/>
    <s v="SERVICIOS PÚBLICOS"/>
    <x v="65"/>
    <x v="27"/>
  </r>
  <r>
    <m/>
    <m/>
    <m/>
    <m/>
    <m/>
    <x v="112"/>
    <s v="POLICÍA METROPOLITANA DE BOGOTA"/>
    <n v="5341418609"/>
    <m/>
    <n v="5341418609"/>
    <x v="72"/>
    <s v="02-02-02-006-009"/>
    <s v="Detalle"/>
    <s v=""/>
    <s v=""/>
    <x v="28"/>
    <s v="SERVICIOS PÚBLICOS"/>
    <x v="65"/>
    <x v="92"/>
  </r>
  <r>
    <m/>
    <m/>
    <m/>
    <m/>
    <m/>
    <x v="30"/>
    <s v="POLICÍA METROPOLITANA DE IBAGUÉ"/>
    <n v="1365000000"/>
    <m/>
    <n v="1365000000"/>
    <x v="72"/>
    <s v="02-02-02-006-009"/>
    <s v="Detalle"/>
    <s v=""/>
    <s v=""/>
    <x v="20"/>
    <s v="SERVICIOS PÚBLICOS"/>
    <x v="65"/>
    <x v="28"/>
  </r>
  <r>
    <m/>
    <m/>
    <m/>
    <m/>
    <m/>
    <x v="31"/>
    <s v="DEPARTAMENTO DE POLICÍA TOLIMA"/>
    <n v="1080000000"/>
    <m/>
    <n v="1080000000"/>
    <x v="72"/>
    <s v="02-02-02-006-009"/>
    <s v="Detalle"/>
    <s v=""/>
    <s v=""/>
    <x v="20"/>
    <s v="SERVICIOS PÚBLICOS"/>
    <x v="65"/>
    <x v="29"/>
  </r>
  <r>
    <m/>
    <m/>
    <m/>
    <m/>
    <m/>
    <x v="32"/>
    <s v="POLICÍA METROPOLITANA DE SANTA MARTA"/>
    <n v="1500900000"/>
    <m/>
    <n v="1500900000"/>
    <x v="72"/>
    <s v="02-02-02-006-009"/>
    <s v="Detalle"/>
    <s v=""/>
    <s v=""/>
    <x v="21"/>
    <s v="SERVICIOS PÚBLICOS"/>
    <x v="65"/>
    <x v="30"/>
  </r>
  <r>
    <m/>
    <m/>
    <m/>
    <m/>
    <m/>
    <x v="33"/>
    <s v="DEPARTAMENTO DE POLICÍA MAGDALENA"/>
    <n v="76000000"/>
    <m/>
    <n v="76000000"/>
    <x v="72"/>
    <s v="02-02-02-006-009"/>
    <s v="Detalle"/>
    <s v=""/>
    <s v=""/>
    <x v="21"/>
    <s v="SERVICIOS PÚBLICOS"/>
    <x v="65"/>
    <x v="31"/>
  </r>
  <r>
    <m/>
    <m/>
    <m/>
    <m/>
    <m/>
    <x v="35"/>
    <s v="POLICÍA METROPOLITANA DE POPAYAN"/>
    <n v="344397963"/>
    <m/>
    <n v="344397963"/>
    <x v="72"/>
    <s v="02-02-02-006-009"/>
    <s v="Detalle"/>
    <s v=""/>
    <s v=""/>
    <x v="22"/>
    <s v="SERVICIOS PÚBLICOS"/>
    <x v="65"/>
    <x v="32"/>
  </r>
  <r>
    <m/>
    <m/>
    <m/>
    <m/>
    <m/>
    <x v="36"/>
    <s v="DEPARTAMENTO DE POLICÍA CAUCA"/>
    <n v="1485000000"/>
    <m/>
    <n v="1485000000"/>
    <x v="72"/>
    <s v="02-02-02-006-009"/>
    <s v="Detalle"/>
    <s v=""/>
    <s v=""/>
    <x v="22"/>
    <s v="SERVICIOS PÚBLICOS"/>
    <x v="65"/>
    <x v="33"/>
  </r>
  <r>
    <m/>
    <m/>
    <m/>
    <m/>
    <m/>
    <x v="170"/>
    <s v="DEPARTAMENTO DE POLICÍA CAUCA POLICÍA DE CARRETERAS"/>
    <n v="15900000"/>
    <m/>
    <n v="15900000"/>
    <x v="72"/>
    <s v="02-02-02-006-009"/>
    <s v="Detalle"/>
    <s v=""/>
    <s v=""/>
    <x v="22"/>
    <s v="SERVICIOS PÚBLICOS"/>
    <x v="65"/>
    <x v="112"/>
  </r>
  <r>
    <m/>
    <m/>
    <m/>
    <m/>
    <m/>
    <x v="38"/>
    <s v="POLICÍA METROPOLITANA DE NEIVA"/>
    <n v="828310000"/>
    <m/>
    <n v="828310000"/>
    <x v="72"/>
    <s v="02-02-02-006-009"/>
    <s v="Detalle"/>
    <s v=""/>
    <s v=""/>
    <x v="23"/>
    <s v="SERVICIOS PÚBLICOS"/>
    <x v="65"/>
    <x v="35"/>
  </r>
  <r>
    <m/>
    <m/>
    <m/>
    <m/>
    <m/>
    <x v="39"/>
    <s v="DEPARTAMENTO DE POLICÍA HUILA"/>
    <n v="977931086"/>
    <m/>
    <n v="977931086"/>
    <x v="72"/>
    <s v="02-02-02-006-009"/>
    <s v="Detalle"/>
    <s v=""/>
    <s v=""/>
    <x v="23"/>
    <s v="SERVICIOS PÚBLICOS"/>
    <x v="65"/>
    <x v="36"/>
  </r>
  <r>
    <m/>
    <m/>
    <m/>
    <m/>
    <m/>
    <x v="171"/>
    <s v="DEPARTAMENTO DE POLICÍA HUILA - POLICÍA DE CARRETERAS"/>
    <n v="20000000"/>
    <m/>
    <n v="20000000"/>
    <x v="72"/>
    <s v="02-02-02-006-009"/>
    <s v="Detalle"/>
    <s v=""/>
    <s v=""/>
    <x v="23"/>
    <s v="SERVICIOS PÚBLICOS"/>
    <x v="65"/>
    <x v="112"/>
  </r>
  <r>
    <m/>
    <m/>
    <m/>
    <m/>
    <m/>
    <x v="40"/>
    <s v="REGIÓN DE POLICÍA No. 2"/>
    <n v="233200000"/>
    <m/>
    <n v="233200000"/>
    <x v="72"/>
    <s v="02-02-02-006-009"/>
    <s v="Detalle"/>
    <s v=""/>
    <s v=""/>
    <x v="23"/>
    <s v="SERVICIOS PÚBLICOS"/>
    <x v="65"/>
    <x v="37"/>
  </r>
  <r>
    <m/>
    <m/>
    <m/>
    <m/>
    <m/>
    <x v="119"/>
    <s v="POLICÍA METROPOLITANA DE SAN JERONIMO DE MONTERIA"/>
    <n v="1174900000"/>
    <m/>
    <n v="1174900000"/>
    <x v="72"/>
    <s v="02-02-02-006-009"/>
    <s v="Detalle"/>
    <s v=""/>
    <s v=""/>
    <x v="24"/>
    <s v="SERVICIOS PÚBLICOS"/>
    <x v="65"/>
    <x v="99"/>
  </r>
  <r>
    <m/>
    <m/>
    <m/>
    <m/>
    <m/>
    <x v="41"/>
    <s v="DEPARTAMENTO DE POLICÍA CORDOBA"/>
    <n v="1391677265.46"/>
    <m/>
    <n v="1391677265.46"/>
    <x v="72"/>
    <s v="02-02-02-006-009"/>
    <s v="Detalle"/>
    <s v=""/>
    <s v=""/>
    <x v="24"/>
    <s v="SERVICIOS PÚBLICOS"/>
    <x v="65"/>
    <x v="38"/>
  </r>
  <r>
    <m/>
    <m/>
    <m/>
    <m/>
    <m/>
    <x v="134"/>
    <s v="DEPARTAMENTO DE POLICÍA CORDOBA -DISTRITO ESPECIAL MONTELIBANO"/>
    <n v="116074179.92"/>
    <m/>
    <n v="116074179.92"/>
    <x v="72"/>
    <s v="02-02-02-006-009"/>
    <s v="Detalle"/>
    <s v=""/>
    <s v=""/>
    <x v="24"/>
    <s v="SERVICIOS PÚBLICOS"/>
    <x v="65"/>
    <x v="113"/>
  </r>
  <r>
    <m/>
    <m/>
    <m/>
    <m/>
    <m/>
    <x v="172"/>
    <s v="DEPARTAMENTO DE POLICÍA CORDOBA POLICÍA DE CARRETERAS"/>
    <n v="5000000"/>
    <m/>
    <n v="5000000"/>
    <x v="72"/>
    <s v="02-02-02-006-009"/>
    <s v="Detalle"/>
    <s v=""/>
    <s v=""/>
    <x v="24"/>
    <s v="SERVICIOS PÚBLICOS"/>
    <x v="65"/>
    <x v="112"/>
  </r>
  <r>
    <m/>
    <m/>
    <m/>
    <m/>
    <m/>
    <x v="42"/>
    <s v="DEPARTAMENTO DE POLICÍA CALDAS"/>
    <n v="517000000"/>
    <m/>
    <n v="517000000"/>
    <x v="72"/>
    <s v="02-02-02-006-009"/>
    <s v="Detalle"/>
    <s v=""/>
    <s v=""/>
    <x v="25"/>
    <s v="SERVICIOS PÚBLICOS"/>
    <x v="65"/>
    <x v="39"/>
  </r>
  <r>
    <m/>
    <m/>
    <m/>
    <m/>
    <m/>
    <x v="43"/>
    <s v="POLICÍA METROPOLITANA DE MANIZALES"/>
    <n v="357000000"/>
    <m/>
    <n v="357000000"/>
    <x v="72"/>
    <s v="02-02-02-006-009"/>
    <s v="Detalle"/>
    <s v=""/>
    <s v=""/>
    <x v="25"/>
    <s v="SERVICIOS PÚBLICOS"/>
    <x v="65"/>
    <x v="40"/>
  </r>
  <r>
    <m/>
    <m/>
    <m/>
    <m/>
    <m/>
    <x v="173"/>
    <s v="POLICÍA METROPOLITANA DE MANIZALES POLICÍA DE CARRETERAS"/>
    <n v="9700000"/>
    <m/>
    <n v="9700000"/>
    <x v="72"/>
    <s v="02-02-02-006-009"/>
    <s v="Detalle"/>
    <s v=""/>
    <s v=""/>
    <x v="25"/>
    <s v="SERVICIOS PÚBLICOS"/>
    <x v="65"/>
    <x v="112"/>
  </r>
  <r>
    <m/>
    <m/>
    <m/>
    <m/>
    <m/>
    <x v="93"/>
    <s v="DEPARTAMENTO DE POLICÍA BOYACA"/>
    <n v="550000000"/>
    <m/>
    <n v="550000000"/>
    <x v="72"/>
    <s v="02-02-02-006-009"/>
    <s v="Detalle"/>
    <s v=""/>
    <s v=""/>
    <x v="26"/>
    <s v="SERVICIOS PÚBLICOS"/>
    <x v="65"/>
    <x v="73"/>
  </r>
  <r>
    <m/>
    <m/>
    <m/>
    <m/>
    <m/>
    <x v="174"/>
    <s v="DEPARTAMENTO DE POLICÍA BOYACÁ POLICÍA DE CARRETERAS"/>
    <n v="5680000"/>
    <m/>
    <n v="5680000"/>
    <x v="72"/>
    <s v="02-02-02-006-009"/>
    <s v="Detalle"/>
    <s v=""/>
    <s v=""/>
    <x v="26"/>
    <s v="SERVICIOS PÚBLICOS"/>
    <x v="65"/>
    <x v="112"/>
  </r>
  <r>
    <m/>
    <m/>
    <m/>
    <m/>
    <m/>
    <x v="44"/>
    <s v="POLICÍA METROPOLITANA DE TUNJA"/>
    <n v="193000000"/>
    <m/>
    <n v="193000000"/>
    <x v="72"/>
    <s v="02-02-02-006-009"/>
    <s v="Detalle"/>
    <s v=""/>
    <s v=""/>
    <x v="26"/>
    <s v="SERVICIOS PÚBLICOS"/>
    <x v="65"/>
    <x v="41"/>
  </r>
  <r>
    <m/>
    <m/>
    <m/>
    <m/>
    <m/>
    <x v="175"/>
    <s v="POLICÍA METROPOLITANA DE TUNJA - DIRECCIÓN DE INCORPORACIÓN"/>
    <n v="7040000"/>
    <m/>
    <n v="7040000"/>
    <x v="72"/>
    <s v="02-02-02-006-009"/>
    <s v="Detalle"/>
    <s v=""/>
    <s v=""/>
    <x v="26"/>
    <s v="SERVICIOS PÚBLICOS"/>
    <x v="65"/>
    <x v="65"/>
  </r>
  <r>
    <m/>
    <m/>
    <m/>
    <m/>
    <m/>
    <x v="45"/>
    <s v="POLICÍA METROPOLITANA DE SAN JUAN DE PASTO"/>
    <n v="346480000"/>
    <m/>
    <n v="346480000"/>
    <x v="72"/>
    <s v="02-02-02-006-009"/>
    <s v="Detalle"/>
    <s v=""/>
    <s v=""/>
    <x v="27"/>
    <s v="SERVICIOS PÚBLICOS"/>
    <x v="65"/>
    <x v="42"/>
  </r>
  <r>
    <m/>
    <m/>
    <m/>
    <m/>
    <m/>
    <x v="46"/>
    <s v="DEPARTAMENTO DE POLICÍA NARIÑO"/>
    <n v="761000000"/>
    <m/>
    <n v="761000000"/>
    <x v="72"/>
    <s v="02-02-02-006-009"/>
    <s v="Detalle"/>
    <s v=""/>
    <s v=""/>
    <x v="27"/>
    <s v="SERVICIOS PÚBLICOS"/>
    <x v="65"/>
    <x v="43"/>
  </r>
  <r>
    <m/>
    <m/>
    <m/>
    <m/>
    <m/>
    <x v="135"/>
    <s v="DEPARTAMENTO DE POLICÍA NARIÑO - DISTRITO ESPECIAL TUMACO"/>
    <n v="312000000"/>
    <m/>
    <n v="312000000"/>
    <x v="72"/>
    <s v="02-02-02-006-009"/>
    <s v="Detalle"/>
    <s v=""/>
    <s v=""/>
    <x v="27"/>
    <s v="SERVICIOS PÚBLICOS"/>
    <x v="65"/>
    <x v="114"/>
  </r>
  <r>
    <m/>
    <m/>
    <m/>
    <m/>
    <m/>
    <x v="136"/>
    <s v="DEPARTAMENTO DE POLICÍA NARIÑO - DISTRITO ESPECIAL TUQUERRES"/>
    <n v="110250000"/>
    <m/>
    <n v="110250000"/>
    <x v="72"/>
    <s v="02-02-02-006-009"/>
    <s v="Detalle"/>
    <s v=""/>
    <s v=""/>
    <x v="27"/>
    <s v="SERVICIOS PÚBLICOS"/>
    <x v="65"/>
    <x v="115"/>
  </r>
  <r>
    <m/>
    <m/>
    <m/>
    <m/>
    <m/>
    <x v="176"/>
    <s v="DEPARTAMENTO DE POLICÍA NARIÑO POLICÍA DE CARRETERAS"/>
    <n v="10000000"/>
    <m/>
    <n v="10000000"/>
    <x v="72"/>
    <s v="02-02-02-006-009"/>
    <s v="Detalle"/>
    <s v=""/>
    <s v=""/>
    <x v="27"/>
    <s v="SERVICIOS PÚBLICOS"/>
    <x v="65"/>
    <x v="112"/>
  </r>
  <r>
    <m/>
    <m/>
    <m/>
    <m/>
    <m/>
    <x v="48"/>
    <s v="POLICÍA METROPOLITANA DE BOGOTÁ - POLICÍA METROPOLITANA DE SOACHA"/>
    <n v="430000000"/>
    <m/>
    <n v="430000000"/>
    <x v="72"/>
    <s v="02-02-02-006-009"/>
    <s v="Detalle"/>
    <s v=""/>
    <s v=""/>
    <x v="28"/>
    <s v="SERVICIOS PÚBLICOS"/>
    <x v="65"/>
    <x v="44"/>
  </r>
  <r>
    <m/>
    <m/>
    <m/>
    <m/>
    <m/>
    <x v="49"/>
    <s v="POLICÍA METROPOLITANA DE BOGOTÁ - REGIÓN METROPOLITANA DE POLICÍA LA SABANA"/>
    <n v="331540000"/>
    <m/>
    <n v="331540000"/>
    <x v="72"/>
    <s v="02-02-02-006-009"/>
    <s v="Detalle"/>
    <s v=""/>
    <s v=""/>
    <x v="28"/>
    <s v="SERVICIOS PÚBLICOS"/>
    <x v="65"/>
    <x v="45"/>
  </r>
  <r>
    <m/>
    <m/>
    <m/>
    <m/>
    <m/>
    <x v="50"/>
    <s v="POLICÍA METROPOLITANA DE CALI"/>
    <n v="2340000000.0100002"/>
    <m/>
    <n v="2340000000.0100002"/>
    <x v="72"/>
    <s v="02-02-02-006-009"/>
    <s v="Detalle"/>
    <s v=""/>
    <s v=""/>
    <x v="29"/>
    <s v="SERVICIOS PÚBLICOS"/>
    <x v="65"/>
    <x v="46"/>
  </r>
  <r>
    <m/>
    <m/>
    <m/>
    <m/>
    <m/>
    <x v="82"/>
    <s v="DEPARTAMENTO DE POLICÍA VALLE"/>
    <n v="1280900000"/>
    <m/>
    <n v="1280900000"/>
    <x v="72"/>
    <s v="02-02-02-006-009"/>
    <s v="Detalle"/>
    <s v=""/>
    <s v=""/>
    <x v="29"/>
    <s v="SERVICIOS PÚBLICOS"/>
    <x v="65"/>
    <x v="67"/>
  </r>
  <r>
    <m/>
    <m/>
    <m/>
    <m/>
    <m/>
    <x v="51"/>
    <s v="DEPARTAMENTO DE POLICÍA VALLE - DISTRITO ESPECIAL BUENAVENTURA"/>
    <n v="500919811"/>
    <m/>
    <n v="500919811"/>
    <x v="72"/>
    <s v="02-02-02-006-009"/>
    <s v="Detalle"/>
    <s v=""/>
    <s v=""/>
    <x v="29"/>
    <s v="SERVICIOS PÚBLICOS"/>
    <x v="65"/>
    <x v="47"/>
  </r>
  <r>
    <m/>
    <m/>
    <m/>
    <m/>
    <m/>
    <x v="177"/>
    <s v="DEPARTAMENTO DE POLICÍA VALLE - POLICÍA DE CARRETERAS"/>
    <n v="20000000"/>
    <m/>
    <n v="20000000"/>
    <x v="72"/>
    <s v="02-02-02-006-009"/>
    <s v="Detalle"/>
    <s v=""/>
    <s v=""/>
    <x v="29"/>
    <s v="SERVICIOS PÚBLICOS"/>
    <x v="65"/>
    <x v="112"/>
  </r>
  <r>
    <m/>
    <m/>
    <m/>
    <m/>
    <m/>
    <x v="137"/>
    <s v="POLICÍA METROPOLITANA DEL VALLE DE ABURRA"/>
    <n v="733000000"/>
    <n v="1100000000"/>
    <n v="1833000000"/>
    <x v="72"/>
    <s v="02-02-02-006-009"/>
    <s v="Detalle"/>
    <s v=""/>
    <s v=""/>
    <x v="30"/>
    <s v="SERVICIOS PÚBLICOS"/>
    <x v="65"/>
    <x v="116"/>
  </r>
  <r>
    <m/>
    <m/>
    <m/>
    <m/>
    <m/>
    <x v="83"/>
    <s v="DEPARTAMENTO DE POLICÍA ANTIOQUIA"/>
    <n v="246000000"/>
    <n v="500000000"/>
    <n v="746000000"/>
    <x v="72"/>
    <s v="02-02-02-006-009"/>
    <s v="Detalle"/>
    <s v=""/>
    <s v=""/>
    <x v="30"/>
    <s v="SERVICIOS PÚBLICOS"/>
    <x v="65"/>
    <x v="68"/>
  </r>
  <r>
    <m/>
    <m/>
    <m/>
    <m/>
    <m/>
    <x v="138"/>
    <s v="DEPARTAMENTO DE POLICÍA ANTIOQUIA - DISTRITO ESPECIAL CAUCASIA"/>
    <n v="500000000"/>
    <m/>
    <n v="500000000"/>
    <x v="72"/>
    <s v="02-02-02-006-009"/>
    <s v="Detalle"/>
    <s v=""/>
    <s v=""/>
    <x v="30"/>
    <s v="SERVICIOS PÚBLICOS"/>
    <x v="65"/>
    <x v="117"/>
  </r>
  <r>
    <m/>
    <m/>
    <m/>
    <m/>
    <m/>
    <x v="178"/>
    <s v="DEPARTAMENTO DE POLICÍA ANTIOQUIA - POLICÍA DE CARRETERAS"/>
    <n v="14800000"/>
    <m/>
    <n v="14800000"/>
    <x v="72"/>
    <s v="02-02-02-006-009"/>
    <s v="Detalle"/>
    <s v=""/>
    <s v=""/>
    <x v="30"/>
    <s v="SERVICIOS PÚBLICOS"/>
    <x v="65"/>
    <x v="112"/>
  </r>
  <r>
    <m/>
    <m/>
    <m/>
    <m/>
    <m/>
    <x v="55"/>
    <s v="POLICÍA METROPOLITANA DE CARTAGENA"/>
    <n v="2620000000"/>
    <m/>
    <n v="2620000000"/>
    <x v="72"/>
    <s v="02-02-02-006-009"/>
    <s v="Detalle"/>
    <s v=""/>
    <s v=""/>
    <x v="31"/>
    <s v="SERVICIOS PÚBLICOS"/>
    <x v="65"/>
    <x v="49"/>
  </r>
  <r>
    <m/>
    <m/>
    <m/>
    <m/>
    <m/>
    <x v="56"/>
    <s v="DEPARTAMENTO DE POLICÍA BOLÍVAR"/>
    <n v="1200000000"/>
    <m/>
    <n v="1200000000"/>
    <x v="72"/>
    <s v="02-02-02-006-009"/>
    <s v="Detalle"/>
    <s v=""/>
    <s v=""/>
    <x v="31"/>
    <s v="SERVICIOS PÚBLICOS"/>
    <x v="65"/>
    <x v="50"/>
  </r>
  <r>
    <m/>
    <m/>
    <m/>
    <m/>
    <m/>
    <x v="179"/>
    <s v="DEPARTAMENTO DE POLICÍA BOLÍVAR - POLICÍA DE CARRETERAS"/>
    <n v="3000000"/>
    <m/>
    <n v="3000000"/>
    <x v="72"/>
    <s v="02-02-02-006-009"/>
    <s v="Detalle"/>
    <s v=""/>
    <s v=""/>
    <x v="31"/>
    <s v="SERVICIOS PÚBLICOS"/>
    <x v="65"/>
    <x v="112"/>
  </r>
  <r>
    <m/>
    <m/>
    <m/>
    <m/>
    <m/>
    <x v="57"/>
    <s v="POLICÍA METROPOLITANA DE BARRANQUILLA"/>
    <n v="3443200000"/>
    <m/>
    <n v="3443200000"/>
    <x v="72"/>
    <s v="02-02-02-006-009"/>
    <s v="Detalle"/>
    <s v=""/>
    <s v=""/>
    <x v="32"/>
    <s v="SERVICIOS PÚBLICOS"/>
    <x v="65"/>
    <x v="51"/>
  </r>
  <r>
    <m/>
    <m/>
    <m/>
    <m/>
    <m/>
    <x v="85"/>
    <s v="DEPARTAMENTO DE POLICÍA ATLÁNTICO "/>
    <n v="1000000000"/>
    <m/>
    <n v="1000000000"/>
    <x v="72"/>
    <s v="02-02-02-006-009"/>
    <s v="Detalle"/>
    <s v=""/>
    <s v=""/>
    <x v="32"/>
    <s v="SERVICIOS PÚBLICOS"/>
    <x v="65"/>
    <x v="69"/>
  </r>
  <r>
    <m/>
    <m/>
    <m/>
    <m/>
    <m/>
    <x v="109"/>
    <s v="POLICÍA METROPOLITANA DE BUCARAMANGA"/>
    <n v="1812000000"/>
    <m/>
    <n v="1812000000"/>
    <x v="72"/>
    <s v="02-02-02-006-009"/>
    <s v="Detalle"/>
    <s v=""/>
    <s v=""/>
    <x v="33"/>
    <s v="SERVICIOS PÚBLICOS"/>
    <x v="65"/>
    <x v="89"/>
  </r>
  <r>
    <m/>
    <m/>
    <m/>
    <m/>
    <m/>
    <x v="180"/>
    <s v="POLICÍA METROPOLITANA DE BUCARAMANGA - POLICÍA DE CARRETERAS"/>
    <n v="10000000"/>
    <m/>
    <n v="10000000"/>
    <x v="72"/>
    <s v="02-02-02-006-009"/>
    <s v="Detalle"/>
    <s v=""/>
    <s v=""/>
    <x v="33"/>
    <s v="SERVICIOS PÚBLICOS"/>
    <x v="65"/>
    <x v="112"/>
  </r>
  <r>
    <m/>
    <m/>
    <m/>
    <m/>
    <m/>
    <x v="94"/>
    <s v="DEPARTAMENTO DE POLICÍA SANTANDER"/>
    <n v="1201063673.4099998"/>
    <m/>
    <n v="1201063673.4099998"/>
    <x v="72"/>
    <s v="02-02-02-006-009"/>
    <s v="Detalle"/>
    <s v=""/>
    <s v=""/>
    <x v="33"/>
    <s v="SERVICIOS PÚBLICOS"/>
    <x v="65"/>
    <x v="74"/>
  </r>
  <r>
    <m/>
    <m/>
    <m/>
    <m/>
    <m/>
    <x v="181"/>
    <s v="DEPARTAMENTO DE POLICÍA SANTANDER -  POLICÍA DE CARRETERAS"/>
    <n v="15000000"/>
    <m/>
    <n v="15000000"/>
    <x v="72"/>
    <s v="02-02-02-006-009"/>
    <s v="Detalle"/>
    <s v=""/>
    <s v=""/>
    <x v="33"/>
    <s v="SERVICIOS PÚBLICOS"/>
    <x v="65"/>
    <x v="112"/>
  </r>
  <r>
    <m/>
    <m/>
    <m/>
    <m/>
    <m/>
    <x v="59"/>
    <s v="DEPARTAMENTO DE POLICÍA MAGDALENA MEDIO"/>
    <n v="1312000000"/>
    <m/>
    <n v="1312000000"/>
    <x v="72"/>
    <s v="02-02-02-006-009"/>
    <s v="Detalle"/>
    <s v=""/>
    <s v=""/>
    <x v="33"/>
    <s v="SERVICIOS PÚBLICOS"/>
    <x v="65"/>
    <x v="53"/>
  </r>
  <r>
    <m/>
    <m/>
    <m/>
    <m/>
    <m/>
    <x v="60"/>
    <s v="POLICÍA METROPOLITANA DE CUCUTA"/>
    <n v="2588000000"/>
    <m/>
    <n v="2588000000"/>
    <x v="72"/>
    <s v="02-02-02-006-009"/>
    <s v="Detalle"/>
    <s v=""/>
    <s v=""/>
    <x v="34"/>
    <s v="SERVICIOS PÚBLICOS"/>
    <x v="65"/>
    <x v="54"/>
  </r>
  <r>
    <m/>
    <m/>
    <m/>
    <m/>
    <m/>
    <x v="182"/>
    <s v="POLICÍA METROPOLITANA DE CÚCUTA - POLICÍA DE CARRETERAS"/>
    <m/>
    <n v="20000000"/>
    <n v="20000000"/>
    <x v="72"/>
    <s v="02-02-02-006-009"/>
    <s v="Detalle"/>
    <s v=""/>
    <s v=""/>
    <x v="34"/>
    <s v="SERVICIOS PÚBLICOS"/>
    <x v="65"/>
    <x v="112"/>
  </r>
  <r>
    <m/>
    <m/>
    <m/>
    <m/>
    <m/>
    <x v="61"/>
    <s v="DEPARTAMENTO DE POLICÍA NORTE DE SANTANDER"/>
    <n v="1540000000"/>
    <m/>
    <n v="1540000000"/>
    <x v="72"/>
    <s v="02-02-02-006-009"/>
    <s v="Detalle"/>
    <s v=""/>
    <s v=""/>
    <x v="34"/>
    <s v="SERVICIOS PÚBLICOS"/>
    <x v="65"/>
    <x v="55"/>
  </r>
  <r>
    <m/>
    <m/>
    <m/>
    <m/>
    <m/>
    <x v="183"/>
    <s v="DEPARTAMENTO DE POLICÍA NORTE DE SANTANDER -  POLICÍA DE CARRETERAS"/>
    <n v="10000000"/>
    <m/>
    <n v="10000000"/>
    <x v="72"/>
    <s v="02-02-02-006-009"/>
    <s v="Detalle"/>
    <s v=""/>
    <s v=""/>
    <x v="34"/>
    <s v="SERVICIOS PÚBLICOS"/>
    <x v="65"/>
    <x v="112"/>
  </r>
  <r>
    <m/>
    <m/>
    <m/>
    <m/>
    <m/>
    <x v="125"/>
    <s v="REGIÓN DE POLICÍA No. 5"/>
    <n v="6600000"/>
    <m/>
    <n v="6600000"/>
    <x v="72"/>
    <s v="02-02-02-006-009"/>
    <s v="Detalle"/>
    <s v=""/>
    <s v=""/>
    <x v="34"/>
    <s v="SERVICIOS PÚBLICOS"/>
    <x v="65"/>
    <x v="105"/>
  </r>
  <r>
    <m/>
    <m/>
    <m/>
    <m/>
    <m/>
    <x v="63"/>
    <s v="POLICÍA METROPOLITANA DE PEREIRA"/>
    <n v="814200000"/>
    <m/>
    <n v="814200000"/>
    <x v="72"/>
    <s v="02-02-02-006-009"/>
    <s v="Detalle"/>
    <s v=""/>
    <s v=""/>
    <x v="35"/>
    <s v="SERVICIOS PÚBLICOS"/>
    <x v="65"/>
    <x v="56"/>
  </r>
  <r>
    <m/>
    <m/>
    <m/>
    <m/>
    <m/>
    <x v="64"/>
    <s v="DEPARTAMENTO DE POLICÍA RISARALDA"/>
    <n v="245000000"/>
    <m/>
    <n v="245000000"/>
    <x v="72"/>
    <s v="02-02-02-006-009"/>
    <s v="Detalle"/>
    <s v=""/>
    <s v=""/>
    <x v="35"/>
    <s v="SERVICIOS PÚBLICOS"/>
    <x v="65"/>
    <x v="57"/>
  </r>
  <r>
    <m/>
    <m/>
    <m/>
    <m/>
    <m/>
    <x v="184"/>
    <s v="DEPARTAMENTO DE POLICÍA RISARALDA- POLICÍA DE CARRETERAS"/>
    <n v="10000000"/>
    <m/>
    <n v="10000000"/>
    <x v="72"/>
    <s v="02-02-02-006-009"/>
    <s v="Detalle"/>
    <s v=""/>
    <s v=""/>
    <x v="35"/>
    <s v="SERVICIOS PÚBLICOS"/>
    <x v="65"/>
    <x v="112"/>
  </r>
  <r>
    <m/>
    <m/>
    <m/>
    <m/>
    <m/>
    <x v="66"/>
    <s v="POLICÍA METROPOLITANA DE VILLAVICENCIO"/>
    <n v="1002000000"/>
    <m/>
    <n v="1002000000"/>
    <x v="72"/>
    <s v="02-02-02-006-009"/>
    <s v="Detalle"/>
    <s v=""/>
    <s v=""/>
    <x v="36"/>
    <s v="SERVICIOS PÚBLICOS"/>
    <x v="65"/>
    <x v="58"/>
  </r>
  <r>
    <m/>
    <m/>
    <m/>
    <m/>
    <m/>
    <x v="67"/>
    <s v="DEPARTAMENTO DE POLICÍA META"/>
    <n v="1763400000"/>
    <m/>
    <n v="1763400000"/>
    <x v="72"/>
    <s v="02-02-02-006-009"/>
    <s v="Detalle"/>
    <s v=""/>
    <s v=""/>
    <x v="36"/>
    <s v="SERVICIOS PÚBLICOS"/>
    <x v="65"/>
    <x v="59"/>
  </r>
  <r>
    <m/>
    <m/>
    <m/>
    <m/>
    <m/>
    <x v="185"/>
    <s v="DEPARTAMENTO DE POLICÍA META- POLICÍA DE CARRETERAS"/>
    <n v="20000000"/>
    <m/>
    <n v="20000000"/>
    <x v="72"/>
    <s v="02-02-02-006-009"/>
    <s v="Detalle"/>
    <s v=""/>
    <s v=""/>
    <x v="36"/>
    <s v="SERVICIOS PÚBLICOS"/>
    <x v="65"/>
    <x v="112"/>
  </r>
  <r>
    <m/>
    <m/>
    <m/>
    <m/>
    <m/>
    <x v="68"/>
    <s v="DEPARTAMENTO DE POLICÍA VAUPÉS"/>
    <n v="275000000"/>
    <m/>
    <n v="275000000"/>
    <x v="72"/>
    <s v="02-02-02-006-009"/>
    <s v="Detalle"/>
    <s v=""/>
    <s v=""/>
    <x v="36"/>
    <s v="SERVICIOS PÚBLICOS"/>
    <x v="65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7"/>
    <m/>
    <x v="0"/>
    <s v="SERVICIOS FINANCIEROS Y SERVICIOS CONEXOS, SERVICIOS INMOBILIARIOS Y SERVICIOS DE LEASING"/>
    <n v="121854280420.35001"/>
    <n v="3082497443"/>
    <n v="124936777863.35001"/>
    <x v="73"/>
    <s v="02-02-02"/>
    <s v="Ordinal"/>
    <s v="020202007Ordinal"/>
    <n v="1"/>
    <x v="0"/>
    <s v="SERVICIOS CONEXOS SEGUROS"/>
    <x v="66"/>
    <x v="0"/>
  </r>
  <r>
    <s v="02"/>
    <s v="02"/>
    <s v="02"/>
    <s v="007"/>
    <s v="001"/>
    <x v="0"/>
    <s v="SERVICIOS FINANCIEROS Y SERVICIOS CONEXOS"/>
    <n v="98545201409.220001"/>
    <n v="1340116443"/>
    <n v="99885317852.220001"/>
    <x v="74"/>
    <s v="02-02-02-007"/>
    <s v="Subordinal"/>
    <s v="020202007001Subordinal"/>
    <n v="1"/>
    <x v="0"/>
    <s v="SERVICIOS CONEXOS SEGUROS"/>
    <x v="67"/>
    <x v="0"/>
  </r>
  <r>
    <m/>
    <m/>
    <m/>
    <m/>
    <m/>
    <x v="70"/>
    <s v="DIRECCIÓN ADMINISTRATIVA Y FINANCIERA"/>
    <n v="64482906067.980003"/>
    <n v="476116443"/>
    <n v="64959022510.980003"/>
    <x v="74"/>
    <s v="02-02-02-007-001"/>
    <s v="Detalle"/>
    <s v=""/>
    <s v=""/>
    <x v="1"/>
    <s v="SERVICIOS CONEXOS SEGUROS"/>
    <x v="67"/>
    <x v="62"/>
  </r>
  <r>
    <m/>
    <m/>
    <m/>
    <m/>
    <m/>
    <x v="1"/>
    <s v="DIRECCIÓN DE INCORPORACION"/>
    <m/>
    <n v="20000000"/>
    <n v="20000000"/>
    <x v="74"/>
    <s v="02-02-02-007-001"/>
    <s v="Detalle"/>
    <s v=""/>
    <s v=""/>
    <x v="1"/>
    <s v="SERVICIOS CONEXOS SEGUROS"/>
    <x v="67"/>
    <x v="1"/>
  </r>
  <r>
    <m/>
    <m/>
    <m/>
    <m/>
    <m/>
    <x v="97"/>
    <s v="AGREGADURIA DE ARGENTINA"/>
    <n v="13500000"/>
    <m/>
    <n v="13500000"/>
    <x v="74"/>
    <s v="02-02-02-007-001"/>
    <s v="Detalle"/>
    <s v=""/>
    <s v=""/>
    <x v="1"/>
    <s v="SERVICIOS CONEXOS SEGUROS"/>
    <x v="67"/>
    <x v="77"/>
  </r>
  <r>
    <m/>
    <m/>
    <m/>
    <m/>
    <m/>
    <x v="98"/>
    <s v="AGREGADURIA DE BOLIVIA"/>
    <n v="9000000"/>
    <m/>
    <n v="9000000"/>
    <x v="74"/>
    <s v="02-02-02-007-001"/>
    <s v="Detalle"/>
    <s v=""/>
    <s v=""/>
    <x v="1"/>
    <s v="SERVICIOS CONEXOS SEGUROS"/>
    <x v="67"/>
    <x v="78"/>
  </r>
  <r>
    <m/>
    <m/>
    <m/>
    <m/>
    <m/>
    <x v="2"/>
    <s v="AGREGADURIA DE CHILE"/>
    <n v="4500000"/>
    <m/>
    <n v="4500000"/>
    <x v="74"/>
    <s v="02-02-02-007-001"/>
    <s v="Detalle"/>
    <s v=""/>
    <s v=""/>
    <x v="1"/>
    <s v="SERVICIOS CONEXOS SEGUROS"/>
    <x v="67"/>
    <x v="2"/>
  </r>
  <r>
    <m/>
    <m/>
    <m/>
    <m/>
    <m/>
    <x v="99"/>
    <s v="AGREGADURIA DE GRAN BRETANA"/>
    <n v="9000000"/>
    <m/>
    <n v="9000000"/>
    <x v="74"/>
    <s v="02-02-02-007-001"/>
    <s v="Detalle"/>
    <s v=""/>
    <s v=""/>
    <x v="1"/>
    <s v="SERVICIOS CONEXOS SEGUROS"/>
    <x v="67"/>
    <x v="79"/>
  </r>
  <r>
    <m/>
    <m/>
    <m/>
    <m/>
    <m/>
    <x v="120"/>
    <s v="AGREGADURIA DE MEXICO"/>
    <n v="15750000"/>
    <m/>
    <n v="15750000"/>
    <x v="74"/>
    <s v="02-02-02-007-001"/>
    <s v="Detalle"/>
    <s v=""/>
    <s v=""/>
    <x v="1"/>
    <s v="SERVICIOS CONEXOS SEGUROS"/>
    <x v="67"/>
    <x v="100"/>
  </r>
  <r>
    <m/>
    <m/>
    <m/>
    <m/>
    <m/>
    <x v="115"/>
    <s v="AGREGADURIA DE PANAMA"/>
    <n v="11250000"/>
    <m/>
    <n v="11250000"/>
    <x v="74"/>
    <s v="02-02-02-007-001"/>
    <s v="Detalle"/>
    <s v=""/>
    <s v=""/>
    <x v="1"/>
    <s v="SERVICIOS CONEXOS SEGUROS"/>
    <x v="67"/>
    <x v="95"/>
  </r>
  <r>
    <m/>
    <m/>
    <m/>
    <m/>
    <m/>
    <x v="121"/>
    <s v="AGREGADURIA DE PERU"/>
    <n v="11000000"/>
    <m/>
    <n v="11000000"/>
    <x v="74"/>
    <s v="02-02-02-007-001"/>
    <s v="Detalle"/>
    <s v=""/>
    <s v=""/>
    <x v="1"/>
    <s v="SERVICIOS CONEXOS SEGUROS"/>
    <x v="67"/>
    <x v="101"/>
  </r>
  <r>
    <m/>
    <m/>
    <m/>
    <m/>
    <m/>
    <x v="128"/>
    <s v="AGREGADURIA DE ESTADOS UNIDOS"/>
    <n v="42750000"/>
    <m/>
    <n v="42750000"/>
    <x v="74"/>
    <s v="02-02-02-007-001"/>
    <s v="Detalle"/>
    <s v=""/>
    <s v=""/>
    <x v="1"/>
    <s v="SERVICIOS CONEXOS SEGUROS"/>
    <x v="67"/>
    <x v="108"/>
  </r>
  <r>
    <m/>
    <m/>
    <m/>
    <m/>
    <m/>
    <x v="122"/>
    <s v="AGREGADURIA DE FRANCIA"/>
    <n v="3250000"/>
    <m/>
    <n v="3250000"/>
    <x v="74"/>
    <s v="02-02-02-007-001"/>
    <s v="Detalle"/>
    <s v=""/>
    <s v=""/>
    <x v="1"/>
    <s v="SERVICIOS CONEXOS SEGUROS"/>
    <x v="67"/>
    <x v="102"/>
  </r>
  <r>
    <m/>
    <m/>
    <m/>
    <m/>
    <m/>
    <x v="126"/>
    <s v="AGREGADURIA DE AUSTRIA"/>
    <n v="22730000"/>
    <m/>
    <n v="22730000"/>
    <x v="74"/>
    <s v="02-02-02-007-001"/>
    <s v="Detalle"/>
    <s v=""/>
    <s v=""/>
    <x v="1"/>
    <s v="SERVICIOS CONEXOS SEGUROS"/>
    <x v="67"/>
    <x v="106"/>
  </r>
  <r>
    <m/>
    <m/>
    <m/>
    <m/>
    <m/>
    <x v="129"/>
    <s v="AGREGADURIA DE ITALIA"/>
    <n v="6750000"/>
    <m/>
    <n v="6750000"/>
    <x v="74"/>
    <s v="02-02-02-007-001"/>
    <s v="Detalle"/>
    <s v=""/>
    <s v=""/>
    <x v="1"/>
    <s v="SERVICIOS CONEXOS SEGUROS"/>
    <x v="67"/>
    <x v="109"/>
  </r>
  <r>
    <m/>
    <m/>
    <m/>
    <m/>
    <m/>
    <x v="100"/>
    <s v="AGREGADURIA DE BRASIL"/>
    <n v="15750000"/>
    <m/>
    <n v="15750000"/>
    <x v="74"/>
    <s v="02-02-02-007-001"/>
    <s v="Detalle"/>
    <s v=""/>
    <s v=""/>
    <x v="1"/>
    <s v="SERVICIOS CONEXOS SEGUROS"/>
    <x v="67"/>
    <x v="80"/>
  </r>
  <r>
    <m/>
    <m/>
    <m/>
    <m/>
    <m/>
    <x v="123"/>
    <s v="AGREGADURIA OEA"/>
    <n v="4500000"/>
    <m/>
    <n v="4500000"/>
    <x v="74"/>
    <s v="02-02-02-007-001"/>
    <s v="Detalle"/>
    <s v=""/>
    <s v=""/>
    <x v="1"/>
    <s v="SERVICIOS CONEXOS SEGUROS"/>
    <x v="67"/>
    <x v="103"/>
  </r>
  <r>
    <m/>
    <m/>
    <m/>
    <m/>
    <m/>
    <x v="130"/>
    <s v="AGREGADURIA DE ESPANA"/>
    <n v="51500000"/>
    <m/>
    <n v="51500000"/>
    <x v="74"/>
    <s v="02-02-02-007-001"/>
    <s v="Detalle"/>
    <s v=""/>
    <s v=""/>
    <x v="1"/>
    <s v="SERVICIOS CONEXOS SEGUROS"/>
    <x v="67"/>
    <x v="110"/>
  </r>
  <r>
    <m/>
    <m/>
    <m/>
    <m/>
    <m/>
    <x v="116"/>
    <s v="AGREGADURIA DE COSTA RICA"/>
    <n v="11250000"/>
    <m/>
    <n v="11250000"/>
    <x v="74"/>
    <s v="02-02-02-007-001"/>
    <s v="Detalle"/>
    <s v=""/>
    <s v=""/>
    <x v="1"/>
    <s v="SERVICIOS CONEXOS SEGUROS"/>
    <x v="67"/>
    <x v="96"/>
  </r>
  <r>
    <m/>
    <m/>
    <m/>
    <m/>
    <m/>
    <x v="101"/>
    <s v="AGREGADURIA ONU"/>
    <n v="9000000"/>
    <m/>
    <n v="9000000"/>
    <x v="74"/>
    <s v="02-02-02-007-001"/>
    <s v="Detalle"/>
    <s v=""/>
    <s v=""/>
    <x v="1"/>
    <s v="SERVICIOS CONEXOS SEGUROS"/>
    <x v="67"/>
    <x v="81"/>
  </r>
  <r>
    <m/>
    <m/>
    <m/>
    <m/>
    <m/>
    <x v="102"/>
    <s v="AGREGADURIA DE ECUADOR"/>
    <n v="24750000"/>
    <m/>
    <n v="24750000"/>
    <x v="74"/>
    <s v="02-02-02-007-001"/>
    <s v="Detalle"/>
    <s v=""/>
    <s v=""/>
    <x v="1"/>
    <s v="SERVICIOS CONEXOS SEGUROS"/>
    <x v="67"/>
    <x v="82"/>
  </r>
  <r>
    <m/>
    <m/>
    <m/>
    <m/>
    <m/>
    <x v="117"/>
    <s v="AGREGADURIA DE PARAGUAY"/>
    <n v="18000000"/>
    <m/>
    <n v="18000000"/>
    <x v="74"/>
    <s v="02-02-02-007-001"/>
    <s v="Detalle"/>
    <s v=""/>
    <s v=""/>
    <x v="1"/>
    <s v="SERVICIOS CONEXOS SEGUROS"/>
    <x v="67"/>
    <x v="97"/>
  </r>
  <r>
    <m/>
    <m/>
    <m/>
    <m/>
    <m/>
    <x v="5"/>
    <s v="ESCUADRÓN MÓVIL ANTIDISTURBIOS"/>
    <n v="176000000"/>
    <m/>
    <n v="176000000"/>
    <x v="74"/>
    <s v="02-02-02-007-001"/>
    <s v="Detalle"/>
    <s v=""/>
    <s v=""/>
    <x v="1"/>
    <s v="SERVICIOS CONEXOS SEGUROS"/>
    <x v="67"/>
    <x v="5"/>
  </r>
  <r>
    <m/>
    <m/>
    <m/>
    <m/>
    <m/>
    <x v="103"/>
    <s v="OFICINA DE TECNOLOGÍA, INFORMACIÓN Y TELECOMUNICACIONES"/>
    <m/>
    <n v="5000000"/>
    <n v="5000000"/>
    <x v="74"/>
    <s v="02-02-02-007-001"/>
    <s v="Detalle"/>
    <s v=""/>
    <s v=""/>
    <x v="1"/>
    <s v="SERVICIOS CONEXOS SEGUROS"/>
    <x v="67"/>
    <x v="83"/>
  </r>
  <r>
    <m/>
    <m/>
    <m/>
    <m/>
    <m/>
    <x v="72"/>
    <s v="DEPARTAMENTO DE POLICÍA CUNDINAMARCA"/>
    <n v="600000000"/>
    <m/>
    <n v="600000000"/>
    <x v="74"/>
    <s v="02-02-02-007-001"/>
    <s v="Detalle"/>
    <s v=""/>
    <s v=""/>
    <x v="5"/>
    <s v="SERVICIOS CONEXOS SEGUROS"/>
    <x v="67"/>
    <x v="64"/>
  </r>
  <r>
    <m/>
    <m/>
    <m/>
    <m/>
    <m/>
    <x v="10"/>
    <s v="DEPARTAMENTO DE POLICÍA CAQUETA"/>
    <n v="201280620"/>
    <m/>
    <n v="201280620"/>
    <x v="74"/>
    <s v="02-02-02-007-001"/>
    <s v="Detalle"/>
    <s v=""/>
    <s v=""/>
    <x v="2"/>
    <s v="SERVICIOS CONEXOS SEGUROS"/>
    <x v="67"/>
    <x v="10"/>
  </r>
  <r>
    <m/>
    <m/>
    <m/>
    <m/>
    <m/>
    <x v="124"/>
    <s v="DEPARTAMENTO DE POLICÍA CASANARE"/>
    <n v="334710761"/>
    <m/>
    <n v="334710761"/>
    <x v="74"/>
    <s v="02-02-02-007-001"/>
    <s v="Detalle"/>
    <s v=""/>
    <s v=""/>
    <x v="37"/>
    <s v="SERVICIOS CONEXOS SEGUROS"/>
    <x v="67"/>
    <x v="104"/>
  </r>
  <r>
    <m/>
    <m/>
    <m/>
    <m/>
    <m/>
    <x v="11"/>
    <s v="DEPARTAMENTO DE POLICÍA CESAR"/>
    <n v="515000000"/>
    <m/>
    <n v="515000000"/>
    <x v="74"/>
    <s v="02-02-02-007-001"/>
    <s v="Detalle"/>
    <s v=""/>
    <s v=""/>
    <x v="3"/>
    <s v="SERVICIOS CONEXOS SEGUROS"/>
    <x v="67"/>
    <x v="11"/>
  </r>
  <r>
    <m/>
    <m/>
    <m/>
    <m/>
    <m/>
    <x v="113"/>
    <s v="DEPARTAMENTO DE POLICÍA CESAR - VALLEDUPAR"/>
    <n v="295000000"/>
    <m/>
    <n v="295000000"/>
    <x v="74"/>
    <s v="02-02-02-007-001"/>
    <s v="Detalle"/>
    <s v=""/>
    <s v=""/>
    <x v="3"/>
    <s v="SERVICIOS CONEXOS SEGUROS"/>
    <x v="67"/>
    <x v="93"/>
  </r>
  <r>
    <m/>
    <m/>
    <m/>
    <m/>
    <m/>
    <x v="75"/>
    <s v="DEPARTAMENTO DE POLICÍA CHOCO"/>
    <n v="375000000"/>
    <m/>
    <n v="375000000"/>
    <x v="74"/>
    <s v="02-02-02-007-001"/>
    <s v="Detalle"/>
    <s v=""/>
    <s v=""/>
    <x v="38"/>
    <s v="SERVICIOS CONEXOS SEGUROS"/>
    <x v="67"/>
    <x v="66"/>
  </r>
  <r>
    <m/>
    <m/>
    <m/>
    <m/>
    <m/>
    <x v="13"/>
    <s v="DEPARTAMENTO DE POLICÍA GUAINIA"/>
    <n v="80000000"/>
    <m/>
    <n v="80000000"/>
    <x v="74"/>
    <s v="02-02-02-007-001"/>
    <s v="Detalle"/>
    <s v=""/>
    <s v=""/>
    <x v="4"/>
    <s v="SERVICIOS CONEXOS SEGUROS"/>
    <x v="67"/>
    <x v="13"/>
  </r>
  <r>
    <m/>
    <m/>
    <m/>
    <m/>
    <m/>
    <x v="131"/>
    <s v="DEPARTAMENTO DE POLICÍA GUAJIRA"/>
    <n v="287990000"/>
    <m/>
    <n v="287990000"/>
    <x v="74"/>
    <s v="02-02-02-007-001"/>
    <s v="Detalle"/>
    <s v=""/>
    <s v=""/>
    <x v="39"/>
    <s v="SERVICIOS CONEXOS SEGUROS"/>
    <x v="67"/>
    <x v="111"/>
  </r>
  <r>
    <m/>
    <m/>
    <m/>
    <m/>
    <m/>
    <x v="15"/>
    <s v="DEPARTAMENTO DE POLICÍA GUAVIARE"/>
    <n v="120668950"/>
    <m/>
    <n v="120668950"/>
    <x v="74"/>
    <s v="02-02-02-007-001"/>
    <s v="Detalle"/>
    <s v=""/>
    <s v=""/>
    <x v="6"/>
    <s v="SERVICIOS CONEXOS SEGUROS"/>
    <x v="67"/>
    <x v="15"/>
  </r>
  <r>
    <m/>
    <m/>
    <m/>
    <m/>
    <m/>
    <x v="114"/>
    <s v="DEPARTAMENTO DE POLICÍA PUTUMAYO"/>
    <n v="197600000"/>
    <m/>
    <n v="197600000"/>
    <x v="74"/>
    <s v="02-02-02-007-001"/>
    <s v="Detalle"/>
    <s v=""/>
    <s v=""/>
    <x v="42"/>
    <s v="SERVICIOS CONEXOS SEGUROS"/>
    <x v="67"/>
    <x v="94"/>
  </r>
  <r>
    <m/>
    <m/>
    <m/>
    <m/>
    <m/>
    <x v="16"/>
    <s v="DEPARTAMENTO DE POLICÍA QUINDIO"/>
    <n v="310000000"/>
    <m/>
    <n v="310000000"/>
    <x v="74"/>
    <s v="02-02-02-007-001"/>
    <s v="Detalle"/>
    <s v=""/>
    <s v=""/>
    <x v="7"/>
    <s v="SERVICIOS CONEXOS SEGUROS"/>
    <x v="67"/>
    <x v="16"/>
  </r>
  <r>
    <m/>
    <m/>
    <m/>
    <m/>
    <m/>
    <x v="17"/>
    <s v="DEPARTAMENTO DE POLICÍA SAN ANDRES Y PROVIDENCIA"/>
    <n v="130000000"/>
    <m/>
    <n v="130000000"/>
    <x v="74"/>
    <s v="02-02-02-007-001"/>
    <s v="Detalle"/>
    <s v=""/>
    <s v=""/>
    <x v="8"/>
    <s v="SERVICIOS CONEXOS SEGUROS"/>
    <x v="67"/>
    <x v="17"/>
  </r>
  <r>
    <m/>
    <m/>
    <m/>
    <m/>
    <m/>
    <x v="18"/>
    <s v="DEPARTAMENTO DE POLICÍA SUCRE"/>
    <n v="294581900"/>
    <m/>
    <n v="294581900"/>
    <x v="74"/>
    <s v="02-02-02-007-001"/>
    <s v="Detalle"/>
    <s v=""/>
    <s v=""/>
    <x v="9"/>
    <s v="SERVICIOS CONEXOS SEGUROS"/>
    <x v="67"/>
    <x v="18"/>
  </r>
  <r>
    <m/>
    <m/>
    <m/>
    <m/>
    <m/>
    <x v="19"/>
    <s v="DEPARTAMENTO DE POLICÍA URABA"/>
    <n v="220000000"/>
    <m/>
    <n v="220000000"/>
    <x v="74"/>
    <s v="02-02-02-007-001"/>
    <s v="Detalle"/>
    <s v=""/>
    <s v=""/>
    <x v="10"/>
    <s v="SERVICIOS CONEXOS SEGUROS"/>
    <x v="67"/>
    <x v="19"/>
  </r>
  <r>
    <m/>
    <m/>
    <m/>
    <m/>
    <m/>
    <x v="21"/>
    <s v="DEPARTAMENTO DE POLICÍA VICHADA"/>
    <n v="60400000"/>
    <m/>
    <n v="60400000"/>
    <x v="74"/>
    <s v="02-02-02-007-001"/>
    <s v="Detalle"/>
    <s v=""/>
    <s v=""/>
    <x v="11"/>
    <s v="SERVICIOS CONEXOS SEGUROS"/>
    <x v="67"/>
    <x v="20"/>
  </r>
  <r>
    <m/>
    <m/>
    <m/>
    <m/>
    <m/>
    <x v="22"/>
    <s v="DEPARTAMENTO DE POLICÍA AMAZONAS"/>
    <n v="56100000"/>
    <m/>
    <n v="56100000"/>
    <x v="74"/>
    <s v="02-02-02-007-001"/>
    <s v="Detalle"/>
    <s v=""/>
    <s v=""/>
    <x v="12"/>
    <s v="SERVICIOS CONEXOS SEGUROS"/>
    <x v="67"/>
    <x v="21"/>
  </r>
  <r>
    <m/>
    <m/>
    <m/>
    <m/>
    <m/>
    <x v="118"/>
    <s v="DEPARTAMENTO DE POLICÍA ARAUCA"/>
    <n v="440000000"/>
    <m/>
    <n v="440000000"/>
    <x v="74"/>
    <s v="02-02-02-007-001"/>
    <s v="Detalle"/>
    <s v=""/>
    <s v=""/>
    <x v="13"/>
    <s v="SERVICIOS CONEXOS SEGUROS"/>
    <x v="67"/>
    <x v="98"/>
  </r>
  <r>
    <m/>
    <m/>
    <m/>
    <m/>
    <m/>
    <x v="24"/>
    <s v="DIRECCIÓN DE BIENESTAR SOCIAL"/>
    <m/>
    <n v="245000000"/>
    <n v="245000000"/>
    <x v="74"/>
    <s v="02-02-02-007-001"/>
    <s v="Detalle"/>
    <s v=""/>
    <s v=""/>
    <x v="14"/>
    <s v="SERVICIOS CONEXOS SEGUROS"/>
    <x v="67"/>
    <x v="22"/>
  </r>
  <r>
    <m/>
    <m/>
    <m/>
    <m/>
    <m/>
    <x v="106"/>
    <s v="DIRECCIÓN DE INVESTIGACION CRIMINAL"/>
    <n v="373200000"/>
    <m/>
    <n v="373200000"/>
    <x v="74"/>
    <s v="02-02-02-007-001"/>
    <s v="Detalle"/>
    <s v=""/>
    <s v=""/>
    <x v="40"/>
    <s v="SERVICIOS CONEXOS SEGUROS"/>
    <x v="67"/>
    <x v="86"/>
  </r>
  <r>
    <m/>
    <m/>
    <m/>
    <m/>
    <m/>
    <x v="25"/>
    <s v="DIRECCIÓN DE INTELIGENCIA POLICÍAL"/>
    <n v="992000000"/>
    <m/>
    <n v="992000000"/>
    <x v="74"/>
    <s v="02-02-02-007-001"/>
    <s v="Detalle"/>
    <s v=""/>
    <s v=""/>
    <x v="15"/>
    <s v="SERVICIOS CONEXOS SEGUROS"/>
    <x v="67"/>
    <x v="23"/>
  </r>
  <r>
    <m/>
    <m/>
    <m/>
    <m/>
    <m/>
    <x v="26"/>
    <s v="DIRECCIÓN DE ANTINARCÓTICOS"/>
    <n v="10242260000"/>
    <m/>
    <n v="10242260000"/>
    <x v="74"/>
    <s v="02-02-02-007-001"/>
    <s v="Detalle"/>
    <s v=""/>
    <s v=""/>
    <x v="16"/>
    <s v="SERVICIOS CONEXOS SEGUROS"/>
    <x v="67"/>
    <x v="24"/>
  </r>
  <r>
    <m/>
    <m/>
    <m/>
    <m/>
    <m/>
    <x v="27"/>
    <s v="DIRECCIÓN ANTISECUESTRO Y EXTORSION"/>
    <n v="130000000"/>
    <m/>
    <n v="130000000"/>
    <x v="74"/>
    <s v="02-02-02-007-001"/>
    <s v="Detalle"/>
    <s v=""/>
    <s v=""/>
    <x v="17"/>
    <s v="SERVICIOS CONEXOS SEGUROS"/>
    <x v="67"/>
    <x v="25"/>
  </r>
  <r>
    <m/>
    <m/>
    <m/>
    <m/>
    <m/>
    <x v="28"/>
    <s v="DIRECCIÓN DE TRANSITO Y TRANSPORTES"/>
    <n v="150000000"/>
    <m/>
    <n v="150000000"/>
    <x v="74"/>
    <s v="02-02-02-007-001"/>
    <s v="Detalle"/>
    <s v=""/>
    <s v=""/>
    <x v="18"/>
    <s v="SERVICIOS CONEXOS SEGUROS"/>
    <x v="67"/>
    <x v="26"/>
  </r>
  <r>
    <m/>
    <m/>
    <m/>
    <m/>
    <m/>
    <x v="107"/>
    <s v="DIRECCIÓN DE PROTECCION"/>
    <n v="520000000"/>
    <m/>
    <n v="520000000"/>
    <x v="74"/>
    <s v="02-02-02-007-001"/>
    <s v="Detalle"/>
    <s v=""/>
    <s v=""/>
    <x v="41"/>
    <s v="SERVICIOS CONEXOS SEGUROS"/>
    <x v="67"/>
    <x v="87"/>
  </r>
  <r>
    <m/>
    <m/>
    <m/>
    <m/>
    <m/>
    <x v="108"/>
    <s v="POLICÍA FISCAL Y ADUANERA"/>
    <n v="41000000"/>
    <m/>
    <n v="41000000"/>
    <x v="74"/>
    <s v="02-02-02-007-001"/>
    <s v="Detalle"/>
    <s v=""/>
    <s v=""/>
    <x v="41"/>
    <s v="SERVICIOS CONEXOS SEGUROS"/>
    <x v="67"/>
    <x v="88"/>
  </r>
  <r>
    <m/>
    <m/>
    <m/>
    <m/>
    <m/>
    <x v="29"/>
    <s v="DIRECCIÓN DE CARABINEROS"/>
    <n v="764328938.33999991"/>
    <m/>
    <n v="764328938.33999991"/>
    <x v="74"/>
    <s v="02-02-02-007-001"/>
    <s v="Detalle"/>
    <s v=""/>
    <s v=""/>
    <x v="19"/>
    <s v="SERVICIOS CONEXOS SEGUROS"/>
    <x v="67"/>
    <x v="27"/>
  </r>
  <r>
    <m/>
    <m/>
    <m/>
    <m/>
    <m/>
    <x v="112"/>
    <s v="POLICÍA METROPOLITANA DE BOGOTA"/>
    <n v="300000000"/>
    <n v="220000000"/>
    <n v="520000000"/>
    <x v="74"/>
    <s v="02-02-02-007-001"/>
    <s v="Detalle"/>
    <s v=""/>
    <s v=""/>
    <x v="28"/>
    <s v="SERVICIOS CONEXOS SEGUROS"/>
    <x v="67"/>
    <x v="92"/>
  </r>
  <r>
    <m/>
    <m/>
    <m/>
    <m/>
    <m/>
    <x v="30"/>
    <s v="POLICÍA METROPOLITANA DE IBAGUÉ"/>
    <n v="300000000"/>
    <m/>
    <n v="300000000"/>
    <x v="74"/>
    <s v="02-02-02-007-001"/>
    <s v="Detalle"/>
    <s v=""/>
    <s v=""/>
    <x v="20"/>
    <s v="SERVICIOS CONEXOS SEGUROS"/>
    <x v="67"/>
    <x v="28"/>
  </r>
  <r>
    <m/>
    <m/>
    <m/>
    <m/>
    <m/>
    <x v="31"/>
    <s v="DEPARTAMENTO DE POLICÍA TOLIMA"/>
    <n v="370000000"/>
    <m/>
    <n v="370000000"/>
    <x v="74"/>
    <s v="02-02-02-007-001"/>
    <s v="Detalle"/>
    <s v=""/>
    <s v=""/>
    <x v="20"/>
    <s v="SERVICIOS CONEXOS SEGUROS"/>
    <x v="67"/>
    <x v="29"/>
  </r>
  <r>
    <m/>
    <m/>
    <m/>
    <m/>
    <m/>
    <x v="32"/>
    <s v="POLICÍA METROPOLITANA DE SANTA MARTA"/>
    <n v="340000000"/>
    <m/>
    <n v="340000000"/>
    <x v="74"/>
    <s v="02-02-02-007-001"/>
    <s v="Detalle"/>
    <s v=""/>
    <s v=""/>
    <x v="21"/>
    <s v="SERVICIOS CONEXOS SEGUROS"/>
    <x v="67"/>
    <x v="30"/>
  </r>
  <r>
    <m/>
    <m/>
    <m/>
    <m/>
    <m/>
    <x v="33"/>
    <s v="DEPARTAMENTO DE POLICÍA MAGDALENA"/>
    <n v="215000000"/>
    <m/>
    <n v="215000000"/>
    <x v="74"/>
    <s v="02-02-02-007-001"/>
    <s v="Detalle"/>
    <s v=""/>
    <s v=""/>
    <x v="21"/>
    <s v="SERVICIOS CONEXOS SEGUROS"/>
    <x v="67"/>
    <x v="31"/>
  </r>
  <r>
    <m/>
    <m/>
    <m/>
    <m/>
    <m/>
    <x v="35"/>
    <s v="POLICÍA METROPOLITANA DE POPAYAN"/>
    <n v="266578530"/>
    <m/>
    <n v="266578530"/>
    <x v="74"/>
    <s v="02-02-02-007-001"/>
    <s v="Detalle"/>
    <s v=""/>
    <s v=""/>
    <x v="22"/>
    <s v="SERVICIOS CONEXOS SEGUROS"/>
    <x v="67"/>
    <x v="32"/>
  </r>
  <r>
    <m/>
    <m/>
    <m/>
    <m/>
    <m/>
    <x v="36"/>
    <s v="DEPARTAMENTO DE POLICÍA CAUCA"/>
    <n v="416228365"/>
    <m/>
    <n v="416228365"/>
    <x v="74"/>
    <s v="02-02-02-007-001"/>
    <s v="Detalle"/>
    <s v=""/>
    <s v=""/>
    <x v="22"/>
    <s v="SERVICIOS CONEXOS SEGUROS"/>
    <x v="67"/>
    <x v="33"/>
  </r>
  <r>
    <m/>
    <m/>
    <m/>
    <m/>
    <m/>
    <x v="38"/>
    <s v="POLICÍA METROPOLITANA DE NEIVA"/>
    <n v="248800000"/>
    <m/>
    <n v="248800000"/>
    <x v="74"/>
    <s v="02-02-02-007-001"/>
    <s v="Detalle"/>
    <s v=""/>
    <s v=""/>
    <x v="23"/>
    <s v="SERVICIOS CONEXOS SEGUROS"/>
    <x v="67"/>
    <x v="35"/>
  </r>
  <r>
    <m/>
    <m/>
    <m/>
    <m/>
    <m/>
    <x v="39"/>
    <s v="DEPARTAMENTO DE POLICÍA HUILA"/>
    <n v="265452816"/>
    <m/>
    <n v="265452816"/>
    <x v="74"/>
    <s v="02-02-02-007-001"/>
    <s v="Detalle"/>
    <s v=""/>
    <s v=""/>
    <x v="23"/>
    <s v="SERVICIOS CONEXOS SEGUROS"/>
    <x v="67"/>
    <x v="36"/>
  </r>
  <r>
    <m/>
    <m/>
    <m/>
    <m/>
    <m/>
    <x v="119"/>
    <s v="POLICÍA METROPOLITANA DE SAN JERONIMO DE MONTERIA"/>
    <n v="344290168"/>
    <m/>
    <n v="344290168"/>
    <x v="74"/>
    <s v="02-02-02-007-001"/>
    <s v="Detalle"/>
    <s v=""/>
    <s v=""/>
    <x v="24"/>
    <s v="SERVICIOS CONEXOS SEGUROS"/>
    <x v="67"/>
    <x v="99"/>
  </r>
  <r>
    <m/>
    <m/>
    <m/>
    <m/>
    <m/>
    <x v="41"/>
    <s v="DEPARTAMENTO DE POLICÍA CORDOBA"/>
    <n v="230437527"/>
    <m/>
    <n v="230437527"/>
    <x v="74"/>
    <s v="02-02-02-007-001"/>
    <s v="Detalle"/>
    <s v=""/>
    <s v=""/>
    <x v="24"/>
    <s v="SERVICIOS CONEXOS SEGUROS"/>
    <x v="67"/>
    <x v="38"/>
  </r>
  <r>
    <m/>
    <m/>
    <m/>
    <m/>
    <m/>
    <x v="42"/>
    <s v="DEPARTAMENTO DE POLICÍA CALDAS"/>
    <n v="360000000"/>
    <m/>
    <n v="360000000"/>
    <x v="74"/>
    <s v="02-02-02-007-001"/>
    <s v="Detalle"/>
    <s v=""/>
    <s v=""/>
    <x v="25"/>
    <s v="SERVICIOS CONEXOS SEGUROS"/>
    <x v="67"/>
    <x v="39"/>
  </r>
  <r>
    <m/>
    <m/>
    <m/>
    <m/>
    <m/>
    <x v="43"/>
    <s v="POLICÍA METROPOLITANA DE MANIZALES"/>
    <n v="344600000"/>
    <m/>
    <n v="344600000"/>
    <x v="74"/>
    <s v="02-02-02-007-001"/>
    <s v="Detalle"/>
    <s v=""/>
    <s v=""/>
    <x v="25"/>
    <s v="SERVICIOS CONEXOS SEGUROS"/>
    <x v="67"/>
    <x v="40"/>
  </r>
  <r>
    <m/>
    <m/>
    <m/>
    <m/>
    <m/>
    <x v="93"/>
    <s v="DEPARTAMENTO DE POLICÍA BOYACA"/>
    <n v="440000000"/>
    <m/>
    <n v="440000000"/>
    <x v="74"/>
    <s v="02-02-02-007-001"/>
    <s v="Detalle"/>
    <s v=""/>
    <s v=""/>
    <x v="26"/>
    <s v="SERVICIOS CONEXOS SEGUROS"/>
    <x v="67"/>
    <x v="73"/>
  </r>
  <r>
    <m/>
    <m/>
    <m/>
    <m/>
    <m/>
    <x v="44"/>
    <s v="POLICÍA METROPOLITANA DE TUNJA"/>
    <n v="240000000"/>
    <m/>
    <n v="240000000"/>
    <x v="74"/>
    <s v="02-02-02-007-001"/>
    <s v="Detalle"/>
    <s v=""/>
    <s v=""/>
    <x v="26"/>
    <s v="SERVICIOS CONEXOS SEGUROS"/>
    <x v="67"/>
    <x v="41"/>
  </r>
  <r>
    <m/>
    <m/>
    <m/>
    <m/>
    <m/>
    <x v="175"/>
    <s v="POLICÍA METROPOLITANA DE TUNJA - DIRECCIÓN DE INCORPORACIÓN"/>
    <n v="1600000"/>
    <m/>
    <n v="1600000"/>
    <x v="74"/>
    <s v="02-02-02-007-001"/>
    <s v="Detalle"/>
    <s v=""/>
    <s v=""/>
    <x v="26"/>
    <s v="SERVICIOS CONEXOS SEGUROS"/>
    <x v="67"/>
    <x v="65"/>
  </r>
  <r>
    <m/>
    <m/>
    <m/>
    <m/>
    <m/>
    <x v="45"/>
    <s v="POLICÍA METROPOLITANA DE SAN JUAN DE PASTO"/>
    <n v="340000000"/>
    <m/>
    <n v="340000000"/>
    <x v="74"/>
    <s v="02-02-02-007-001"/>
    <s v="Detalle"/>
    <s v=""/>
    <s v=""/>
    <x v="27"/>
    <s v="SERVICIOS CONEXOS SEGUROS"/>
    <x v="67"/>
    <x v="42"/>
  </r>
  <r>
    <m/>
    <m/>
    <m/>
    <m/>
    <m/>
    <x v="46"/>
    <s v="DEPARTAMENTO DE POLICÍA NARIÑO"/>
    <n v="681182192"/>
    <m/>
    <n v="681182192"/>
    <x v="74"/>
    <s v="02-02-02-007-001"/>
    <s v="Detalle"/>
    <s v=""/>
    <s v=""/>
    <x v="27"/>
    <s v="SERVICIOS CONEXOS SEGUROS"/>
    <x v="67"/>
    <x v="43"/>
  </r>
  <r>
    <m/>
    <m/>
    <m/>
    <m/>
    <m/>
    <x v="48"/>
    <s v="POLICÍA METROPOLITANA DE BOGOTÁ - POLICÍA METROPOLITANA DE SOACHA"/>
    <n v="240000000"/>
    <m/>
    <n v="240000000"/>
    <x v="74"/>
    <s v="02-02-02-007-001"/>
    <s v="Detalle"/>
    <s v=""/>
    <s v=""/>
    <x v="28"/>
    <s v="SERVICIOS CONEXOS SEGUROS"/>
    <x v="67"/>
    <x v="44"/>
  </r>
  <r>
    <m/>
    <m/>
    <m/>
    <m/>
    <m/>
    <x v="49"/>
    <s v="POLICÍA METROPOLITANA DE BOGOTÁ - REGIÓN METROPOLITANA DE POLICÍA LA SABANA"/>
    <n v="340000000"/>
    <m/>
    <n v="340000000"/>
    <x v="74"/>
    <s v="02-02-02-007-001"/>
    <s v="Detalle"/>
    <s v=""/>
    <s v=""/>
    <x v="28"/>
    <s v="SERVICIOS CONEXOS SEGUROS"/>
    <x v="67"/>
    <x v="45"/>
  </r>
  <r>
    <m/>
    <m/>
    <m/>
    <m/>
    <m/>
    <x v="50"/>
    <s v="POLICÍA METROPOLITANA DE CALI"/>
    <n v="796939542.33999991"/>
    <m/>
    <n v="796939542.33999991"/>
    <x v="74"/>
    <s v="02-02-02-007-001"/>
    <s v="Detalle"/>
    <s v=""/>
    <s v=""/>
    <x v="29"/>
    <s v="SERVICIOS CONEXOS SEGUROS"/>
    <x v="67"/>
    <x v="46"/>
  </r>
  <r>
    <m/>
    <m/>
    <m/>
    <m/>
    <m/>
    <x v="82"/>
    <s v="DEPARTAMENTO DE POLICÍA VALLE"/>
    <n v="617454236"/>
    <m/>
    <n v="617454236"/>
    <x v="74"/>
    <s v="02-02-02-007-001"/>
    <s v="Detalle"/>
    <s v=""/>
    <s v=""/>
    <x v="29"/>
    <s v="SERVICIOS CONEXOS SEGUROS"/>
    <x v="67"/>
    <x v="67"/>
  </r>
  <r>
    <m/>
    <m/>
    <m/>
    <m/>
    <m/>
    <x v="51"/>
    <s v="DEPARTAMENTO DE POLICÍA VALLE - DISTRITO ESPECIAL BUENAVENTURA"/>
    <n v="96088768"/>
    <m/>
    <n v="96088768"/>
    <x v="74"/>
    <s v="02-02-02-007-001"/>
    <s v="Detalle"/>
    <s v=""/>
    <s v=""/>
    <x v="29"/>
    <s v="SERVICIOS CONEXOS SEGUROS"/>
    <x v="67"/>
    <x v="47"/>
  </r>
  <r>
    <m/>
    <m/>
    <m/>
    <m/>
    <m/>
    <x v="137"/>
    <s v="POLICÍA METROPOLITANA DEL VALLE DE ABURRA"/>
    <n v="927600000"/>
    <n v="374000000"/>
    <n v="1301600000"/>
    <x v="74"/>
    <s v="02-02-02-007-001"/>
    <s v="Detalle"/>
    <s v=""/>
    <s v=""/>
    <x v="30"/>
    <s v="SERVICIOS CONEXOS SEGUROS"/>
    <x v="67"/>
    <x v="116"/>
  </r>
  <r>
    <m/>
    <m/>
    <m/>
    <m/>
    <m/>
    <x v="83"/>
    <s v="DEPARTAMENTO DE POLICÍA ANTIOQUIA"/>
    <n v="968955000"/>
    <m/>
    <n v="968955000"/>
    <x v="74"/>
    <s v="02-02-02-007-001"/>
    <s v="Detalle"/>
    <s v=""/>
    <s v=""/>
    <x v="30"/>
    <s v="SERVICIOS CONEXOS SEGUROS"/>
    <x v="67"/>
    <x v="68"/>
  </r>
  <r>
    <m/>
    <m/>
    <m/>
    <m/>
    <m/>
    <x v="54"/>
    <s v="REGIÓN DE POLICÍA No. 6"/>
    <n v="20000000"/>
    <m/>
    <n v="20000000"/>
    <x v="74"/>
    <s v="02-02-02-007-001"/>
    <s v="Detalle"/>
    <s v=""/>
    <s v=""/>
    <x v="30"/>
    <s v="SERVICIOS CONEXOS SEGUROS"/>
    <x v="67"/>
    <x v="48"/>
  </r>
  <r>
    <m/>
    <m/>
    <m/>
    <m/>
    <m/>
    <x v="55"/>
    <s v="POLICÍA METROPOLITANA DE CARTAGENA"/>
    <n v="450000000"/>
    <m/>
    <n v="450000000"/>
    <x v="74"/>
    <s v="02-02-02-007-001"/>
    <s v="Detalle"/>
    <s v=""/>
    <s v=""/>
    <x v="31"/>
    <s v="SERVICIOS CONEXOS SEGUROS"/>
    <x v="67"/>
    <x v="49"/>
  </r>
  <r>
    <m/>
    <m/>
    <m/>
    <m/>
    <m/>
    <x v="56"/>
    <s v="DEPARTAMENTO DE POLICÍA BOLÍVAR"/>
    <n v="290000000"/>
    <m/>
    <n v="290000000"/>
    <x v="74"/>
    <s v="02-02-02-007-001"/>
    <s v="Detalle"/>
    <s v=""/>
    <s v=""/>
    <x v="31"/>
    <s v="SERVICIOS CONEXOS SEGUROS"/>
    <x v="67"/>
    <x v="50"/>
  </r>
  <r>
    <m/>
    <m/>
    <m/>
    <m/>
    <m/>
    <x v="57"/>
    <s v="POLICÍA METROPOLITANA DE BARRANQUILLA"/>
    <n v="800000000"/>
    <m/>
    <n v="800000000"/>
    <x v="74"/>
    <s v="02-02-02-007-001"/>
    <s v="Detalle"/>
    <s v=""/>
    <s v=""/>
    <x v="32"/>
    <s v="SERVICIOS CONEXOS SEGUROS"/>
    <x v="67"/>
    <x v="51"/>
  </r>
  <r>
    <m/>
    <m/>
    <m/>
    <m/>
    <m/>
    <x v="85"/>
    <s v="DEPARTAMENTO DE POLICÍA ATLÁNTICO "/>
    <n v="250000000"/>
    <m/>
    <n v="250000000"/>
    <x v="74"/>
    <s v="02-02-02-007-001"/>
    <s v="Detalle"/>
    <s v=""/>
    <s v=""/>
    <x v="32"/>
    <s v="SERVICIOS CONEXOS SEGUROS"/>
    <x v="67"/>
    <x v="69"/>
  </r>
  <r>
    <m/>
    <m/>
    <m/>
    <m/>
    <m/>
    <x v="109"/>
    <s v="POLICÍA METROPOLITANA DE BUCARAMANGA"/>
    <n v="977726000"/>
    <m/>
    <n v="977726000"/>
    <x v="74"/>
    <s v="02-02-02-007-001"/>
    <s v="Detalle"/>
    <s v=""/>
    <s v=""/>
    <x v="33"/>
    <s v="SERVICIOS CONEXOS SEGUROS"/>
    <x v="67"/>
    <x v="89"/>
  </r>
  <r>
    <m/>
    <m/>
    <m/>
    <m/>
    <m/>
    <x v="94"/>
    <s v="DEPARTAMENTO DE POLICÍA SANTANDER"/>
    <n v="638115027.55999994"/>
    <m/>
    <n v="638115027.55999994"/>
    <x v="74"/>
    <s v="02-02-02-007-001"/>
    <s v="Detalle"/>
    <s v=""/>
    <s v=""/>
    <x v="33"/>
    <s v="SERVICIOS CONEXOS SEGUROS"/>
    <x v="67"/>
    <x v="74"/>
  </r>
  <r>
    <m/>
    <m/>
    <m/>
    <m/>
    <m/>
    <x v="59"/>
    <s v="DEPARTAMENTO DE POLICÍA MAGDALENA MEDIO"/>
    <n v="345000000"/>
    <m/>
    <n v="345000000"/>
    <x v="74"/>
    <s v="02-02-02-007-001"/>
    <s v="Detalle"/>
    <s v=""/>
    <s v=""/>
    <x v="33"/>
    <s v="SERVICIOS CONEXOS SEGUROS"/>
    <x v="67"/>
    <x v="53"/>
  </r>
  <r>
    <m/>
    <m/>
    <m/>
    <m/>
    <m/>
    <x v="60"/>
    <s v="POLICÍA METROPOLITANA DE CUCUTA"/>
    <n v="436896000"/>
    <m/>
    <n v="436896000"/>
    <x v="74"/>
    <s v="02-02-02-007-001"/>
    <s v="Detalle"/>
    <s v=""/>
    <s v=""/>
    <x v="34"/>
    <s v="SERVICIOS CONEXOS SEGUROS"/>
    <x v="67"/>
    <x v="54"/>
  </r>
  <r>
    <m/>
    <m/>
    <m/>
    <m/>
    <m/>
    <x v="61"/>
    <s v="DEPARTAMENTO DE POLICÍA NORTE DE SANTANDER"/>
    <n v="350000000"/>
    <m/>
    <n v="350000000"/>
    <x v="74"/>
    <s v="02-02-02-007-001"/>
    <s v="Detalle"/>
    <s v=""/>
    <s v=""/>
    <x v="34"/>
    <s v="SERVICIOS CONEXOS SEGUROS"/>
    <x v="67"/>
    <x v="55"/>
  </r>
  <r>
    <m/>
    <m/>
    <m/>
    <m/>
    <m/>
    <x v="63"/>
    <s v="POLICÍA METROPOLITANA DE PEREIRA"/>
    <n v="350000000"/>
    <m/>
    <n v="350000000"/>
    <x v="74"/>
    <s v="02-02-02-007-001"/>
    <s v="Detalle"/>
    <s v=""/>
    <s v=""/>
    <x v="35"/>
    <s v="SERVICIOS CONEXOS SEGUROS"/>
    <x v="67"/>
    <x v="56"/>
  </r>
  <r>
    <m/>
    <m/>
    <m/>
    <m/>
    <m/>
    <x v="64"/>
    <s v="DEPARTAMENTO DE POLICÍA RISARALDA"/>
    <n v="240000000"/>
    <m/>
    <n v="240000000"/>
    <x v="74"/>
    <s v="02-02-02-007-001"/>
    <s v="Detalle"/>
    <s v=""/>
    <s v=""/>
    <x v="35"/>
    <s v="SERVICIOS CONEXOS SEGUROS"/>
    <x v="67"/>
    <x v="57"/>
  </r>
  <r>
    <m/>
    <m/>
    <m/>
    <m/>
    <m/>
    <x v="66"/>
    <s v="POLICÍA METROPOLITANA DE VILLAVICENCIO"/>
    <n v="420000000"/>
    <m/>
    <n v="420000000"/>
    <x v="74"/>
    <s v="02-02-02-007-001"/>
    <s v="Detalle"/>
    <s v=""/>
    <s v=""/>
    <x v="36"/>
    <s v="SERVICIOS CONEXOS SEGUROS"/>
    <x v="67"/>
    <x v="58"/>
  </r>
  <r>
    <m/>
    <m/>
    <m/>
    <m/>
    <m/>
    <x v="67"/>
    <s v="DEPARTAMENTO DE POLICÍA META"/>
    <n v="510000000"/>
    <m/>
    <n v="510000000"/>
    <x v="74"/>
    <s v="02-02-02-007-001"/>
    <s v="Detalle"/>
    <s v=""/>
    <s v=""/>
    <x v="36"/>
    <s v="SERVICIOS CONEXOS SEGUROS"/>
    <x v="67"/>
    <x v="59"/>
  </r>
  <r>
    <m/>
    <m/>
    <m/>
    <m/>
    <m/>
    <x v="68"/>
    <s v="DEPARTAMENTO DE POLICÍA VAUPÉS"/>
    <n v="102000000"/>
    <m/>
    <n v="102000000"/>
    <x v="74"/>
    <s v="02-02-02-007-001"/>
    <s v="Detalle"/>
    <s v=""/>
    <s v=""/>
    <x v="36"/>
    <s v="SERVICIOS CONEXOS SEGUROS"/>
    <x v="67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7"/>
    <s v="002"/>
    <x v="0"/>
    <s v="SERVICIOS INMOBILIARIOS"/>
    <n v="23309079011.129997"/>
    <n v="1742381000"/>
    <n v="25051460011.129997"/>
    <x v="75"/>
    <s v="02-02-02-007"/>
    <s v="Subordinal"/>
    <s v="020202007002Subordinal"/>
    <n v="1"/>
    <x v="0"/>
    <s v="SERVICIOS INMOBILIARIOS"/>
    <x v="68"/>
    <x v="0"/>
  </r>
  <r>
    <m/>
    <m/>
    <m/>
    <m/>
    <m/>
    <x v="1"/>
    <s v="DIRECCIÓN DE INCORPORACION"/>
    <m/>
    <n v="570000000"/>
    <n v="570000000"/>
    <x v="75"/>
    <s v="02-02-02-007-002"/>
    <s v="Detalle"/>
    <s v=""/>
    <s v=""/>
    <x v="1"/>
    <s v="SERVICIOS INMOBILIARIOS"/>
    <x v="68"/>
    <x v="1"/>
  </r>
  <r>
    <m/>
    <m/>
    <m/>
    <m/>
    <m/>
    <x v="99"/>
    <s v="AGREGADURIA DE GRAN BRETANA"/>
    <n v="160000000"/>
    <m/>
    <n v="160000000"/>
    <x v="75"/>
    <s v="02-02-02-007-002"/>
    <s v="Detalle"/>
    <s v=""/>
    <s v=""/>
    <x v="1"/>
    <s v="SERVICIOS INMOBILIARIOS"/>
    <x v="68"/>
    <x v="79"/>
  </r>
  <r>
    <m/>
    <m/>
    <m/>
    <m/>
    <m/>
    <x v="116"/>
    <s v="AGREGADURIA DE COSTA RICA"/>
    <n v="6500000"/>
    <m/>
    <n v="6500000"/>
    <x v="75"/>
    <s v="02-02-02-007-002"/>
    <s v="Detalle"/>
    <s v=""/>
    <s v=""/>
    <x v="1"/>
    <s v="SERVICIOS INMOBILIARIOS"/>
    <x v="68"/>
    <x v="96"/>
  </r>
  <r>
    <m/>
    <m/>
    <m/>
    <m/>
    <m/>
    <x v="101"/>
    <s v="AGREGADURIA ONU"/>
    <n v="155912400"/>
    <m/>
    <n v="155912400"/>
    <x v="75"/>
    <s v="02-02-02-007-002"/>
    <s v="Detalle"/>
    <s v=""/>
    <s v=""/>
    <x v="1"/>
    <s v="SERVICIOS INMOBILIARIOS"/>
    <x v="68"/>
    <x v="81"/>
  </r>
  <r>
    <m/>
    <m/>
    <m/>
    <m/>
    <m/>
    <x v="103"/>
    <s v="OFICINA DE TECNOLOGÍA, INFORMACIÓN Y TELECOMUNICACIONES"/>
    <n v="229067302.14000002"/>
    <m/>
    <n v="229067302.14000002"/>
    <x v="75"/>
    <s v="02-02-02-007-002"/>
    <s v="Detalle"/>
    <s v=""/>
    <s v=""/>
    <x v="1"/>
    <s v="SERVICIOS INMOBILIARIOS"/>
    <x v="68"/>
    <x v="83"/>
  </r>
  <r>
    <m/>
    <m/>
    <m/>
    <m/>
    <m/>
    <x v="104"/>
    <s v="SECRETARIA GENERAL"/>
    <n v="142555287"/>
    <m/>
    <n v="142555287"/>
    <x v="75"/>
    <s v="02-02-02-007-002"/>
    <s v="Detalle"/>
    <s v=""/>
    <s v=""/>
    <x v="1"/>
    <s v="SERVICIOS INMOBILIARIOS"/>
    <x v="68"/>
    <x v="84"/>
  </r>
  <r>
    <m/>
    <m/>
    <m/>
    <m/>
    <m/>
    <x v="8"/>
    <s v="INSPECCIÓN GENERAL"/>
    <n v="6471936000"/>
    <m/>
    <n v="6471936000"/>
    <x v="75"/>
    <s v="02-02-02-007-002"/>
    <s v="Detalle"/>
    <s v=""/>
    <s v=""/>
    <x v="1"/>
    <s v="SERVICIOS INMOBILIARIOS"/>
    <x v="68"/>
    <x v="8"/>
  </r>
  <r>
    <m/>
    <m/>
    <m/>
    <m/>
    <m/>
    <x v="72"/>
    <s v="DEPARTAMENTO DE POLICÍA CUNDINAMARCA"/>
    <n v="300000000"/>
    <m/>
    <n v="300000000"/>
    <x v="75"/>
    <s v="02-02-02-007-002"/>
    <s v="Detalle"/>
    <s v=""/>
    <s v=""/>
    <x v="5"/>
    <s v="SERVICIOS INMOBILIARIOS"/>
    <x v="68"/>
    <x v="64"/>
  </r>
  <r>
    <m/>
    <m/>
    <m/>
    <m/>
    <m/>
    <x v="11"/>
    <s v="DEPARTAMENTO DE POLICÍA CESAR"/>
    <n v="37200000"/>
    <m/>
    <n v="37200000"/>
    <x v="75"/>
    <s v="02-02-02-007-002"/>
    <s v="Detalle"/>
    <s v=""/>
    <s v=""/>
    <x v="3"/>
    <s v="SERVICIOS INMOBILIARIOS"/>
    <x v="68"/>
    <x v="11"/>
  </r>
  <r>
    <m/>
    <m/>
    <m/>
    <m/>
    <m/>
    <x v="113"/>
    <s v="DEPARTAMENTO DE POLICÍA CESAR - VALLEDUPAR"/>
    <n v="110698000"/>
    <m/>
    <n v="110698000"/>
    <x v="75"/>
    <s v="02-02-02-007-002"/>
    <s v="Detalle"/>
    <s v=""/>
    <s v=""/>
    <x v="3"/>
    <s v="SERVICIOS INMOBILIARIOS"/>
    <x v="68"/>
    <x v="93"/>
  </r>
  <r>
    <m/>
    <m/>
    <m/>
    <m/>
    <m/>
    <x v="75"/>
    <s v="DEPARTAMENTO DE POLICÍA CHOCO"/>
    <n v="7999000"/>
    <m/>
    <n v="7999000"/>
    <x v="75"/>
    <s v="02-02-02-007-002"/>
    <s v="Detalle"/>
    <s v=""/>
    <s v=""/>
    <x v="38"/>
    <s v="SERVICIOS INMOBILIARIOS"/>
    <x v="68"/>
    <x v="66"/>
  </r>
  <r>
    <m/>
    <m/>
    <m/>
    <m/>
    <m/>
    <x v="114"/>
    <s v="DEPARTAMENTO DE POLICÍA PUTUMAYO"/>
    <n v="43000000"/>
    <m/>
    <n v="43000000"/>
    <x v="75"/>
    <s v="02-02-02-007-002"/>
    <s v="Detalle"/>
    <s v=""/>
    <s v=""/>
    <x v="42"/>
    <s v="SERVICIOS INMOBILIARIOS"/>
    <x v="68"/>
    <x v="94"/>
  </r>
  <r>
    <m/>
    <m/>
    <m/>
    <m/>
    <m/>
    <x v="186"/>
    <s v="DEPARTAMENTO DE POLICÍA SAN ANDRES Y PROVIDENCIA - DIRECCIÓN ANTINARCÓTICOS"/>
    <n v="350000000"/>
    <m/>
    <n v="350000000"/>
    <x v="75"/>
    <s v="02-02-02-007-002"/>
    <s v="Detalle"/>
    <s v=""/>
    <s v=""/>
    <x v="8"/>
    <s v="SERVICIOS INMOBILIARIOS"/>
    <x v="68"/>
    <x v="119"/>
  </r>
  <r>
    <m/>
    <m/>
    <m/>
    <m/>
    <m/>
    <x v="19"/>
    <s v="DEPARTAMENTO DE POLICÍA URABA"/>
    <n v="78000000"/>
    <m/>
    <n v="78000000"/>
    <x v="75"/>
    <s v="02-02-02-007-002"/>
    <s v="Detalle"/>
    <s v=""/>
    <s v=""/>
    <x v="10"/>
    <s v="SERVICIOS INMOBILIARIOS"/>
    <x v="68"/>
    <x v="19"/>
  </r>
  <r>
    <m/>
    <m/>
    <m/>
    <m/>
    <m/>
    <x v="24"/>
    <s v="DIRECCIÓN DE BIENESTAR SOCIAL"/>
    <m/>
    <n v="498181000"/>
    <n v="498181000"/>
    <x v="75"/>
    <s v="02-02-02-007-002"/>
    <s v="Detalle"/>
    <s v=""/>
    <s v=""/>
    <x v="14"/>
    <s v="SERVICIOS INMOBILIARIOS"/>
    <x v="68"/>
    <x v="22"/>
  </r>
  <r>
    <m/>
    <m/>
    <m/>
    <m/>
    <m/>
    <x v="106"/>
    <s v="DIRECCIÓN DE INVESTIGACION CRIMINAL"/>
    <n v="324000000"/>
    <n v="450000000"/>
    <n v="774000000"/>
    <x v="75"/>
    <s v="02-02-02-007-002"/>
    <s v="Detalle"/>
    <s v=""/>
    <s v=""/>
    <x v="40"/>
    <s v="SERVICIOS INMOBILIARIOS"/>
    <x v="68"/>
    <x v="86"/>
  </r>
  <r>
    <m/>
    <m/>
    <m/>
    <m/>
    <m/>
    <x v="26"/>
    <s v="DIRECCIÓN DE ANTINARCÓTICOS"/>
    <n v="278000000"/>
    <m/>
    <n v="278000000"/>
    <x v="75"/>
    <s v="02-02-02-007-002"/>
    <s v="Detalle"/>
    <s v=""/>
    <s v=""/>
    <x v="16"/>
    <s v="SERVICIOS INMOBILIARIOS"/>
    <x v="68"/>
    <x v="24"/>
  </r>
  <r>
    <m/>
    <m/>
    <m/>
    <m/>
    <m/>
    <x v="27"/>
    <s v="DIRECCIÓN ANTISECUESTRO Y EXTORSION"/>
    <n v="3381069395"/>
    <m/>
    <n v="3381069395"/>
    <x v="75"/>
    <s v="02-02-02-007-002"/>
    <s v="Detalle"/>
    <s v=""/>
    <s v=""/>
    <x v="17"/>
    <s v="SERVICIOS INMOBILIARIOS"/>
    <x v="68"/>
    <x v="25"/>
  </r>
  <r>
    <m/>
    <m/>
    <m/>
    <m/>
    <m/>
    <x v="107"/>
    <s v="DIRECCIÓN DE PROTECCION"/>
    <n v="2908175434"/>
    <n v="192200000"/>
    <n v="3100375434"/>
    <x v="75"/>
    <s v="02-02-02-007-002"/>
    <s v="Detalle"/>
    <s v=""/>
    <s v=""/>
    <x v="41"/>
    <s v="SERVICIOS INMOBILIARIOS"/>
    <x v="68"/>
    <x v="87"/>
  </r>
  <r>
    <m/>
    <m/>
    <m/>
    <m/>
    <m/>
    <x v="108"/>
    <s v="POLICÍA FISCAL Y ADUANERA"/>
    <n v="428339760"/>
    <m/>
    <n v="428339760"/>
    <x v="75"/>
    <s v="02-02-02-007-002"/>
    <s v="Detalle"/>
    <s v=""/>
    <s v=""/>
    <x v="41"/>
    <s v="SERVICIOS INMOBILIARIOS"/>
    <x v="68"/>
    <x v="88"/>
  </r>
  <r>
    <m/>
    <m/>
    <m/>
    <m/>
    <m/>
    <x v="29"/>
    <s v="DIRECCIÓN DE CARABINEROS"/>
    <n v="1558710000.3"/>
    <m/>
    <n v="1558710000.3"/>
    <x v="75"/>
    <s v="02-02-02-007-002"/>
    <s v="Detalle"/>
    <s v=""/>
    <s v=""/>
    <x v="19"/>
    <s v="SERVICIOS INMOBILIARIOS"/>
    <x v="68"/>
    <x v="27"/>
  </r>
  <r>
    <m/>
    <m/>
    <m/>
    <m/>
    <m/>
    <x v="31"/>
    <s v="DEPARTAMENTO DE POLICÍA TOLIMA"/>
    <n v="23000000"/>
    <m/>
    <n v="23000000"/>
    <x v="75"/>
    <s v="02-02-02-007-002"/>
    <s v="Detalle"/>
    <s v=""/>
    <s v=""/>
    <x v="20"/>
    <s v="SERVICIOS INMOBILIARIOS"/>
    <x v="68"/>
    <x v="29"/>
  </r>
  <r>
    <m/>
    <m/>
    <m/>
    <m/>
    <m/>
    <x v="32"/>
    <s v="POLICÍA METROPOLITANA DE SANTA MARTA"/>
    <n v="5000000"/>
    <m/>
    <n v="5000000"/>
    <x v="75"/>
    <s v="02-02-02-007-002"/>
    <s v="Detalle"/>
    <s v=""/>
    <s v=""/>
    <x v="21"/>
    <s v="SERVICIOS INMOBILIARIOS"/>
    <x v="68"/>
    <x v="30"/>
  </r>
  <r>
    <m/>
    <m/>
    <m/>
    <m/>
    <m/>
    <x v="36"/>
    <s v="DEPARTAMENTO DE POLICÍA CAUCA"/>
    <n v="34568100"/>
    <m/>
    <n v="34568100"/>
    <x v="75"/>
    <s v="02-02-02-007-002"/>
    <s v="Detalle"/>
    <s v=""/>
    <s v=""/>
    <x v="22"/>
    <s v="SERVICIOS INMOBILIARIOS"/>
    <x v="68"/>
    <x v="33"/>
  </r>
  <r>
    <m/>
    <m/>
    <m/>
    <m/>
    <m/>
    <x v="39"/>
    <s v="DEPARTAMENTO DE POLICÍA HUILA"/>
    <n v="1121616097.97"/>
    <m/>
    <n v="1121616097.97"/>
    <x v="75"/>
    <s v="02-02-02-007-002"/>
    <s v="Detalle"/>
    <s v=""/>
    <s v=""/>
    <x v="23"/>
    <s v="SERVICIOS INMOBILIARIOS"/>
    <x v="68"/>
    <x v="36"/>
  </r>
  <r>
    <m/>
    <m/>
    <m/>
    <m/>
    <m/>
    <x v="41"/>
    <s v="DEPARTAMENTO DE POLICÍA CORDOBA"/>
    <n v="668384484"/>
    <m/>
    <n v="668384484"/>
    <x v="75"/>
    <s v="02-02-02-007-002"/>
    <s v="Detalle"/>
    <s v=""/>
    <s v=""/>
    <x v="24"/>
    <s v="SERVICIOS INMOBILIARIOS"/>
    <x v="68"/>
    <x v="38"/>
  </r>
  <r>
    <m/>
    <m/>
    <m/>
    <m/>
    <m/>
    <x v="93"/>
    <s v="DEPARTAMENTO DE POLICÍA BOYACA"/>
    <n v="85000000"/>
    <m/>
    <n v="85000000"/>
    <x v="75"/>
    <s v="02-02-02-007-002"/>
    <s v="Detalle"/>
    <s v=""/>
    <s v=""/>
    <x v="26"/>
    <s v="SERVICIOS INMOBILIARIOS"/>
    <x v="68"/>
    <x v="73"/>
  </r>
  <r>
    <m/>
    <m/>
    <m/>
    <m/>
    <m/>
    <x v="44"/>
    <s v="POLICÍA METROPOLITANA DE TUNJA"/>
    <n v="425432352"/>
    <m/>
    <n v="425432352"/>
    <x v="75"/>
    <s v="02-02-02-007-002"/>
    <s v="Detalle"/>
    <s v=""/>
    <s v=""/>
    <x v="26"/>
    <s v="SERVICIOS INMOBILIARIOS"/>
    <x v="68"/>
    <x v="41"/>
  </r>
  <r>
    <m/>
    <m/>
    <m/>
    <m/>
    <m/>
    <x v="175"/>
    <s v="POLICÍA METROPOLITANA DE TUNJA - DIRECCIÓN DE INCORPORACIÓN"/>
    <n v="77500000"/>
    <m/>
    <n v="77500000"/>
    <x v="75"/>
    <s v="02-02-02-007-002"/>
    <s v="Detalle"/>
    <s v=""/>
    <s v=""/>
    <x v="26"/>
    <s v="SERVICIOS INMOBILIARIOS"/>
    <x v="68"/>
    <x v="65"/>
  </r>
  <r>
    <m/>
    <m/>
    <m/>
    <m/>
    <m/>
    <x v="45"/>
    <s v="POLICÍA METROPOLITANA DE SAN JUAN DE PASTO"/>
    <n v="549000000"/>
    <m/>
    <n v="549000000"/>
    <x v="75"/>
    <s v="02-02-02-007-002"/>
    <s v="Detalle"/>
    <s v=""/>
    <s v=""/>
    <x v="27"/>
    <s v="SERVICIOS INMOBILIARIOS"/>
    <x v="68"/>
    <x v="42"/>
  </r>
  <r>
    <m/>
    <m/>
    <m/>
    <m/>
    <m/>
    <x v="46"/>
    <s v="DEPARTAMENTO DE POLICÍA NARIÑO"/>
    <n v="305193957.00999999"/>
    <m/>
    <n v="305193957.00999999"/>
    <x v="75"/>
    <s v="02-02-02-007-002"/>
    <s v="Detalle"/>
    <s v=""/>
    <s v=""/>
    <x v="27"/>
    <s v="SERVICIOS INMOBILIARIOS"/>
    <x v="68"/>
    <x v="43"/>
  </r>
  <r>
    <m/>
    <m/>
    <m/>
    <m/>
    <m/>
    <x v="135"/>
    <s v="DEPARTAMENTO DE POLICÍA NARIÑO - DISTRITO ESPECIAL TUMACO"/>
    <n v="754440773.76999998"/>
    <m/>
    <n v="754440773.76999998"/>
    <x v="75"/>
    <s v="02-02-02-007-002"/>
    <s v="Detalle"/>
    <s v=""/>
    <s v=""/>
    <x v="27"/>
    <s v="SERVICIOS INMOBILIARIOS"/>
    <x v="68"/>
    <x v="114"/>
  </r>
  <r>
    <m/>
    <m/>
    <m/>
    <m/>
    <m/>
    <x v="176"/>
    <s v="DEPARTAMENTO DE POLICÍA NARIÑO POLICÍA DE CARRETERAS"/>
    <m/>
    <n v="32000000"/>
    <n v="32000000"/>
    <x v="75"/>
    <s v="02-02-02-007-002"/>
    <s v="Detalle"/>
    <s v=""/>
    <s v=""/>
    <x v="27"/>
    <s v="SERVICIOS INMOBILIARIOS"/>
    <x v="68"/>
    <x v="112"/>
  </r>
  <r>
    <m/>
    <m/>
    <m/>
    <m/>
    <m/>
    <x v="50"/>
    <s v="POLICÍA METROPOLITANA DE CALI"/>
    <n v="51192049"/>
    <m/>
    <n v="51192049"/>
    <x v="75"/>
    <s v="02-02-02-007-002"/>
    <s v="Detalle"/>
    <s v=""/>
    <s v=""/>
    <x v="29"/>
    <s v="SERVICIOS INMOBILIARIOS"/>
    <x v="68"/>
    <x v="46"/>
  </r>
  <r>
    <m/>
    <m/>
    <m/>
    <m/>
    <m/>
    <x v="82"/>
    <s v="DEPARTAMENTO DE POLICÍA VALLE"/>
    <n v="17434620"/>
    <m/>
    <n v="17434620"/>
    <x v="75"/>
    <s v="02-02-02-007-002"/>
    <s v="Detalle"/>
    <s v=""/>
    <s v=""/>
    <x v="29"/>
    <s v="SERVICIOS INMOBILIARIOS"/>
    <x v="68"/>
    <x v="67"/>
  </r>
  <r>
    <m/>
    <m/>
    <m/>
    <m/>
    <m/>
    <x v="83"/>
    <s v="DEPARTAMENTO DE POLICÍA ANTIOQUIA"/>
    <n v="247000000"/>
    <m/>
    <n v="247000000"/>
    <x v="75"/>
    <s v="02-02-02-007-002"/>
    <s v="Detalle"/>
    <s v=""/>
    <s v=""/>
    <x v="30"/>
    <s v="SERVICIOS INMOBILIARIOS"/>
    <x v="68"/>
    <x v="68"/>
  </r>
  <r>
    <m/>
    <m/>
    <m/>
    <m/>
    <m/>
    <x v="55"/>
    <s v="POLICÍA METROPOLITANA DE CARTAGENA"/>
    <n v="130000000"/>
    <m/>
    <n v="130000000"/>
    <x v="75"/>
    <s v="02-02-02-007-002"/>
    <s v="Detalle"/>
    <s v=""/>
    <s v=""/>
    <x v="31"/>
    <s v="SERVICIOS INMOBILIARIOS"/>
    <x v="68"/>
    <x v="49"/>
  </r>
  <r>
    <m/>
    <m/>
    <m/>
    <m/>
    <m/>
    <x v="56"/>
    <s v="DEPARTAMENTO DE POLICÍA BOLÍVAR"/>
    <n v="881215214"/>
    <m/>
    <n v="881215214"/>
    <x v="75"/>
    <s v="02-02-02-007-002"/>
    <s v="Detalle"/>
    <s v=""/>
    <s v=""/>
    <x v="31"/>
    <s v="SERVICIOS INMOBILIARIOS"/>
    <x v="68"/>
    <x v="50"/>
  </r>
  <r>
    <m/>
    <m/>
    <m/>
    <m/>
    <m/>
    <x v="94"/>
    <s v="DEPARTAMENTO DE POLICÍA SANTANDER"/>
    <n v="685178784.94000006"/>
    <m/>
    <n v="685178784.94000006"/>
    <x v="75"/>
    <s v="02-02-02-007-002"/>
    <s v="Detalle"/>
    <s v=""/>
    <s v=""/>
    <x v="33"/>
    <s v="SERVICIOS INMOBILIARIOS"/>
    <x v="68"/>
    <x v="74"/>
  </r>
  <r>
    <m/>
    <m/>
    <m/>
    <m/>
    <m/>
    <x v="60"/>
    <s v="POLICÍA METROPOLITANA DE CUCUTA"/>
    <n v="79760000"/>
    <m/>
    <n v="79760000"/>
    <x v="75"/>
    <s v="02-02-02-007-002"/>
    <s v="Detalle"/>
    <s v=""/>
    <s v=""/>
    <x v="34"/>
    <s v="SERVICIOS INMOBILIARIOS"/>
    <x v="68"/>
    <x v="54"/>
  </r>
  <r>
    <m/>
    <m/>
    <m/>
    <m/>
    <m/>
    <x v="61"/>
    <s v="DEPARTAMENTO DE POLICÍA NORTE DE SANTANDER"/>
    <n v="197000000"/>
    <m/>
    <n v="197000000"/>
    <x v="75"/>
    <s v="02-02-02-007-002"/>
    <s v="Detalle"/>
    <s v=""/>
    <s v=""/>
    <x v="34"/>
    <s v="SERVICIOS INMOBILIARIOS"/>
    <x v="68"/>
    <x v="55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8"/>
    <m/>
    <x v="0"/>
    <s v="SERVICIOS PRESTADOS A LAS EMPRESAS Y SERVICIOS DE PRODUCCIÓN"/>
    <n v="276494285823.14001"/>
    <n v="50073452506"/>
    <n v="326567738329.14001"/>
    <x v="76"/>
    <s v="02-02-02"/>
    <s v="Ordinal"/>
    <s v="020202008Ordinal"/>
    <n v="1"/>
    <x v="0"/>
    <s v="SERVICIOS DE MANTENIMIENTO"/>
    <x v="69"/>
    <x v="0"/>
  </r>
  <r>
    <s v="02"/>
    <s v="02"/>
    <s v="02"/>
    <s v="008"/>
    <s v="001"/>
    <x v="0"/>
    <s v="SERVICIOS DE INVESTIGACIÓN Y DESARROLLO"/>
    <n v="1027850000"/>
    <n v="0"/>
    <n v="1027850000"/>
    <x v="77"/>
    <s v="02-02-02-008"/>
    <s v="Subordinal"/>
    <s v="020202008001Subordinal"/>
    <n v="1"/>
    <x v="0"/>
    <s v="SERVICIOS PROFESIONALES"/>
    <x v="70"/>
    <x v="0"/>
  </r>
  <r>
    <m/>
    <m/>
    <m/>
    <m/>
    <m/>
    <x v="6"/>
    <s v="DIRECCIÓN DE TALENTO HUMANO"/>
    <n v="200000000"/>
    <m/>
    <n v="200000000"/>
    <x v="77"/>
    <s v="02-02-02-008-001"/>
    <s v="Detalle"/>
    <s v=""/>
    <s v=""/>
    <x v="1"/>
    <s v="SERVICIOS PROFESIONALES"/>
    <x v="70"/>
    <x v="6"/>
  </r>
  <r>
    <m/>
    <m/>
    <m/>
    <m/>
    <m/>
    <x v="92"/>
    <s v="UNIDAD PARA LA EDIFICACIÓN DE LA PAZ"/>
    <n v="400000000"/>
    <m/>
    <n v="400000000"/>
    <x v="77"/>
    <s v="02-02-02-008-001"/>
    <s v="Detalle"/>
    <s v=""/>
    <s v=""/>
    <x v="1"/>
    <s v="SERVICIOS PROFESIONALES"/>
    <x v="70"/>
    <x v="72"/>
  </r>
  <r>
    <m/>
    <m/>
    <m/>
    <m/>
    <m/>
    <x v="26"/>
    <s v="DIRECCIÓN DE ANTINARCÓTICOS"/>
    <n v="427850000"/>
    <m/>
    <n v="427850000"/>
    <x v="77"/>
    <s v="02-02-02-008-001"/>
    <s v="Detalle"/>
    <s v=""/>
    <s v=""/>
    <x v="16"/>
    <s v="SERVICIOS PROFESIONALES"/>
    <x v="70"/>
    <x v="24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8"/>
    <s v="002"/>
    <x v="0"/>
    <s v="SERVICIOS JURÍDICOS Y CONTABLES"/>
    <n v="3984963143"/>
    <n v="32000000"/>
    <n v="4016963143"/>
    <x v="78"/>
    <s v="02-02-02-008"/>
    <s v="Subordinal"/>
    <s v="020202008002Subordinal"/>
    <n v="1"/>
    <x v="0"/>
    <s v="SERVICIOS PROFESIONALES"/>
    <x v="71"/>
    <x v="0"/>
  </r>
  <r>
    <m/>
    <m/>
    <m/>
    <m/>
    <m/>
    <x v="70"/>
    <s v="DIRECCIÓN ADMINISTRATIVA Y FINANCIERA"/>
    <n v="1746443000"/>
    <m/>
    <n v="1746443000"/>
    <x v="78"/>
    <s v="02-02-02-008-002"/>
    <s v="Detalle"/>
    <s v=""/>
    <s v=""/>
    <x v="1"/>
    <s v="SERVICIOS PROFESIONALES"/>
    <x v="71"/>
    <x v="62"/>
  </r>
  <r>
    <m/>
    <m/>
    <m/>
    <m/>
    <m/>
    <x v="1"/>
    <s v="DIRECCIÓN DE INCORPORACION"/>
    <m/>
    <n v="32000000"/>
    <n v="32000000"/>
    <x v="78"/>
    <s v="02-02-02-008-002"/>
    <s v="Detalle"/>
    <s v=""/>
    <s v=""/>
    <x v="1"/>
    <s v="SERVICIOS PROFESIONALES"/>
    <x v="71"/>
    <x v="1"/>
  </r>
  <r>
    <m/>
    <m/>
    <m/>
    <m/>
    <m/>
    <x v="104"/>
    <s v="SECRETARIA GENERAL"/>
    <n v="1153979143"/>
    <m/>
    <n v="1153979143"/>
    <x v="78"/>
    <s v="02-02-02-008-002"/>
    <s v="Detalle"/>
    <s v=""/>
    <s v=""/>
    <x v="1"/>
    <s v="SERVICIOS PROFESIONALES"/>
    <x v="71"/>
    <x v="84"/>
  </r>
  <r>
    <m/>
    <m/>
    <m/>
    <m/>
    <m/>
    <x v="6"/>
    <s v="DIRECCIÓN DE TALENTO HUMANO"/>
    <n v="580041000"/>
    <m/>
    <n v="580041000"/>
    <x v="78"/>
    <s v="02-02-02-008-002"/>
    <s v="Detalle"/>
    <s v=""/>
    <s v=""/>
    <x v="1"/>
    <s v="SERVICIOS PROFESIONALES"/>
    <x v="71"/>
    <x v="6"/>
  </r>
  <r>
    <m/>
    <m/>
    <m/>
    <m/>
    <m/>
    <x v="90"/>
    <s v="OFICINA DE PLANEACION "/>
    <n v="345000000"/>
    <m/>
    <n v="345000000"/>
    <x v="78"/>
    <s v="02-02-02-008-002"/>
    <s v="Detalle"/>
    <s v=""/>
    <s v=""/>
    <x v="1"/>
    <s v="SERVICIOS PROFESIONALES"/>
    <x v="71"/>
    <x v="70"/>
  </r>
  <r>
    <m/>
    <m/>
    <m/>
    <m/>
    <m/>
    <x v="124"/>
    <s v="DEPARTAMENTO DE POLICÍA CASANARE"/>
    <n v="3500000"/>
    <m/>
    <n v="3500000"/>
    <x v="78"/>
    <s v="02-02-02-008-002"/>
    <s v="Detalle"/>
    <s v=""/>
    <s v=""/>
    <x v="37"/>
    <s v="SERVICIOS PROFESIONALES"/>
    <x v="71"/>
    <x v="104"/>
  </r>
  <r>
    <m/>
    <m/>
    <m/>
    <m/>
    <m/>
    <x v="36"/>
    <s v="DEPARTAMENTO DE POLICÍA CAUCA"/>
    <n v="12000000"/>
    <m/>
    <n v="12000000"/>
    <x v="78"/>
    <s v="02-02-02-008-002"/>
    <s v="Detalle"/>
    <s v=""/>
    <s v=""/>
    <x v="22"/>
    <s v="SERVICIOS PROFESIONALES"/>
    <x v="71"/>
    <x v="33"/>
  </r>
  <r>
    <m/>
    <m/>
    <m/>
    <m/>
    <m/>
    <x v="38"/>
    <s v="POLICÍA METROPOLITANA DE NEIVA"/>
    <n v="60000000"/>
    <m/>
    <n v="60000000"/>
    <x v="78"/>
    <s v="02-02-02-008-002"/>
    <s v="Detalle"/>
    <s v=""/>
    <s v=""/>
    <x v="23"/>
    <s v="SERVICIOS PROFESIONALES"/>
    <x v="71"/>
    <x v="35"/>
  </r>
  <r>
    <m/>
    <m/>
    <m/>
    <m/>
    <m/>
    <x v="41"/>
    <s v="DEPARTAMENTO DE POLICÍA CORDOBA"/>
    <n v="4000000"/>
    <m/>
    <n v="4000000"/>
    <x v="78"/>
    <s v="02-02-02-008-002"/>
    <s v="Detalle"/>
    <s v=""/>
    <s v=""/>
    <x v="24"/>
    <s v="SERVICIOS PROFESIONALES"/>
    <x v="71"/>
    <x v="38"/>
  </r>
  <r>
    <m/>
    <m/>
    <m/>
    <m/>
    <m/>
    <x v="50"/>
    <s v="POLICÍA METROPOLITANA DE CALI"/>
    <n v="40000000"/>
    <m/>
    <n v="40000000"/>
    <x v="78"/>
    <s v="02-02-02-008-002"/>
    <s v="Detalle"/>
    <s v=""/>
    <s v=""/>
    <x v="29"/>
    <s v="SERVICIOS PROFESIONALES"/>
    <x v="71"/>
    <x v="46"/>
  </r>
  <r>
    <m/>
    <m/>
    <m/>
    <m/>
    <m/>
    <x v="82"/>
    <s v="DEPARTAMENTO DE POLICÍA VALLE"/>
    <n v="40000000"/>
    <m/>
    <n v="40000000"/>
    <x v="78"/>
    <s v="02-02-02-008-002"/>
    <s v="Detalle"/>
    <s v=""/>
    <s v=""/>
    <x v="29"/>
    <s v="SERVICIOS PROFESIONALES"/>
    <x v="71"/>
    <x v="67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8"/>
    <s v="003"/>
    <x v="0"/>
    <s v="OTROS SERVICIOS PROFESIONALES, CIENTÍFICOS Y TÉCNICOS"/>
    <n v="35489455440"/>
    <n v="5350038064"/>
    <n v="40839493504"/>
    <x v="79"/>
    <s v="02-02-02-008"/>
    <s v="Subordinal"/>
    <s v="020202008003Subordinal"/>
    <n v="1"/>
    <x v="0"/>
    <s v="SERVICIOS PROFESIONALES"/>
    <x v="72"/>
    <x v="0"/>
  </r>
  <r>
    <m/>
    <m/>
    <m/>
    <m/>
    <m/>
    <x v="70"/>
    <s v="DIRECCIÓN ADMINISTRATIVA Y FINANCIERA"/>
    <n v="1760800000"/>
    <m/>
    <n v="1760800000"/>
    <x v="79"/>
    <s v="02-02-02-008-003"/>
    <s v="Detalle"/>
    <s v=""/>
    <s v=""/>
    <x v="1"/>
    <s v="SERVICIOS PROFESIONALES"/>
    <x v="72"/>
    <x v="62"/>
  </r>
  <r>
    <m/>
    <m/>
    <m/>
    <m/>
    <m/>
    <x v="1"/>
    <s v="DIRECCIÓN DE INCORPORACION"/>
    <m/>
    <n v="370000000"/>
    <n v="370000000"/>
    <x v="79"/>
    <s v="02-02-02-008-003"/>
    <s v="Detalle"/>
    <s v=""/>
    <s v=""/>
    <x v="1"/>
    <s v="SERVICIOS PROFESIONALES"/>
    <x v="72"/>
    <x v="1"/>
  </r>
  <r>
    <m/>
    <m/>
    <m/>
    <m/>
    <m/>
    <x v="96"/>
    <s v="CENTRO DE ESTANDARES DE LA POLICÍA"/>
    <n v="173000000"/>
    <m/>
    <n v="173000000"/>
    <x v="79"/>
    <s v="02-02-02-008-003"/>
    <s v="Detalle"/>
    <s v=""/>
    <s v=""/>
    <x v="1"/>
    <s v="SERVICIOS PROFESIONALES"/>
    <x v="72"/>
    <x v="76"/>
  </r>
  <r>
    <m/>
    <m/>
    <m/>
    <m/>
    <m/>
    <x v="4"/>
    <s v="JEFATURA DEL SERVCIO DE POLICIA"/>
    <n v="221000000"/>
    <m/>
    <n v="221000000"/>
    <x v="79"/>
    <s v="02-02-02-008-003"/>
    <s v="Detalle"/>
    <s v=""/>
    <s v=""/>
    <x v="1"/>
    <s v="SERVICIOS PROFESIONALES"/>
    <x v="72"/>
    <x v="4"/>
  </r>
  <r>
    <m/>
    <m/>
    <m/>
    <m/>
    <m/>
    <x v="103"/>
    <s v="OFICINA DE TECNOLOGÍA, INFORMACIÓN Y TELECOMUNICACIONES"/>
    <n v="3109456000"/>
    <m/>
    <n v="3109456000"/>
    <x v="79"/>
    <s v="02-02-02-008-003"/>
    <s v="Detalle"/>
    <s v=""/>
    <s v=""/>
    <x v="1"/>
    <s v="SERVICIOS PROFESIONALES"/>
    <x v="72"/>
    <x v="83"/>
  </r>
  <r>
    <m/>
    <m/>
    <m/>
    <m/>
    <m/>
    <x v="104"/>
    <s v="SECRETARIA GENERAL"/>
    <n v="98476140"/>
    <m/>
    <n v="98476140"/>
    <x v="79"/>
    <s v="02-02-02-008-003"/>
    <s v="Detalle"/>
    <s v=""/>
    <s v=""/>
    <x v="1"/>
    <s v="SERVICIOS PROFESIONALES"/>
    <x v="72"/>
    <x v="84"/>
  </r>
  <r>
    <m/>
    <m/>
    <m/>
    <m/>
    <m/>
    <x v="6"/>
    <s v="DIRECCIÓN DE TALENTO HUMANO"/>
    <n v="1660000000"/>
    <m/>
    <n v="1660000000"/>
    <x v="79"/>
    <s v="02-02-02-008-003"/>
    <s v="Detalle"/>
    <s v=""/>
    <s v=""/>
    <x v="1"/>
    <s v="SERVICIOS PROFESIONALES"/>
    <x v="72"/>
    <x v="6"/>
  </r>
  <r>
    <m/>
    <m/>
    <m/>
    <m/>
    <m/>
    <x v="7"/>
    <s v="COMUNICACIONES ESTRATÉGICAS"/>
    <n v="2947000000"/>
    <n v="980000000"/>
    <n v="3927000000"/>
    <x v="79"/>
    <s v="02-02-02-008-003"/>
    <s v="Detalle"/>
    <s v=""/>
    <s v=""/>
    <x v="1"/>
    <s v="SERVICIOS PROFESIONALES"/>
    <x v="72"/>
    <x v="7"/>
  </r>
  <r>
    <m/>
    <m/>
    <m/>
    <m/>
    <m/>
    <x v="90"/>
    <s v="OFICINA DE PLANEACION "/>
    <n v="2215000000"/>
    <m/>
    <n v="2215000000"/>
    <x v="79"/>
    <s v="02-02-02-008-003"/>
    <s v="Detalle"/>
    <s v=""/>
    <s v=""/>
    <x v="1"/>
    <s v="SERVICIOS PROFESIONALES"/>
    <x v="72"/>
    <x v="70"/>
  </r>
  <r>
    <m/>
    <m/>
    <m/>
    <m/>
    <m/>
    <x v="187"/>
    <s v="DEPARTAMENTO DE POLICÍA CAQUETA - DIRECCIÓN DE INCORPORACION"/>
    <m/>
    <n v="27000000"/>
    <n v="27000000"/>
    <x v="79"/>
    <s v="02-02-02-008-003"/>
    <s v="Detalle"/>
    <s v=""/>
    <s v=""/>
    <x v="2"/>
    <s v="SERVICIOS PROFESIONALES"/>
    <x v="72"/>
    <x v="65"/>
  </r>
  <r>
    <m/>
    <m/>
    <m/>
    <m/>
    <m/>
    <x v="11"/>
    <s v="DEPARTAMENTO DE POLICÍA CESAR"/>
    <n v="115000000"/>
    <m/>
    <n v="115000000"/>
    <x v="79"/>
    <s v="02-02-02-008-003"/>
    <s v="Detalle"/>
    <s v=""/>
    <s v=""/>
    <x v="3"/>
    <s v="SERVICIOS PROFESIONALES"/>
    <x v="72"/>
    <x v="11"/>
  </r>
  <r>
    <m/>
    <m/>
    <m/>
    <m/>
    <m/>
    <x v="74"/>
    <s v="DEPARTAMENTO DE POLICÍA CESAR - DIRECCIÓN DE INCORPORACION"/>
    <m/>
    <n v="56000000"/>
    <n v="56000000"/>
    <x v="79"/>
    <s v="02-02-02-008-003"/>
    <s v="Detalle"/>
    <s v=""/>
    <s v=""/>
    <x v="3"/>
    <s v="SERVICIOS PROFESIONALES"/>
    <x v="72"/>
    <x v="65"/>
  </r>
  <r>
    <m/>
    <m/>
    <m/>
    <m/>
    <m/>
    <x v="113"/>
    <s v="DEPARTAMENTO DE POLICÍA CESAR - VALLEDUPAR"/>
    <n v="49000000"/>
    <m/>
    <n v="49000000"/>
    <x v="79"/>
    <s v="02-02-02-008-003"/>
    <s v="Detalle"/>
    <s v=""/>
    <s v=""/>
    <x v="3"/>
    <s v="SERVICIOS PROFESIONALES"/>
    <x v="72"/>
    <x v="93"/>
  </r>
  <r>
    <m/>
    <m/>
    <m/>
    <m/>
    <m/>
    <x v="75"/>
    <s v="DEPARTAMENTO DE POLICÍA CHOCO"/>
    <n v="28971800"/>
    <m/>
    <n v="28971800"/>
    <x v="79"/>
    <s v="02-02-02-008-003"/>
    <s v="Detalle"/>
    <s v=""/>
    <s v=""/>
    <x v="38"/>
    <s v="SERVICIOS PROFESIONALES"/>
    <x v="72"/>
    <x v="66"/>
  </r>
  <r>
    <m/>
    <m/>
    <m/>
    <m/>
    <m/>
    <x v="188"/>
    <s v="DEPARTAMENTO DE POLICÍA CHOCO - DIRECCIÓN DE INCORPORACION"/>
    <n v="32000000"/>
    <m/>
    <n v="32000000"/>
    <x v="79"/>
    <s v="02-02-02-008-003"/>
    <s v="Detalle"/>
    <s v=""/>
    <s v=""/>
    <x v="38"/>
    <s v="SERVICIOS PROFESIONALES"/>
    <x v="72"/>
    <x v="65"/>
  </r>
  <r>
    <m/>
    <m/>
    <m/>
    <m/>
    <m/>
    <x v="131"/>
    <s v="DEPARTAMENTO DE POLICÍA GUAJIRA"/>
    <n v="60000000"/>
    <m/>
    <n v="60000000"/>
    <x v="79"/>
    <s v="02-02-02-008-003"/>
    <s v="Detalle"/>
    <s v=""/>
    <s v=""/>
    <x v="39"/>
    <s v="SERVICIOS PROFESIONALES"/>
    <x v="72"/>
    <x v="111"/>
  </r>
  <r>
    <m/>
    <m/>
    <m/>
    <m/>
    <m/>
    <x v="76"/>
    <s v="DEPARTAMENTO DE POLICÍA GUAJIRA - DIRECCIÓN DE INCORPORACION"/>
    <m/>
    <n v="56000000"/>
    <n v="56000000"/>
    <x v="79"/>
    <s v="02-02-02-008-003"/>
    <s v="Detalle"/>
    <s v=""/>
    <s v=""/>
    <x v="39"/>
    <s v="SERVICIOS PROFESIONALES"/>
    <x v="72"/>
    <x v="65"/>
  </r>
  <r>
    <m/>
    <m/>
    <m/>
    <m/>
    <m/>
    <x v="189"/>
    <s v="DEPARTAMENTO DE POLICÍA PUTUMAYO - DIRECCIÓN DE INCORPORACION"/>
    <m/>
    <n v="33000000"/>
    <n v="33000000"/>
    <x v="79"/>
    <s v="02-02-02-008-003"/>
    <s v="Detalle"/>
    <s v=""/>
    <s v=""/>
    <x v="42"/>
    <s v="SERVICIOS PROFESIONALES"/>
    <x v="72"/>
    <x v="65"/>
  </r>
  <r>
    <m/>
    <m/>
    <m/>
    <m/>
    <m/>
    <x v="190"/>
    <s v="DEPARTAMENTO DE POLICÍA QUINDIO - DIRECCIÓN DE INCORPORACION"/>
    <m/>
    <n v="60872000"/>
    <n v="60872000"/>
    <x v="79"/>
    <s v="02-02-02-008-003"/>
    <s v="Detalle"/>
    <s v=""/>
    <s v=""/>
    <x v="7"/>
    <s v="SERVICIOS PROFESIONALES"/>
    <x v="72"/>
    <x v="65"/>
  </r>
  <r>
    <m/>
    <m/>
    <m/>
    <m/>
    <m/>
    <x v="17"/>
    <s v="DEPARTAMENTO DE POLICÍA SAN ANDRES Y PROVIDENCIA"/>
    <n v="30000000"/>
    <m/>
    <n v="30000000"/>
    <x v="79"/>
    <s v="02-02-02-008-003"/>
    <s v="Detalle"/>
    <s v=""/>
    <s v=""/>
    <x v="8"/>
    <s v="SERVICIOS PROFESIONALES"/>
    <x v="72"/>
    <x v="17"/>
  </r>
  <r>
    <m/>
    <m/>
    <m/>
    <m/>
    <m/>
    <x v="78"/>
    <s v="DEPARTAMENTO DE POLICÍA SUCRE - DIRECCIÓN DE INCORPORACION"/>
    <n v="56000000"/>
    <m/>
    <n v="56000000"/>
    <x v="79"/>
    <s v="02-02-02-008-003"/>
    <s v="Detalle"/>
    <s v=""/>
    <s v=""/>
    <x v="9"/>
    <s v="SERVICIOS PROFESIONALES"/>
    <x v="72"/>
    <x v="65"/>
  </r>
  <r>
    <m/>
    <m/>
    <m/>
    <m/>
    <m/>
    <x v="19"/>
    <s v="DEPARTAMENTO DE POLICÍA URABA"/>
    <n v="2500000"/>
    <m/>
    <n v="2500000"/>
    <x v="79"/>
    <s v="02-02-02-008-003"/>
    <s v="Detalle"/>
    <s v=""/>
    <s v=""/>
    <x v="10"/>
    <s v="SERVICIOS PROFESIONALES"/>
    <x v="72"/>
    <x v="19"/>
  </r>
  <r>
    <m/>
    <m/>
    <m/>
    <m/>
    <m/>
    <x v="24"/>
    <s v="DIRECCIÓN DE BIENESTAR SOCIAL"/>
    <m/>
    <n v="1166973835"/>
    <n v="1166973835"/>
    <x v="79"/>
    <s v="02-02-02-008-003"/>
    <s v="Detalle"/>
    <s v=""/>
    <s v=""/>
    <x v="14"/>
    <s v="SERVICIOS PROFESIONALES"/>
    <x v="72"/>
    <x v="22"/>
  </r>
  <r>
    <m/>
    <m/>
    <m/>
    <m/>
    <m/>
    <x v="106"/>
    <s v="DIRECCIÓN DE INVESTIGACION CRIMINAL"/>
    <n v="866450000"/>
    <n v="2065037227"/>
    <n v="2931487227"/>
    <x v="79"/>
    <s v="02-02-02-008-003"/>
    <s v="Detalle"/>
    <s v=""/>
    <s v=""/>
    <x v="40"/>
    <s v="SERVICIOS PROFESIONALES"/>
    <x v="72"/>
    <x v="86"/>
  </r>
  <r>
    <m/>
    <m/>
    <m/>
    <m/>
    <m/>
    <x v="26"/>
    <s v="DIRECCIÓN DE ANTINARCÓTICOS"/>
    <n v="21144580000"/>
    <m/>
    <n v="21144580000"/>
    <x v="79"/>
    <s v="02-02-02-008-003"/>
    <s v="Detalle"/>
    <s v=""/>
    <s v=""/>
    <x v="16"/>
    <s v="SERVICIOS PROFESIONALES"/>
    <x v="72"/>
    <x v="24"/>
  </r>
  <r>
    <m/>
    <m/>
    <m/>
    <m/>
    <m/>
    <x v="27"/>
    <s v="DIRECCIÓN ANTISECUESTRO Y EXTORSION"/>
    <n v="30000000"/>
    <m/>
    <n v="30000000"/>
    <x v="79"/>
    <s v="02-02-02-008-003"/>
    <s v="Detalle"/>
    <s v=""/>
    <s v=""/>
    <x v="17"/>
    <s v="SERVICIOS PROFESIONALES"/>
    <x v="72"/>
    <x v="25"/>
  </r>
  <r>
    <m/>
    <m/>
    <m/>
    <m/>
    <m/>
    <x v="28"/>
    <s v="DIRECCIÓN DE TRANSITO Y TRANSPORTES"/>
    <n v="6000000"/>
    <n v="42102802"/>
    <n v="48102802"/>
    <x v="79"/>
    <s v="02-02-02-008-003"/>
    <s v="Detalle"/>
    <s v=""/>
    <s v=""/>
    <x v="18"/>
    <s v="SERVICIOS PROFESIONALES"/>
    <x v="72"/>
    <x v="26"/>
  </r>
  <r>
    <m/>
    <m/>
    <m/>
    <m/>
    <m/>
    <x v="108"/>
    <s v="POLICÍA FISCAL Y ADUANERA"/>
    <n v="60000000"/>
    <m/>
    <n v="60000000"/>
    <x v="79"/>
    <s v="02-02-02-008-003"/>
    <s v="Detalle"/>
    <s v=""/>
    <s v=""/>
    <x v="41"/>
    <s v="SERVICIOS PROFESIONALES"/>
    <x v="72"/>
    <x v="88"/>
  </r>
  <r>
    <m/>
    <m/>
    <m/>
    <m/>
    <m/>
    <x v="29"/>
    <s v="DIRECCIÓN DE CARABINEROS"/>
    <n v="30000000"/>
    <m/>
    <n v="30000000"/>
    <x v="79"/>
    <s v="02-02-02-008-003"/>
    <s v="Detalle"/>
    <s v=""/>
    <s v=""/>
    <x v="19"/>
    <s v="SERVICIOS PROFESIONALES"/>
    <x v="72"/>
    <x v="27"/>
  </r>
  <r>
    <m/>
    <m/>
    <m/>
    <m/>
    <m/>
    <x v="112"/>
    <s v="POLICÍA METROPOLITANA DE BOGOTA"/>
    <m/>
    <n v="139725000"/>
    <n v="139725000"/>
    <x v="79"/>
    <s v="02-02-02-008-003"/>
    <s v="Detalle"/>
    <s v=""/>
    <s v=""/>
    <x v="28"/>
    <s v="SERVICIOS PROFESIONALES"/>
    <x v="72"/>
    <x v="92"/>
  </r>
  <r>
    <m/>
    <m/>
    <m/>
    <m/>
    <m/>
    <x v="30"/>
    <s v="POLICÍA METROPOLITANA DE IBAGUÉ"/>
    <n v="6360000"/>
    <m/>
    <n v="6360000"/>
    <x v="79"/>
    <s v="02-02-02-008-003"/>
    <s v="Detalle"/>
    <s v=""/>
    <s v=""/>
    <x v="20"/>
    <s v="SERVICIOS PROFESIONALES"/>
    <x v="72"/>
    <x v="28"/>
  </r>
  <r>
    <m/>
    <m/>
    <m/>
    <m/>
    <m/>
    <x v="156"/>
    <s v="DEPARTAMENTO DE POLICÍA TOLIMA- DIRECCIÓN DE INCORPORACIÓN"/>
    <n v="57000000"/>
    <m/>
    <n v="57000000"/>
    <x v="79"/>
    <s v="02-02-02-008-003"/>
    <s v="Detalle"/>
    <s v=""/>
    <s v=""/>
    <x v="20"/>
    <s v="SERVICIOS PROFESIONALES"/>
    <x v="72"/>
    <x v="65"/>
  </r>
  <r>
    <m/>
    <m/>
    <m/>
    <m/>
    <m/>
    <x v="191"/>
    <s v="DEPARTAMENTO DE POLICÍA MAGDALENA - DIRECCIÓN DE INCORPORACION "/>
    <m/>
    <n v="56000000"/>
    <n v="56000000"/>
    <x v="79"/>
    <s v="02-02-02-008-003"/>
    <s v="Detalle"/>
    <s v=""/>
    <s v=""/>
    <x v="21"/>
    <s v="SERVICIOS PROFESIONALES"/>
    <x v="72"/>
    <x v="65"/>
  </r>
  <r>
    <m/>
    <m/>
    <m/>
    <m/>
    <m/>
    <x v="35"/>
    <s v="POLICÍA METROPOLITANA DE POPAYAN"/>
    <n v="10000000"/>
    <m/>
    <n v="10000000"/>
    <x v="79"/>
    <s v="02-02-02-008-003"/>
    <s v="Detalle"/>
    <s v=""/>
    <s v=""/>
    <x v="22"/>
    <s v="SERVICIOS PROFESIONALES"/>
    <x v="72"/>
    <x v="32"/>
  </r>
  <r>
    <m/>
    <m/>
    <m/>
    <m/>
    <m/>
    <x v="80"/>
    <s v="DEPARTAMENTO DE POLICÍA CAUCA DIRECCIÓN DE INCORPORACION "/>
    <m/>
    <n v="60000000"/>
    <n v="60000000"/>
    <x v="79"/>
    <s v="02-02-02-008-003"/>
    <s v="Detalle"/>
    <s v=""/>
    <s v=""/>
    <x v="22"/>
    <s v="SERVICIOS PROFESIONALES"/>
    <x v="72"/>
    <x v="65"/>
  </r>
  <r>
    <m/>
    <m/>
    <m/>
    <m/>
    <m/>
    <x v="39"/>
    <s v="DEPARTAMENTO DE POLICÍA HUILA"/>
    <n v="112000000"/>
    <m/>
    <n v="112000000"/>
    <x v="79"/>
    <s v="02-02-02-008-003"/>
    <s v="Detalle"/>
    <s v=""/>
    <s v=""/>
    <x v="23"/>
    <s v="SERVICIOS PROFESIONALES"/>
    <x v="72"/>
    <x v="36"/>
  </r>
  <r>
    <m/>
    <m/>
    <m/>
    <m/>
    <m/>
    <x v="157"/>
    <s v="DEPARTAMENTO DE POLICÍA HUILA- DIRECCIÓN DE INCORPORACIÓN"/>
    <m/>
    <n v="57000000"/>
    <n v="57000000"/>
    <x v="79"/>
    <s v="02-02-02-008-003"/>
    <s v="Detalle"/>
    <s v=""/>
    <s v=""/>
    <x v="23"/>
    <s v="SERVICIOS PROFESIONALES"/>
    <x v="72"/>
    <x v="65"/>
  </r>
  <r>
    <m/>
    <m/>
    <m/>
    <m/>
    <m/>
    <x v="158"/>
    <s v="DEPARTAMENTO DE POLICÍA CORDOBA DIRECCIÓN DE INCORPORACION"/>
    <n v="48000000"/>
    <m/>
    <n v="48000000"/>
    <x v="79"/>
    <s v="02-02-02-008-003"/>
    <s v="Detalle"/>
    <s v=""/>
    <s v=""/>
    <x v="24"/>
    <s v="SERVICIOS PROFESIONALES"/>
    <x v="72"/>
    <x v="65"/>
  </r>
  <r>
    <m/>
    <m/>
    <m/>
    <m/>
    <m/>
    <x v="42"/>
    <s v="DEPARTAMENTO DE POLICÍA CALDAS"/>
    <n v="50000000"/>
    <m/>
    <n v="50000000"/>
    <x v="79"/>
    <s v="02-02-02-008-003"/>
    <s v="Detalle"/>
    <s v=""/>
    <s v=""/>
    <x v="25"/>
    <s v="SERVICIOS PROFESIONALES"/>
    <x v="72"/>
    <x v="39"/>
  </r>
  <r>
    <m/>
    <m/>
    <m/>
    <m/>
    <m/>
    <x v="159"/>
    <s v="ESCUELA DE CARABINEROS ALEJANDRO GUTIERREZ DIRECCIÓN DE INCORPORACION"/>
    <m/>
    <n v="27827200"/>
    <n v="27827200"/>
    <x v="79"/>
    <s v="02-02-02-008-003"/>
    <s v="Detalle"/>
    <s v=""/>
    <s v=""/>
    <x v="25"/>
    <s v="SERVICIOS PROFESIONALES"/>
    <x v="72"/>
    <x v="65"/>
  </r>
  <r>
    <m/>
    <m/>
    <m/>
    <m/>
    <m/>
    <x v="43"/>
    <s v="POLICÍA METROPOLITANA DE MANIZALES"/>
    <n v="83000000"/>
    <m/>
    <n v="83000000"/>
    <x v="79"/>
    <s v="02-02-02-008-003"/>
    <s v="Detalle"/>
    <s v=""/>
    <s v=""/>
    <x v="25"/>
    <s v="SERVICIOS PROFESIONALES"/>
    <x v="72"/>
    <x v="40"/>
  </r>
  <r>
    <m/>
    <m/>
    <m/>
    <m/>
    <m/>
    <x v="93"/>
    <s v="DEPARTAMENTO DE POLICÍA BOYACA"/>
    <n v="6000000"/>
    <m/>
    <n v="6000000"/>
    <x v="79"/>
    <s v="02-02-02-008-003"/>
    <s v="Detalle"/>
    <s v=""/>
    <s v=""/>
    <x v="26"/>
    <s v="SERVICIOS PROFESIONALES"/>
    <x v="72"/>
    <x v="73"/>
  </r>
  <r>
    <m/>
    <m/>
    <m/>
    <m/>
    <m/>
    <x v="44"/>
    <s v="POLICÍA METROPOLITANA DE TUNJA"/>
    <n v="20000000"/>
    <m/>
    <n v="20000000"/>
    <x v="79"/>
    <s v="02-02-02-008-003"/>
    <s v="Detalle"/>
    <s v=""/>
    <s v=""/>
    <x v="26"/>
    <s v="SERVICIOS PROFESIONALES"/>
    <x v="72"/>
    <x v="41"/>
  </r>
  <r>
    <m/>
    <m/>
    <m/>
    <m/>
    <m/>
    <x v="175"/>
    <s v="POLICÍA METROPOLITANA DE TUNJA - DIRECCIÓN DE INCORPORACIÓN"/>
    <n v="65500000"/>
    <m/>
    <n v="65500000"/>
    <x v="79"/>
    <s v="02-02-02-008-003"/>
    <s v="Detalle"/>
    <s v=""/>
    <s v=""/>
    <x v="26"/>
    <s v="SERVICIOS PROFESIONALES"/>
    <x v="72"/>
    <x v="65"/>
  </r>
  <r>
    <m/>
    <m/>
    <m/>
    <m/>
    <m/>
    <x v="135"/>
    <s v="DEPARTAMENTO DE POLICÍA NARIÑO - DISTRITO ESPECIAL TUMACO"/>
    <n v="30000000"/>
    <m/>
    <n v="30000000"/>
    <x v="79"/>
    <s v="02-02-02-008-003"/>
    <s v="Detalle"/>
    <s v=""/>
    <s v=""/>
    <x v="27"/>
    <s v="SERVICIOS PROFESIONALES"/>
    <x v="72"/>
    <x v="114"/>
  </r>
  <r>
    <m/>
    <m/>
    <m/>
    <m/>
    <m/>
    <x v="192"/>
    <s v="POLICÍA METROPOLITANA DE PASTO DIRECCIÓN DE INCORPORACION"/>
    <m/>
    <n v="60500000"/>
    <n v="60500000"/>
    <x v="79"/>
    <s v="02-02-02-008-003"/>
    <s v="Detalle"/>
    <s v=""/>
    <s v=""/>
    <x v="27"/>
    <s v="SERVICIOS PROFESIONALES"/>
    <x v="72"/>
    <x v="65"/>
  </r>
  <r>
    <m/>
    <m/>
    <m/>
    <m/>
    <m/>
    <x v="50"/>
    <s v="POLICÍA METROPOLITANA DE CALI"/>
    <n v="60000000"/>
    <m/>
    <n v="60000000"/>
    <x v="79"/>
    <s v="02-02-02-008-003"/>
    <s v="Detalle"/>
    <s v=""/>
    <s v=""/>
    <x v="29"/>
    <s v="SERVICIOS PROFESIONALES"/>
    <x v="72"/>
    <x v="46"/>
  </r>
  <r>
    <m/>
    <m/>
    <m/>
    <m/>
    <m/>
    <x v="81"/>
    <s v="POLICÍA METROPOLITANA SANTIAGO DE CALI - DIRECCIÓN DE INCORPORACION"/>
    <m/>
    <n v="60000000"/>
    <n v="60000000"/>
    <x v="79"/>
    <s v="02-02-02-008-003"/>
    <s v="Detalle"/>
    <s v=""/>
    <s v=""/>
    <x v="29"/>
    <s v="SERVICIOS PROFESIONALES"/>
    <x v="72"/>
    <x v="65"/>
  </r>
  <r>
    <m/>
    <m/>
    <m/>
    <m/>
    <m/>
    <x v="82"/>
    <s v="DEPARTAMENTO DE POLICÍA VALLE"/>
    <n v="7000000"/>
    <m/>
    <n v="7000000"/>
    <x v="79"/>
    <s v="02-02-02-008-003"/>
    <s v="Detalle"/>
    <s v=""/>
    <s v=""/>
    <x v="29"/>
    <s v="SERVICIOS PROFESIONALES"/>
    <x v="72"/>
    <x v="67"/>
  </r>
  <r>
    <m/>
    <m/>
    <m/>
    <m/>
    <m/>
    <x v="160"/>
    <s v="DEPARTAMENTO DE POLICÍA VALLE - DIRECCIÓN DE INCORPORACION"/>
    <n v="35000000"/>
    <m/>
    <n v="35000000"/>
    <x v="79"/>
    <s v="02-02-02-008-003"/>
    <s v="Detalle"/>
    <s v=""/>
    <s v=""/>
    <x v="29"/>
    <s v="SERVICIOS PROFESIONALES"/>
    <x v="72"/>
    <x v="65"/>
  </r>
  <r>
    <m/>
    <m/>
    <m/>
    <m/>
    <m/>
    <x v="83"/>
    <s v="DEPARTAMENTO DE POLICÍA ANTIOQUIA"/>
    <n v="6000000"/>
    <m/>
    <n v="6000000"/>
    <x v="79"/>
    <s v="02-02-02-008-003"/>
    <s v="Detalle"/>
    <s v=""/>
    <s v=""/>
    <x v="30"/>
    <s v="SERVICIOS PROFESIONALES"/>
    <x v="72"/>
    <x v="68"/>
  </r>
  <r>
    <m/>
    <m/>
    <m/>
    <m/>
    <m/>
    <x v="84"/>
    <s v="DEPARTAMENTO DE POLICÍA BOLÍVAR - DIRECCIÓN DE INCORPORACIÓN"/>
    <m/>
    <n v="32000000"/>
    <n v="32000000"/>
    <x v="79"/>
    <s v="02-02-02-008-003"/>
    <s v="Detalle"/>
    <s v=""/>
    <s v=""/>
    <x v="31"/>
    <s v="SERVICIOS PROFESIONALES"/>
    <x v="72"/>
    <x v="65"/>
  </r>
  <r>
    <m/>
    <m/>
    <m/>
    <m/>
    <m/>
    <x v="57"/>
    <s v="POLICÍA METROPOLITANA DE BARRANQUILLA"/>
    <n v="8000000"/>
    <m/>
    <n v="8000000"/>
    <x v="79"/>
    <s v="02-02-02-008-003"/>
    <s v="Detalle"/>
    <s v=""/>
    <s v=""/>
    <x v="32"/>
    <s v="SERVICIOS PROFESIONALES"/>
    <x v="72"/>
    <x v="51"/>
  </r>
  <r>
    <m/>
    <m/>
    <m/>
    <m/>
    <m/>
    <x v="86"/>
    <s v="DEPARTAMENTO DE POLICÍA ATLÁNTICO - DIRECCIÓN DE INCORPORACION "/>
    <n v="56000000"/>
    <m/>
    <n v="56000000"/>
    <x v="79"/>
    <s v="02-02-02-008-003"/>
    <s v="Detalle"/>
    <s v=""/>
    <s v=""/>
    <x v="32"/>
    <s v="SERVICIOS PROFESIONALES"/>
    <x v="72"/>
    <x v="65"/>
  </r>
  <r>
    <m/>
    <m/>
    <m/>
    <m/>
    <m/>
    <x v="94"/>
    <s v="DEPARTAMENTO DE POLICÍA SANTANDER"/>
    <n v="8389500"/>
    <m/>
    <n v="8389500"/>
    <x v="79"/>
    <s v="02-02-02-008-003"/>
    <s v="Detalle"/>
    <s v=""/>
    <s v=""/>
    <x v="33"/>
    <s v="SERVICIOS PROFESIONALES"/>
    <x v="72"/>
    <x v="74"/>
  </r>
  <r>
    <m/>
    <m/>
    <m/>
    <m/>
    <m/>
    <x v="87"/>
    <s v="DEPARTAMENTO DE POLICÍA SANTANDER -  DIRECCIÓN DE INCORPORACIÓN"/>
    <n v="65000000"/>
    <m/>
    <n v="65000000"/>
    <x v="79"/>
    <s v="02-02-02-008-003"/>
    <s v="Detalle"/>
    <s v=""/>
    <s v=""/>
    <x v="33"/>
    <s v="SERVICIOS PROFESIONALES"/>
    <x v="72"/>
    <x v="65"/>
  </r>
  <r>
    <m/>
    <m/>
    <m/>
    <m/>
    <m/>
    <x v="161"/>
    <s v="POLICÍA METROPOLITANA DE PEREIRA - DIRECCIÓN DE INCORPORACION"/>
    <n v="60972000"/>
    <m/>
    <n v="60972000"/>
    <x v="79"/>
    <s v="02-02-02-008-003"/>
    <s v="Detalle"/>
    <s v=""/>
    <s v=""/>
    <x v="35"/>
    <s v="SERVICIOS PROFESIONALES"/>
    <x v="72"/>
    <x v="65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8"/>
    <s v="004"/>
    <x v="0"/>
    <s v="SERVICIOS DE TELECOMUNICACIONES, TRANSMISIÓN Y SUMINISTRO DE INFORMACIÓN"/>
    <n v="48164526757.799995"/>
    <n v="5723500000"/>
    <n v="53888026757.799995"/>
    <x v="80"/>
    <s v="02-02-02-008"/>
    <s v="Subordinal"/>
    <s v="020202008004Subordinal"/>
    <n v="1"/>
    <x v="0"/>
    <s v="SERVICIOS PÚBLICOS - TELECOMUNICACIONES"/>
    <x v="73"/>
    <x v="0"/>
  </r>
  <r>
    <m/>
    <m/>
    <m/>
    <m/>
    <m/>
    <x v="70"/>
    <s v="DIRECCIÓN ADMINISTRATIVA Y FINANCIERA"/>
    <n v="4000000"/>
    <m/>
    <n v="4000000"/>
    <x v="80"/>
    <s v="02-02-02-008-004"/>
    <s v="Detalle"/>
    <s v=""/>
    <s v=""/>
    <x v="1"/>
    <s v="SERVICIOS PÚBLICOS - TELECOMUNICACIONES"/>
    <x v="73"/>
    <x v="62"/>
  </r>
  <r>
    <m/>
    <m/>
    <m/>
    <m/>
    <m/>
    <x v="111"/>
    <s v="COMANDOS EN OPERACIONES ESPECIALES Y ANTITERRORISMO"/>
    <n v="50000000"/>
    <m/>
    <n v="50000000"/>
    <x v="80"/>
    <s v="02-02-02-008-004"/>
    <s v="Detalle"/>
    <s v=""/>
    <s v=""/>
    <x v="1"/>
    <s v="SERVICIOS PÚBLICOS - TELECOMUNICACIONES"/>
    <x v="73"/>
    <x v="91"/>
  </r>
  <r>
    <m/>
    <m/>
    <m/>
    <m/>
    <m/>
    <x v="97"/>
    <s v="AGREGADURIA DE ARGENTINA"/>
    <n v="10000000"/>
    <m/>
    <n v="10000000"/>
    <x v="80"/>
    <s v="02-02-02-008-004"/>
    <s v="Detalle"/>
    <s v=""/>
    <s v=""/>
    <x v="1"/>
    <s v="SERVICIOS PÚBLICOS - TELECOMUNICACIONES"/>
    <x v="73"/>
    <x v="77"/>
  </r>
  <r>
    <m/>
    <m/>
    <m/>
    <m/>
    <m/>
    <x v="98"/>
    <s v="AGREGADURIA DE BOLIVIA"/>
    <n v="7000000"/>
    <m/>
    <n v="7000000"/>
    <x v="80"/>
    <s v="02-02-02-008-004"/>
    <s v="Detalle"/>
    <s v=""/>
    <s v=""/>
    <x v="1"/>
    <s v="SERVICIOS PÚBLICOS - TELECOMUNICACIONES"/>
    <x v="73"/>
    <x v="78"/>
  </r>
  <r>
    <m/>
    <m/>
    <m/>
    <m/>
    <m/>
    <x v="2"/>
    <s v="AGREGADURIA DE CHILE"/>
    <n v="7300000"/>
    <m/>
    <n v="7300000"/>
    <x v="80"/>
    <s v="02-02-02-008-004"/>
    <s v="Detalle"/>
    <s v=""/>
    <s v=""/>
    <x v="1"/>
    <s v="SERVICIOS PÚBLICOS - TELECOMUNICACIONES"/>
    <x v="73"/>
    <x v="2"/>
  </r>
  <r>
    <m/>
    <m/>
    <m/>
    <m/>
    <m/>
    <x v="99"/>
    <s v="AGREGADURIA DE GRAN BRETANA"/>
    <n v="2500000"/>
    <m/>
    <n v="2500000"/>
    <x v="80"/>
    <s v="02-02-02-008-004"/>
    <s v="Detalle"/>
    <s v=""/>
    <s v=""/>
    <x v="1"/>
    <s v="SERVICIOS PÚBLICOS - TELECOMUNICACIONES"/>
    <x v="73"/>
    <x v="79"/>
  </r>
  <r>
    <m/>
    <m/>
    <m/>
    <m/>
    <m/>
    <x v="115"/>
    <s v="AGREGADURIA DE PANAMA"/>
    <n v="9000000"/>
    <m/>
    <n v="9000000"/>
    <x v="80"/>
    <s v="02-02-02-008-004"/>
    <s v="Detalle"/>
    <s v=""/>
    <s v=""/>
    <x v="1"/>
    <s v="SERVICIOS PÚBLICOS - TELECOMUNICACIONES"/>
    <x v="73"/>
    <x v="95"/>
  </r>
  <r>
    <m/>
    <m/>
    <m/>
    <m/>
    <m/>
    <x v="121"/>
    <s v="AGREGADURIA DE PERU"/>
    <n v="2000000"/>
    <m/>
    <n v="2000000"/>
    <x v="80"/>
    <s v="02-02-02-008-004"/>
    <s v="Detalle"/>
    <s v=""/>
    <s v=""/>
    <x v="1"/>
    <s v="SERVICIOS PÚBLICOS - TELECOMUNICACIONES"/>
    <x v="73"/>
    <x v="101"/>
  </r>
  <r>
    <m/>
    <m/>
    <m/>
    <m/>
    <m/>
    <x v="128"/>
    <s v="AGREGADURIA DE ESTADOS UNIDOS"/>
    <n v="6000000"/>
    <m/>
    <n v="6000000"/>
    <x v="80"/>
    <s v="02-02-02-008-004"/>
    <s v="Detalle"/>
    <s v=""/>
    <s v=""/>
    <x v="1"/>
    <s v="SERVICIOS PÚBLICOS - TELECOMUNICACIONES"/>
    <x v="73"/>
    <x v="108"/>
  </r>
  <r>
    <m/>
    <m/>
    <m/>
    <m/>
    <m/>
    <x v="122"/>
    <s v="AGREGADURIA DE FRANCIA"/>
    <n v="1000000"/>
    <m/>
    <n v="1000000"/>
    <x v="80"/>
    <s v="02-02-02-008-004"/>
    <s v="Detalle"/>
    <s v=""/>
    <s v=""/>
    <x v="1"/>
    <s v="SERVICIOS PÚBLICOS - TELECOMUNICACIONES"/>
    <x v="73"/>
    <x v="102"/>
  </r>
  <r>
    <m/>
    <m/>
    <m/>
    <m/>
    <m/>
    <x v="126"/>
    <s v="AGREGADURIA DE AUSTRIA"/>
    <n v="2000000"/>
    <m/>
    <n v="2000000"/>
    <x v="80"/>
    <s v="02-02-02-008-004"/>
    <s v="Detalle"/>
    <s v=""/>
    <s v=""/>
    <x v="1"/>
    <s v="SERVICIOS PÚBLICOS - TELECOMUNICACIONES"/>
    <x v="73"/>
    <x v="106"/>
  </r>
  <r>
    <m/>
    <m/>
    <m/>
    <m/>
    <m/>
    <x v="129"/>
    <s v="AGREGADURIA DE ITALIA"/>
    <n v="3000000"/>
    <m/>
    <n v="3000000"/>
    <x v="80"/>
    <s v="02-02-02-008-004"/>
    <s v="Detalle"/>
    <s v=""/>
    <s v=""/>
    <x v="1"/>
    <s v="SERVICIOS PÚBLICOS - TELECOMUNICACIONES"/>
    <x v="73"/>
    <x v="109"/>
  </r>
  <r>
    <m/>
    <m/>
    <m/>
    <m/>
    <m/>
    <x v="100"/>
    <s v="AGREGADURIA DE BRASIL"/>
    <n v="5300000"/>
    <m/>
    <n v="5300000"/>
    <x v="80"/>
    <s v="02-02-02-008-004"/>
    <s v="Detalle"/>
    <s v=""/>
    <s v=""/>
    <x v="1"/>
    <s v="SERVICIOS PÚBLICOS - TELECOMUNICACIONES"/>
    <x v="73"/>
    <x v="80"/>
  </r>
  <r>
    <m/>
    <m/>
    <m/>
    <m/>
    <m/>
    <x v="123"/>
    <s v="AGREGADURIA OEA"/>
    <n v="5000000"/>
    <m/>
    <n v="5000000"/>
    <x v="80"/>
    <s v="02-02-02-008-004"/>
    <s v="Detalle"/>
    <s v=""/>
    <s v=""/>
    <x v="1"/>
    <s v="SERVICIOS PÚBLICOS - TELECOMUNICACIONES"/>
    <x v="73"/>
    <x v="103"/>
  </r>
  <r>
    <m/>
    <m/>
    <m/>
    <m/>
    <m/>
    <x v="130"/>
    <s v="AGREGADURIA DE ESPANA"/>
    <n v="5000000"/>
    <m/>
    <n v="5000000"/>
    <x v="80"/>
    <s v="02-02-02-008-004"/>
    <s v="Detalle"/>
    <s v=""/>
    <s v=""/>
    <x v="1"/>
    <s v="SERVICIOS PÚBLICOS - TELECOMUNICACIONES"/>
    <x v="73"/>
    <x v="110"/>
  </r>
  <r>
    <m/>
    <m/>
    <m/>
    <m/>
    <m/>
    <x v="116"/>
    <s v="AGREGADURIA DE COSTA RICA"/>
    <n v="5000000"/>
    <m/>
    <n v="5000000"/>
    <x v="80"/>
    <s v="02-02-02-008-004"/>
    <s v="Detalle"/>
    <s v=""/>
    <s v=""/>
    <x v="1"/>
    <s v="SERVICIOS PÚBLICOS - TELECOMUNICACIONES"/>
    <x v="73"/>
    <x v="96"/>
  </r>
  <r>
    <m/>
    <m/>
    <m/>
    <m/>
    <m/>
    <x v="101"/>
    <s v="AGREGADURIA ONU"/>
    <n v="9187600"/>
    <m/>
    <n v="9187600"/>
    <x v="80"/>
    <s v="02-02-02-008-004"/>
    <s v="Detalle"/>
    <s v=""/>
    <s v=""/>
    <x v="1"/>
    <s v="SERVICIOS PÚBLICOS - TELECOMUNICACIONES"/>
    <x v="73"/>
    <x v="81"/>
  </r>
  <r>
    <m/>
    <m/>
    <m/>
    <m/>
    <m/>
    <x v="102"/>
    <s v="AGREGADURIA DE ECUADOR"/>
    <n v="2000000"/>
    <m/>
    <n v="2000000"/>
    <x v="80"/>
    <s v="02-02-02-008-004"/>
    <s v="Detalle"/>
    <s v=""/>
    <s v=""/>
    <x v="1"/>
    <s v="SERVICIOS PÚBLICOS - TELECOMUNICACIONES"/>
    <x v="73"/>
    <x v="82"/>
  </r>
  <r>
    <m/>
    <m/>
    <m/>
    <m/>
    <m/>
    <x v="117"/>
    <s v="AGREGADURIA DE PARAGUAY"/>
    <n v="2500000"/>
    <m/>
    <n v="2500000"/>
    <x v="80"/>
    <s v="02-02-02-008-004"/>
    <s v="Detalle"/>
    <s v=""/>
    <s v=""/>
    <x v="1"/>
    <s v="SERVICIOS PÚBLICOS - TELECOMUNICACIONES"/>
    <x v="73"/>
    <x v="97"/>
  </r>
  <r>
    <m/>
    <m/>
    <m/>
    <m/>
    <m/>
    <x v="3"/>
    <s v="AREA DE DERECHOS HUMANOS"/>
    <n v="22000000"/>
    <m/>
    <n v="22000000"/>
    <x v="80"/>
    <s v="02-02-02-008-004"/>
    <s v="Detalle"/>
    <s v=""/>
    <s v=""/>
    <x v="1"/>
    <s v="SERVICIOS PÚBLICOS - TELECOMUNICACIONES"/>
    <x v="73"/>
    <x v="3"/>
  </r>
  <r>
    <m/>
    <m/>
    <m/>
    <m/>
    <m/>
    <x v="5"/>
    <s v="ESCUADRÓN MÓVIL ANTIDISTURBIOS"/>
    <n v="506000000"/>
    <m/>
    <n v="506000000"/>
    <x v="80"/>
    <s v="02-02-02-008-004"/>
    <s v="Detalle"/>
    <s v=""/>
    <s v=""/>
    <x v="1"/>
    <s v="SERVICIOS PÚBLICOS - TELECOMUNICACIONES"/>
    <x v="73"/>
    <x v="5"/>
  </r>
  <r>
    <m/>
    <m/>
    <m/>
    <m/>
    <m/>
    <x v="103"/>
    <s v="OFICINA DE TECNOLOGÍA, INFORMACIÓN Y TELECOMUNICACIONES"/>
    <n v="40190999991.199997"/>
    <n v="3935000000"/>
    <n v="44125999991.199997"/>
    <x v="80"/>
    <s v="02-02-02-008-004"/>
    <s v="Detalle"/>
    <s v=""/>
    <s v=""/>
    <x v="1"/>
    <s v="SERVICIOS PÚBLICOS - TELECOMUNICACIONES"/>
    <x v="73"/>
    <x v="83"/>
  </r>
  <r>
    <m/>
    <m/>
    <m/>
    <m/>
    <m/>
    <x v="104"/>
    <s v="SECRETARIA GENERAL"/>
    <n v="23000000"/>
    <m/>
    <n v="23000000"/>
    <x v="80"/>
    <s v="02-02-02-008-004"/>
    <s v="Detalle"/>
    <s v=""/>
    <s v=""/>
    <x v="1"/>
    <s v="SERVICIOS PÚBLICOS - TELECOMUNICACIONES"/>
    <x v="73"/>
    <x v="84"/>
  </r>
  <r>
    <m/>
    <m/>
    <m/>
    <m/>
    <m/>
    <x v="90"/>
    <s v="OFICINA DE PLANEACION "/>
    <n v="73000000"/>
    <m/>
    <n v="73000000"/>
    <x v="80"/>
    <s v="02-02-02-008-004"/>
    <s v="Detalle"/>
    <s v=""/>
    <s v=""/>
    <x v="1"/>
    <s v="SERVICIOS PÚBLICOS - TELECOMUNICACIONES"/>
    <x v="73"/>
    <x v="70"/>
  </r>
  <r>
    <m/>
    <m/>
    <m/>
    <m/>
    <m/>
    <x v="131"/>
    <s v="DEPARTAMENTO DE POLICÍA GUAJIRA"/>
    <n v="130000000"/>
    <m/>
    <n v="130000000"/>
    <x v="80"/>
    <s v="02-02-02-008-004"/>
    <s v="Detalle"/>
    <s v=""/>
    <s v=""/>
    <x v="39"/>
    <s v="SERVICIOS PÚBLICOS - TELECOMUNICACIONES"/>
    <x v="73"/>
    <x v="111"/>
  </r>
  <r>
    <m/>
    <m/>
    <m/>
    <m/>
    <m/>
    <x v="114"/>
    <s v="DEPARTAMENTO DE POLICÍA PUTUMAYO"/>
    <n v="800000"/>
    <m/>
    <n v="800000"/>
    <x v="80"/>
    <s v="02-02-02-008-004"/>
    <s v="Detalle"/>
    <s v=""/>
    <s v=""/>
    <x v="42"/>
    <s v="SERVICIOS PÚBLICOS - TELECOMUNICACIONES"/>
    <x v="73"/>
    <x v="94"/>
  </r>
  <r>
    <m/>
    <m/>
    <m/>
    <m/>
    <m/>
    <x v="24"/>
    <s v="DIRECCIÓN DE BIENESTAR SOCIAL"/>
    <m/>
    <n v="313500000"/>
    <n v="313500000"/>
    <x v="80"/>
    <s v="02-02-02-008-004"/>
    <s v="Detalle"/>
    <s v=""/>
    <s v=""/>
    <x v="14"/>
    <s v="SERVICIOS PÚBLICOS - TELECOMUNICACIONES"/>
    <x v="73"/>
    <x v="22"/>
  </r>
  <r>
    <m/>
    <m/>
    <m/>
    <m/>
    <m/>
    <x v="106"/>
    <s v="DIRECCIÓN DE INVESTIGACION CRIMINAL"/>
    <n v="2573369405"/>
    <m/>
    <n v="2573369405"/>
    <x v="80"/>
    <s v="02-02-02-008-004"/>
    <s v="Detalle"/>
    <s v=""/>
    <s v=""/>
    <x v="40"/>
    <s v="SERVICIOS PÚBLICOS - TELECOMUNICACIONES"/>
    <x v="73"/>
    <x v="86"/>
  </r>
  <r>
    <m/>
    <m/>
    <m/>
    <m/>
    <m/>
    <x v="25"/>
    <s v="DIRECCIÓN DE INTELIGENCIA POLICÍAL"/>
    <n v="95000000"/>
    <m/>
    <n v="95000000"/>
    <x v="80"/>
    <s v="02-02-02-008-004"/>
    <s v="Detalle"/>
    <s v=""/>
    <s v=""/>
    <x v="15"/>
    <s v="SERVICIOS PÚBLICOS - TELECOMUNICACIONES"/>
    <x v="73"/>
    <x v="23"/>
  </r>
  <r>
    <m/>
    <m/>
    <m/>
    <m/>
    <m/>
    <x v="26"/>
    <s v="DIRECCIÓN DE ANTINARCÓTICOS"/>
    <n v="4038500000"/>
    <m/>
    <n v="4038500000"/>
    <x v="80"/>
    <s v="02-02-02-008-004"/>
    <s v="Detalle"/>
    <s v=""/>
    <s v=""/>
    <x v="16"/>
    <s v="SERVICIOS PÚBLICOS - TELECOMUNICACIONES"/>
    <x v="73"/>
    <x v="24"/>
  </r>
  <r>
    <m/>
    <m/>
    <m/>
    <m/>
    <m/>
    <x v="27"/>
    <s v="DIRECCIÓN ANTISECUESTRO Y EXTORSION"/>
    <n v="15000000"/>
    <m/>
    <n v="15000000"/>
    <x v="80"/>
    <s v="02-02-02-008-004"/>
    <s v="Detalle"/>
    <s v=""/>
    <s v=""/>
    <x v="17"/>
    <s v="SERVICIOS PÚBLICOS - TELECOMUNICACIONES"/>
    <x v="73"/>
    <x v="25"/>
  </r>
  <r>
    <m/>
    <m/>
    <m/>
    <m/>
    <m/>
    <x v="28"/>
    <s v="DIRECCIÓN DE TRANSITO Y TRANSPORTES"/>
    <m/>
    <n v="1350000000"/>
    <n v="1350000000"/>
    <x v="80"/>
    <s v="02-02-02-008-004"/>
    <s v="Detalle"/>
    <s v=""/>
    <s v=""/>
    <x v="18"/>
    <s v="SERVICIOS PÚBLICOS - TELECOMUNICACIONES"/>
    <x v="73"/>
    <x v="26"/>
  </r>
  <r>
    <m/>
    <m/>
    <m/>
    <m/>
    <m/>
    <x v="112"/>
    <s v="POLICÍA METROPOLITANA DE BOGOTA"/>
    <m/>
    <n v="50000000"/>
    <n v="50000000"/>
    <x v="80"/>
    <s v="02-02-02-008-004"/>
    <s v="Detalle"/>
    <s v=""/>
    <s v=""/>
    <x v="28"/>
    <s v="SERVICIOS PÚBLICOS - TELECOMUNICACIONES"/>
    <x v="73"/>
    <x v="92"/>
  </r>
  <r>
    <m/>
    <m/>
    <m/>
    <m/>
    <m/>
    <x v="39"/>
    <s v="DEPARTAMENTO DE POLICÍA HUILA"/>
    <n v="46730000"/>
    <m/>
    <n v="46730000"/>
    <x v="80"/>
    <s v="02-02-02-008-004"/>
    <s v="Detalle"/>
    <s v=""/>
    <s v=""/>
    <x v="23"/>
    <s v="SERVICIOS PÚBLICOS - TELECOMUNICACIONES"/>
    <x v="73"/>
    <x v="36"/>
  </r>
  <r>
    <m/>
    <m/>
    <m/>
    <m/>
    <m/>
    <x v="119"/>
    <s v="POLICÍA METROPOLITANA DE SAN JERONIMO DE MONTERIA"/>
    <n v="7000000"/>
    <m/>
    <n v="7000000"/>
    <x v="80"/>
    <s v="02-02-02-008-004"/>
    <s v="Detalle"/>
    <s v=""/>
    <s v=""/>
    <x v="24"/>
    <s v="SERVICIOS PÚBLICOS - TELECOMUNICACIONES"/>
    <x v="73"/>
    <x v="99"/>
  </r>
  <r>
    <m/>
    <m/>
    <m/>
    <m/>
    <m/>
    <x v="46"/>
    <s v="DEPARTAMENTO DE POLICÍA NARIÑO"/>
    <n v="2000000"/>
    <m/>
    <n v="2000000"/>
    <x v="80"/>
    <s v="02-02-02-008-004"/>
    <s v="Detalle"/>
    <s v=""/>
    <s v=""/>
    <x v="27"/>
    <s v="SERVICIOS PÚBLICOS - TELECOMUNICACIONES"/>
    <x v="73"/>
    <x v="43"/>
  </r>
  <r>
    <m/>
    <m/>
    <m/>
    <m/>
    <m/>
    <x v="50"/>
    <s v="POLICÍA METROPOLITANA DE CALI"/>
    <n v="52197681.600000001"/>
    <m/>
    <n v="52197681.600000001"/>
    <x v="80"/>
    <s v="02-02-02-008-004"/>
    <s v="Detalle"/>
    <s v=""/>
    <s v=""/>
    <x v="29"/>
    <s v="SERVICIOS PÚBLICOS - TELECOMUNICACIONES"/>
    <x v="73"/>
    <x v="46"/>
  </r>
  <r>
    <m/>
    <m/>
    <m/>
    <m/>
    <m/>
    <x v="82"/>
    <s v="DEPARTAMENTO DE POLICÍA VALLE"/>
    <n v="4586080"/>
    <m/>
    <n v="4586080"/>
    <x v="80"/>
    <s v="02-02-02-008-004"/>
    <s v="Detalle"/>
    <s v=""/>
    <s v=""/>
    <x v="29"/>
    <s v="SERVICIOS PÚBLICOS - TELECOMUNICACIONES"/>
    <x v="73"/>
    <x v="67"/>
  </r>
  <r>
    <m/>
    <m/>
    <m/>
    <m/>
    <m/>
    <x v="52"/>
    <s v="DEPARTAMENTO DE POLICÍA VALLE - POLICÍA FISCAL Y ADUANERA"/>
    <n v="1500000"/>
    <m/>
    <n v="1500000"/>
    <x v="80"/>
    <s v="02-02-02-008-004"/>
    <s v="Detalle"/>
    <s v=""/>
    <s v=""/>
    <x v="29"/>
    <s v="SERVICIOS PÚBLICOS - TELECOMUNICACIONES"/>
    <x v="73"/>
    <x v="12"/>
  </r>
  <r>
    <m/>
    <m/>
    <m/>
    <m/>
    <m/>
    <x v="137"/>
    <s v="POLICÍA METROPOLITANA DEL VALLE DE ABURRA"/>
    <n v="75000000"/>
    <n v="75000000"/>
    <n v="150000000"/>
    <x v="80"/>
    <s v="02-02-02-008-004"/>
    <s v="Detalle"/>
    <s v=""/>
    <s v=""/>
    <x v="30"/>
    <s v="SERVICIOS PÚBLICOS - TELECOMUNICACIONES"/>
    <x v="73"/>
    <x v="116"/>
  </r>
  <r>
    <m/>
    <m/>
    <m/>
    <m/>
    <m/>
    <x v="54"/>
    <s v="REGIÓN DE POLICÍA No. 6"/>
    <n v="24000000"/>
    <m/>
    <n v="24000000"/>
    <x v="80"/>
    <s v="02-02-02-008-004"/>
    <s v="Detalle"/>
    <s v=""/>
    <s v=""/>
    <x v="30"/>
    <s v="SERVICIOS PÚBLICOS - TELECOMUNICACIONES"/>
    <x v="73"/>
    <x v="48"/>
  </r>
  <r>
    <m/>
    <m/>
    <m/>
    <m/>
    <m/>
    <x v="132"/>
    <s v="DEPARTAMENTO DE POLICÍA BOLÍVAR - POLICÍA FISCAL Y ADUANERA"/>
    <n v="4056000"/>
    <m/>
    <n v="4056000"/>
    <x v="80"/>
    <s v="02-02-02-008-004"/>
    <s v="Detalle"/>
    <s v=""/>
    <s v=""/>
    <x v="31"/>
    <s v="SERVICIOS PÚBLICOS - TELECOMUNICACIONES"/>
    <x v="73"/>
    <x v="12"/>
  </r>
  <r>
    <m/>
    <m/>
    <m/>
    <m/>
    <m/>
    <x v="57"/>
    <s v="POLICÍA METROPOLITANA DE BARRANQUILLA"/>
    <n v="65000000"/>
    <m/>
    <n v="65000000"/>
    <x v="80"/>
    <s v="02-02-02-008-004"/>
    <s v="Detalle"/>
    <s v=""/>
    <s v=""/>
    <x v="32"/>
    <s v="SERVICIOS PÚBLICOS - TELECOMUNICACIONES"/>
    <x v="73"/>
    <x v="51"/>
  </r>
  <r>
    <m/>
    <m/>
    <m/>
    <m/>
    <m/>
    <x v="109"/>
    <s v="POLICÍA METROPOLITANA DE BUCARAMANGA"/>
    <n v="41000000"/>
    <m/>
    <n v="41000000"/>
    <x v="80"/>
    <s v="02-02-02-008-004"/>
    <s v="Detalle"/>
    <s v=""/>
    <s v=""/>
    <x v="33"/>
    <s v="SERVICIOS PÚBLICOS - TELECOMUNICACIONES"/>
    <x v="73"/>
    <x v="89"/>
  </r>
  <r>
    <m/>
    <m/>
    <m/>
    <m/>
    <m/>
    <x v="60"/>
    <s v="POLICÍA METROPOLITANA DE CUCUTA"/>
    <n v="36000000"/>
    <m/>
    <n v="36000000"/>
    <x v="80"/>
    <s v="02-02-02-008-004"/>
    <s v="Detalle"/>
    <s v=""/>
    <s v=""/>
    <x v="34"/>
    <s v="SERVICIOS PÚBLICOS - TELECOMUNICACIONES"/>
    <x v="73"/>
    <x v="54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8"/>
    <s v="005"/>
    <x v="0"/>
    <s v="SERVICIOS DE SOPORTE"/>
    <n v="19562706217.689999"/>
    <n v="16820360573"/>
    <n v="36383066790.690002"/>
    <x v="81"/>
    <s v="02-02-02-008"/>
    <s v="Subordinal"/>
    <s v="020202008005Subordinal"/>
    <n v="1"/>
    <x v="0"/>
    <s v="SERVICIOS DE SOPORTE"/>
    <x v="74"/>
    <x v="0"/>
  </r>
  <r>
    <m/>
    <m/>
    <m/>
    <m/>
    <m/>
    <x v="70"/>
    <s v="DIRECCIÓN ADMINISTRATIVA Y FINANCIERA"/>
    <n v="2205134319.4000001"/>
    <m/>
    <n v="2205134319.4000001"/>
    <x v="81"/>
    <s v="02-02-02-008-005"/>
    <s v="Detalle"/>
    <s v=""/>
    <s v=""/>
    <x v="1"/>
    <s v="SERVICIOS DE SOPORTE"/>
    <x v="74"/>
    <x v="62"/>
  </r>
  <r>
    <m/>
    <m/>
    <m/>
    <m/>
    <m/>
    <x v="1"/>
    <s v="DIRECCIÓN DE INCORPORACION"/>
    <n v="174500000"/>
    <n v="267000000"/>
    <n v="441500000"/>
    <x v="81"/>
    <s v="02-02-02-008-005"/>
    <s v="Detalle"/>
    <s v=""/>
    <s v=""/>
    <x v="1"/>
    <s v="SERVICIOS DE SOPORTE"/>
    <x v="74"/>
    <x v="1"/>
  </r>
  <r>
    <m/>
    <m/>
    <m/>
    <m/>
    <m/>
    <x v="111"/>
    <s v="COMANDOS EN OPERACIONES ESPECIALES Y ANTITERRORISMO"/>
    <n v="120000000"/>
    <m/>
    <n v="120000000"/>
    <x v="81"/>
    <s v="02-02-02-008-005"/>
    <s v="Detalle"/>
    <s v=""/>
    <s v=""/>
    <x v="1"/>
    <s v="SERVICIOS DE SOPORTE"/>
    <x v="74"/>
    <x v="91"/>
  </r>
  <r>
    <m/>
    <m/>
    <m/>
    <m/>
    <m/>
    <x v="96"/>
    <s v="CENTRO DE ESTANDARES DE LA POLICÍA"/>
    <n v="30000000"/>
    <m/>
    <n v="30000000"/>
    <x v="81"/>
    <s v="02-02-02-008-005"/>
    <s v="Detalle"/>
    <s v=""/>
    <s v=""/>
    <x v="1"/>
    <s v="SERVICIOS DE SOPORTE"/>
    <x v="74"/>
    <x v="76"/>
  </r>
  <r>
    <m/>
    <m/>
    <m/>
    <m/>
    <m/>
    <x v="98"/>
    <s v="AGREGADURIA DE BOLIVIA"/>
    <n v="2000000"/>
    <m/>
    <n v="2000000"/>
    <x v="81"/>
    <s v="02-02-02-008-005"/>
    <s v="Detalle"/>
    <s v=""/>
    <s v=""/>
    <x v="1"/>
    <s v="SERVICIOS DE SOPORTE"/>
    <x v="74"/>
    <x v="78"/>
  </r>
  <r>
    <m/>
    <m/>
    <m/>
    <m/>
    <m/>
    <x v="2"/>
    <s v="AGREGADURIA DE CHILE"/>
    <n v="900000"/>
    <m/>
    <n v="900000"/>
    <x v="81"/>
    <s v="02-02-02-008-005"/>
    <s v="Detalle"/>
    <s v=""/>
    <s v=""/>
    <x v="1"/>
    <s v="SERVICIOS DE SOPORTE"/>
    <x v="74"/>
    <x v="2"/>
  </r>
  <r>
    <m/>
    <m/>
    <m/>
    <m/>
    <m/>
    <x v="115"/>
    <s v="AGREGADURIA DE PANAMA"/>
    <n v="2500000"/>
    <m/>
    <n v="2500000"/>
    <x v="81"/>
    <s v="02-02-02-008-005"/>
    <s v="Detalle"/>
    <s v=""/>
    <s v=""/>
    <x v="1"/>
    <s v="SERVICIOS DE SOPORTE"/>
    <x v="74"/>
    <x v="95"/>
  </r>
  <r>
    <m/>
    <m/>
    <m/>
    <m/>
    <m/>
    <x v="121"/>
    <s v="AGREGADURIA DE PERU"/>
    <n v="8000000"/>
    <m/>
    <n v="8000000"/>
    <x v="81"/>
    <s v="02-02-02-008-005"/>
    <s v="Detalle"/>
    <s v=""/>
    <s v=""/>
    <x v="1"/>
    <s v="SERVICIOS DE SOPORTE"/>
    <x v="74"/>
    <x v="101"/>
  </r>
  <r>
    <m/>
    <m/>
    <m/>
    <m/>
    <m/>
    <x v="130"/>
    <s v="AGREGADURIA DE ESPANA"/>
    <n v="4000000"/>
    <m/>
    <n v="4000000"/>
    <x v="81"/>
    <s v="02-02-02-008-005"/>
    <s v="Detalle"/>
    <s v=""/>
    <s v=""/>
    <x v="1"/>
    <s v="SERVICIOS DE SOPORTE"/>
    <x v="74"/>
    <x v="110"/>
  </r>
  <r>
    <m/>
    <m/>
    <m/>
    <m/>
    <m/>
    <x v="116"/>
    <s v="AGREGADURIA DE COSTA RICA"/>
    <n v="700000"/>
    <m/>
    <n v="700000"/>
    <x v="81"/>
    <s v="02-02-02-008-005"/>
    <s v="Detalle"/>
    <s v=""/>
    <s v=""/>
    <x v="1"/>
    <s v="SERVICIOS DE SOPORTE"/>
    <x v="74"/>
    <x v="96"/>
  </r>
  <r>
    <m/>
    <m/>
    <m/>
    <m/>
    <m/>
    <x v="117"/>
    <s v="AGREGADURIA DE PARAGUAY"/>
    <n v="200000"/>
    <m/>
    <n v="200000"/>
    <x v="81"/>
    <s v="02-02-02-008-005"/>
    <s v="Detalle"/>
    <s v=""/>
    <s v=""/>
    <x v="1"/>
    <s v="SERVICIOS DE SOPORTE"/>
    <x v="74"/>
    <x v="97"/>
  </r>
  <r>
    <m/>
    <m/>
    <m/>
    <m/>
    <m/>
    <x v="7"/>
    <s v="COMUNICACIONES ESTRATÉGICAS"/>
    <n v="120000000"/>
    <m/>
    <n v="120000000"/>
    <x v="81"/>
    <s v="02-02-02-008-005"/>
    <s v="Detalle"/>
    <s v=""/>
    <s v=""/>
    <x v="1"/>
    <s v="SERVICIOS DE SOPORTE"/>
    <x v="74"/>
    <x v="7"/>
  </r>
  <r>
    <m/>
    <m/>
    <m/>
    <m/>
    <m/>
    <x v="72"/>
    <s v="DEPARTAMENTO DE POLICÍA CUNDINAMARCA"/>
    <n v="214000000"/>
    <m/>
    <n v="214000000"/>
    <x v="81"/>
    <s v="02-02-02-008-005"/>
    <s v="Detalle"/>
    <s v=""/>
    <s v=""/>
    <x v="5"/>
    <s v="SERVICIOS DE SOPORTE"/>
    <x v="74"/>
    <x v="64"/>
  </r>
  <r>
    <m/>
    <m/>
    <m/>
    <m/>
    <m/>
    <x v="10"/>
    <s v="DEPARTAMENTO DE POLICÍA CAQUETA"/>
    <n v="77000000"/>
    <m/>
    <n v="77000000"/>
    <x v="81"/>
    <s v="02-02-02-008-005"/>
    <s v="Detalle"/>
    <s v=""/>
    <s v=""/>
    <x v="2"/>
    <s v="SERVICIOS DE SOPORTE"/>
    <x v="74"/>
    <x v="10"/>
  </r>
  <r>
    <m/>
    <m/>
    <m/>
    <m/>
    <m/>
    <x v="124"/>
    <s v="DEPARTAMENTO DE POLICÍA CASANARE"/>
    <n v="257115616"/>
    <m/>
    <n v="257115616"/>
    <x v="81"/>
    <s v="02-02-02-008-005"/>
    <s v="Detalle"/>
    <s v=""/>
    <s v=""/>
    <x v="37"/>
    <s v="SERVICIOS DE SOPORTE"/>
    <x v="74"/>
    <x v="104"/>
  </r>
  <r>
    <m/>
    <m/>
    <m/>
    <m/>
    <m/>
    <x v="74"/>
    <s v="DEPARTAMENTO DE POLICÍA CESAR - DIRECCIÓN DE INCORPORACION"/>
    <m/>
    <n v="2000000"/>
    <n v="2000000"/>
    <x v="81"/>
    <s v="02-02-02-008-005"/>
    <s v="Detalle"/>
    <s v=""/>
    <s v=""/>
    <x v="3"/>
    <s v="SERVICIOS DE SOPORTE"/>
    <x v="74"/>
    <x v="65"/>
  </r>
  <r>
    <m/>
    <m/>
    <m/>
    <m/>
    <m/>
    <x v="113"/>
    <s v="DEPARTAMENTO DE POLICÍA CESAR - VALLEDUPAR"/>
    <n v="80000000"/>
    <m/>
    <n v="80000000"/>
    <x v="81"/>
    <s v="02-02-02-008-005"/>
    <s v="Detalle"/>
    <s v=""/>
    <s v=""/>
    <x v="3"/>
    <s v="SERVICIOS DE SOPORTE"/>
    <x v="74"/>
    <x v="93"/>
  </r>
  <r>
    <m/>
    <m/>
    <m/>
    <m/>
    <m/>
    <x v="75"/>
    <s v="DEPARTAMENTO DE POLICÍA CHOCO"/>
    <n v="432000000"/>
    <m/>
    <n v="432000000"/>
    <x v="81"/>
    <s v="02-02-02-008-005"/>
    <s v="Detalle"/>
    <s v=""/>
    <s v=""/>
    <x v="38"/>
    <s v="SERVICIOS DE SOPORTE"/>
    <x v="74"/>
    <x v="66"/>
  </r>
  <r>
    <m/>
    <m/>
    <m/>
    <m/>
    <m/>
    <x v="13"/>
    <s v="DEPARTAMENTO DE POLICÍA GUAINIA"/>
    <n v="23000000"/>
    <m/>
    <n v="23000000"/>
    <x v="81"/>
    <s v="02-02-02-008-005"/>
    <s v="Detalle"/>
    <s v=""/>
    <s v=""/>
    <x v="4"/>
    <s v="SERVICIOS DE SOPORTE"/>
    <x v="74"/>
    <x v="13"/>
  </r>
  <r>
    <m/>
    <m/>
    <m/>
    <m/>
    <m/>
    <x v="131"/>
    <s v="DEPARTAMENTO DE POLICÍA GUAJIRA"/>
    <n v="130000000"/>
    <m/>
    <n v="130000000"/>
    <x v="81"/>
    <s v="02-02-02-008-005"/>
    <s v="Detalle"/>
    <s v=""/>
    <s v=""/>
    <x v="39"/>
    <s v="SERVICIOS DE SOPORTE"/>
    <x v="74"/>
    <x v="111"/>
  </r>
  <r>
    <m/>
    <m/>
    <m/>
    <m/>
    <m/>
    <x v="114"/>
    <s v="DEPARTAMENTO DE POLICÍA PUTUMAYO"/>
    <n v="65000000"/>
    <m/>
    <n v="65000000"/>
    <x v="81"/>
    <s v="02-02-02-008-005"/>
    <s v="Detalle"/>
    <s v=""/>
    <s v=""/>
    <x v="42"/>
    <s v="SERVICIOS DE SOPORTE"/>
    <x v="74"/>
    <x v="94"/>
  </r>
  <r>
    <m/>
    <m/>
    <m/>
    <m/>
    <m/>
    <x v="16"/>
    <s v="DEPARTAMENTO DE POLICÍA QUINDIO"/>
    <n v="389000000"/>
    <m/>
    <n v="389000000"/>
    <x v="81"/>
    <s v="02-02-02-008-005"/>
    <s v="Detalle"/>
    <s v=""/>
    <s v=""/>
    <x v="7"/>
    <s v="SERVICIOS DE SOPORTE"/>
    <x v="74"/>
    <x v="16"/>
  </r>
  <r>
    <m/>
    <m/>
    <m/>
    <m/>
    <m/>
    <x v="17"/>
    <s v="DEPARTAMENTO DE POLICÍA SAN ANDRES Y PROVIDENCIA"/>
    <n v="520000000"/>
    <m/>
    <n v="520000000"/>
    <x v="81"/>
    <s v="02-02-02-008-005"/>
    <s v="Detalle"/>
    <s v=""/>
    <s v=""/>
    <x v="8"/>
    <s v="SERVICIOS DE SOPORTE"/>
    <x v="74"/>
    <x v="17"/>
  </r>
  <r>
    <m/>
    <m/>
    <m/>
    <m/>
    <m/>
    <x v="18"/>
    <s v="DEPARTAMENTO DE POLICÍA SUCRE"/>
    <n v="181710754.18000001"/>
    <m/>
    <n v="181710754.18000001"/>
    <x v="81"/>
    <s v="02-02-02-008-005"/>
    <s v="Detalle"/>
    <s v=""/>
    <s v=""/>
    <x v="9"/>
    <s v="SERVICIOS DE SOPORTE"/>
    <x v="74"/>
    <x v="18"/>
  </r>
  <r>
    <m/>
    <m/>
    <m/>
    <m/>
    <m/>
    <x v="78"/>
    <s v="DEPARTAMENTO DE POLICÍA SUCRE - DIRECCIÓN DE INCORPORACION"/>
    <n v="10000000"/>
    <n v="2000000"/>
    <n v="12000000"/>
    <x v="81"/>
    <s v="02-02-02-008-005"/>
    <s v="Detalle"/>
    <s v=""/>
    <s v=""/>
    <x v="9"/>
    <s v="SERVICIOS DE SOPORTE"/>
    <x v="74"/>
    <x v="65"/>
  </r>
  <r>
    <m/>
    <m/>
    <m/>
    <m/>
    <m/>
    <x v="19"/>
    <s v="DEPARTAMENTO DE POLICÍA URABA"/>
    <n v="30000000"/>
    <m/>
    <n v="30000000"/>
    <x v="81"/>
    <s v="02-02-02-008-005"/>
    <s v="Detalle"/>
    <s v=""/>
    <s v=""/>
    <x v="10"/>
    <s v="SERVICIOS DE SOPORTE"/>
    <x v="74"/>
    <x v="19"/>
  </r>
  <r>
    <m/>
    <m/>
    <m/>
    <m/>
    <m/>
    <x v="21"/>
    <s v="DEPARTAMENTO DE POLICÍA VICHADA"/>
    <n v="165000000"/>
    <m/>
    <n v="165000000"/>
    <x v="81"/>
    <s v="02-02-02-008-005"/>
    <s v="Detalle"/>
    <s v=""/>
    <s v=""/>
    <x v="11"/>
    <s v="SERVICIOS DE SOPORTE"/>
    <x v="74"/>
    <x v="20"/>
  </r>
  <r>
    <m/>
    <m/>
    <m/>
    <m/>
    <m/>
    <x v="22"/>
    <s v="DEPARTAMENTO DE POLICÍA AMAZONAS"/>
    <n v="15000000"/>
    <m/>
    <n v="15000000"/>
    <x v="81"/>
    <s v="02-02-02-008-005"/>
    <s v="Detalle"/>
    <s v=""/>
    <s v=""/>
    <x v="12"/>
    <s v="SERVICIOS DE SOPORTE"/>
    <x v="74"/>
    <x v="21"/>
  </r>
  <r>
    <m/>
    <m/>
    <m/>
    <m/>
    <m/>
    <x v="118"/>
    <s v="DEPARTAMENTO DE POLICÍA ARAUCA"/>
    <n v="300000000"/>
    <m/>
    <n v="300000000"/>
    <x v="81"/>
    <s v="02-02-02-008-005"/>
    <s v="Detalle"/>
    <s v=""/>
    <s v=""/>
    <x v="13"/>
    <s v="SERVICIOS DE SOPORTE"/>
    <x v="74"/>
    <x v="98"/>
  </r>
  <r>
    <m/>
    <m/>
    <m/>
    <m/>
    <m/>
    <x v="24"/>
    <s v="DIRECCIÓN DE BIENESTAR SOCIAL"/>
    <m/>
    <n v="14007285573"/>
    <n v="14007285573"/>
    <x v="81"/>
    <s v="02-02-02-008-005"/>
    <s v="Detalle"/>
    <s v=""/>
    <s v=""/>
    <x v="14"/>
    <s v="SERVICIOS DE SOPORTE"/>
    <x v="74"/>
    <x v="22"/>
  </r>
  <r>
    <m/>
    <m/>
    <m/>
    <m/>
    <m/>
    <x v="106"/>
    <s v="DIRECCIÓN DE INVESTIGACION CRIMINAL"/>
    <n v="528800000"/>
    <m/>
    <n v="528800000"/>
    <x v="81"/>
    <s v="02-02-02-008-005"/>
    <s v="Detalle"/>
    <s v=""/>
    <s v=""/>
    <x v="40"/>
    <s v="SERVICIOS DE SOPORTE"/>
    <x v="74"/>
    <x v="86"/>
  </r>
  <r>
    <m/>
    <m/>
    <m/>
    <m/>
    <m/>
    <x v="25"/>
    <s v="DIRECCIÓN DE INTELIGENCIA POLICÍAL"/>
    <n v="713000000"/>
    <m/>
    <n v="713000000"/>
    <x v="81"/>
    <s v="02-02-02-008-005"/>
    <s v="Detalle"/>
    <s v=""/>
    <s v=""/>
    <x v="15"/>
    <s v="SERVICIOS DE SOPORTE"/>
    <x v="74"/>
    <x v="23"/>
  </r>
  <r>
    <m/>
    <m/>
    <m/>
    <m/>
    <m/>
    <x v="26"/>
    <s v="DIRECCIÓN DE ANTINARCÓTICOS"/>
    <n v="870000000"/>
    <m/>
    <n v="870000000"/>
    <x v="81"/>
    <s v="02-02-02-008-005"/>
    <s v="Detalle"/>
    <s v=""/>
    <s v=""/>
    <x v="16"/>
    <s v="SERVICIOS DE SOPORTE"/>
    <x v="74"/>
    <x v="24"/>
  </r>
  <r>
    <m/>
    <m/>
    <m/>
    <m/>
    <m/>
    <x v="27"/>
    <s v="DIRECCIÓN ANTISECUESTRO Y EXTORSION"/>
    <n v="550000000"/>
    <m/>
    <n v="550000000"/>
    <x v="81"/>
    <s v="02-02-02-008-005"/>
    <s v="Detalle"/>
    <s v=""/>
    <s v=""/>
    <x v="17"/>
    <s v="SERVICIOS DE SOPORTE"/>
    <x v="74"/>
    <x v="25"/>
  </r>
  <r>
    <m/>
    <m/>
    <m/>
    <m/>
    <m/>
    <x v="28"/>
    <s v="DIRECCIÓN DE TRANSITO Y TRANSPORTES"/>
    <n v="450000000"/>
    <m/>
    <n v="450000000"/>
    <x v="81"/>
    <s v="02-02-02-008-005"/>
    <s v="Detalle"/>
    <s v=""/>
    <s v=""/>
    <x v="18"/>
    <s v="SERVICIOS DE SOPORTE"/>
    <x v="74"/>
    <x v="26"/>
  </r>
  <r>
    <m/>
    <m/>
    <m/>
    <m/>
    <m/>
    <x v="107"/>
    <s v="DIRECCIÓN DE PROTECCION"/>
    <n v="566464497.13999999"/>
    <m/>
    <n v="566464497.13999999"/>
    <x v="81"/>
    <s v="02-02-02-008-005"/>
    <s v="Detalle"/>
    <s v=""/>
    <s v=""/>
    <x v="41"/>
    <s v="SERVICIOS DE SOPORTE"/>
    <x v="74"/>
    <x v="87"/>
  </r>
  <r>
    <m/>
    <m/>
    <m/>
    <m/>
    <m/>
    <x v="29"/>
    <s v="DIRECCIÓN DE CARABINEROS"/>
    <n v="390071348.65999997"/>
    <m/>
    <n v="390071348.65999997"/>
    <x v="81"/>
    <s v="02-02-02-008-005"/>
    <s v="Detalle"/>
    <s v=""/>
    <s v=""/>
    <x v="19"/>
    <s v="SERVICIOS DE SOPORTE"/>
    <x v="74"/>
    <x v="27"/>
  </r>
  <r>
    <m/>
    <m/>
    <m/>
    <m/>
    <m/>
    <x v="112"/>
    <s v="POLICÍA METROPOLITANA DE BOGOTA"/>
    <n v="600000000"/>
    <n v="2472375000"/>
    <n v="3072375000"/>
    <x v="81"/>
    <s v="02-02-02-008-005"/>
    <s v="Detalle"/>
    <s v=""/>
    <s v=""/>
    <x v="28"/>
    <s v="SERVICIOS DE SOPORTE"/>
    <x v="74"/>
    <x v="92"/>
  </r>
  <r>
    <m/>
    <m/>
    <m/>
    <m/>
    <m/>
    <x v="30"/>
    <s v="POLICÍA METROPOLITANA DE IBAGUÉ"/>
    <n v="321630000"/>
    <m/>
    <n v="321630000"/>
    <x v="81"/>
    <s v="02-02-02-008-005"/>
    <s v="Detalle"/>
    <s v=""/>
    <s v=""/>
    <x v="20"/>
    <s v="SERVICIOS DE SOPORTE"/>
    <x v="74"/>
    <x v="28"/>
  </r>
  <r>
    <m/>
    <m/>
    <m/>
    <m/>
    <m/>
    <x v="31"/>
    <s v="DEPARTAMENTO DE POLICÍA TOLIMA"/>
    <n v="320000000"/>
    <m/>
    <n v="320000000"/>
    <x v="81"/>
    <s v="02-02-02-008-005"/>
    <s v="Detalle"/>
    <s v=""/>
    <s v=""/>
    <x v="20"/>
    <s v="SERVICIOS DE SOPORTE"/>
    <x v="74"/>
    <x v="29"/>
  </r>
  <r>
    <m/>
    <m/>
    <m/>
    <m/>
    <m/>
    <x v="156"/>
    <s v="DEPARTAMENTO DE POLICÍA TOLIMA- DIRECCIÓN DE INCORPORACIÓN"/>
    <n v="35000000"/>
    <m/>
    <n v="35000000"/>
    <x v="81"/>
    <s v="02-02-02-008-005"/>
    <s v="Detalle"/>
    <s v=""/>
    <s v=""/>
    <x v="20"/>
    <s v="SERVICIOS DE SOPORTE"/>
    <x v="74"/>
    <x v="65"/>
  </r>
  <r>
    <m/>
    <m/>
    <m/>
    <m/>
    <m/>
    <x v="32"/>
    <s v="POLICÍA METROPOLITANA DE SANTA MARTA"/>
    <n v="270000000"/>
    <m/>
    <n v="270000000"/>
    <x v="81"/>
    <s v="02-02-02-008-005"/>
    <s v="Detalle"/>
    <s v=""/>
    <s v=""/>
    <x v="21"/>
    <s v="SERVICIOS DE SOPORTE"/>
    <x v="74"/>
    <x v="30"/>
  </r>
  <r>
    <m/>
    <m/>
    <m/>
    <m/>
    <m/>
    <x v="33"/>
    <s v="DEPARTAMENTO DE POLICÍA MAGDALENA"/>
    <n v="270000000"/>
    <m/>
    <n v="270000000"/>
    <x v="81"/>
    <s v="02-02-02-008-005"/>
    <s v="Detalle"/>
    <s v=""/>
    <s v=""/>
    <x v="21"/>
    <s v="SERVICIOS DE SOPORTE"/>
    <x v="74"/>
    <x v="31"/>
  </r>
  <r>
    <m/>
    <m/>
    <m/>
    <m/>
    <m/>
    <x v="191"/>
    <s v="DEPARTAMENTO DE POLICÍA MAGDALENA - DIRECCIÓN DE INCORPORACION "/>
    <m/>
    <n v="3000000"/>
    <n v="3000000"/>
    <x v="81"/>
    <s v="02-02-02-008-005"/>
    <s v="Detalle"/>
    <s v=""/>
    <s v=""/>
    <x v="21"/>
    <s v="SERVICIOS DE SOPORTE"/>
    <x v="74"/>
    <x v="65"/>
  </r>
  <r>
    <m/>
    <m/>
    <m/>
    <m/>
    <m/>
    <x v="35"/>
    <s v="POLICÍA METROPOLITANA DE POPAYAN"/>
    <n v="160000000"/>
    <m/>
    <n v="160000000"/>
    <x v="81"/>
    <s v="02-02-02-008-005"/>
    <s v="Detalle"/>
    <s v=""/>
    <s v=""/>
    <x v="22"/>
    <s v="SERVICIOS DE SOPORTE"/>
    <x v="74"/>
    <x v="32"/>
  </r>
  <r>
    <m/>
    <m/>
    <m/>
    <m/>
    <m/>
    <x v="36"/>
    <s v="DEPARTAMENTO DE POLICÍA CAUCA"/>
    <n v="212599747.86000001"/>
    <m/>
    <n v="212599747.86000001"/>
    <x v="81"/>
    <s v="02-02-02-008-005"/>
    <s v="Detalle"/>
    <s v=""/>
    <s v=""/>
    <x v="22"/>
    <s v="SERVICIOS DE SOPORTE"/>
    <x v="74"/>
    <x v="33"/>
  </r>
  <r>
    <m/>
    <m/>
    <m/>
    <m/>
    <m/>
    <x v="80"/>
    <s v="DEPARTAMENTO DE POLICÍA CAUCA DIRECCIÓN DE INCORPORACION "/>
    <m/>
    <n v="14000000"/>
    <n v="14000000"/>
    <x v="81"/>
    <s v="02-02-02-008-005"/>
    <s v="Detalle"/>
    <s v=""/>
    <s v=""/>
    <x v="22"/>
    <s v="SERVICIOS DE SOPORTE"/>
    <x v="74"/>
    <x v="65"/>
  </r>
  <r>
    <m/>
    <m/>
    <m/>
    <m/>
    <m/>
    <x v="37"/>
    <s v="REGIÓN DE POLICÍA No. 4"/>
    <n v="92000000"/>
    <m/>
    <n v="92000000"/>
    <x v="81"/>
    <s v="02-02-02-008-005"/>
    <s v="Detalle"/>
    <s v=""/>
    <s v=""/>
    <x v="22"/>
    <s v="SERVICIOS DE SOPORTE"/>
    <x v="74"/>
    <x v="34"/>
  </r>
  <r>
    <m/>
    <m/>
    <m/>
    <m/>
    <m/>
    <x v="38"/>
    <s v="POLICÍA METROPOLITANA DE NEIVA"/>
    <n v="221060000"/>
    <m/>
    <n v="221060000"/>
    <x v="81"/>
    <s v="02-02-02-008-005"/>
    <s v="Detalle"/>
    <s v=""/>
    <s v=""/>
    <x v="23"/>
    <s v="SERVICIOS DE SOPORTE"/>
    <x v="74"/>
    <x v="35"/>
  </r>
  <r>
    <m/>
    <m/>
    <m/>
    <m/>
    <m/>
    <x v="39"/>
    <s v="DEPARTAMENTO DE POLICÍA HUILA"/>
    <n v="74200000"/>
    <m/>
    <n v="74200000"/>
    <x v="81"/>
    <s v="02-02-02-008-005"/>
    <s v="Detalle"/>
    <s v=""/>
    <s v=""/>
    <x v="23"/>
    <s v="SERVICIOS DE SOPORTE"/>
    <x v="74"/>
    <x v="36"/>
  </r>
  <r>
    <m/>
    <m/>
    <m/>
    <m/>
    <m/>
    <x v="40"/>
    <s v="REGIÓN DE POLICÍA No. 2"/>
    <n v="65500000"/>
    <m/>
    <n v="65500000"/>
    <x v="81"/>
    <s v="02-02-02-008-005"/>
    <s v="Detalle"/>
    <s v=""/>
    <s v=""/>
    <x v="23"/>
    <s v="SERVICIOS DE SOPORTE"/>
    <x v="74"/>
    <x v="37"/>
  </r>
  <r>
    <m/>
    <m/>
    <m/>
    <m/>
    <m/>
    <x v="119"/>
    <s v="POLICÍA METROPOLITANA DE SAN JERONIMO DE MONTERIA"/>
    <n v="232000000"/>
    <m/>
    <n v="232000000"/>
    <x v="81"/>
    <s v="02-02-02-008-005"/>
    <s v="Detalle"/>
    <s v=""/>
    <s v=""/>
    <x v="24"/>
    <s v="SERVICIOS DE SOPORTE"/>
    <x v="74"/>
    <x v="99"/>
  </r>
  <r>
    <m/>
    <m/>
    <m/>
    <m/>
    <m/>
    <x v="41"/>
    <s v="DEPARTAMENTO DE POLICÍA CORDOBA"/>
    <n v="209064786.98000002"/>
    <m/>
    <n v="209064786.98000002"/>
    <x v="81"/>
    <s v="02-02-02-008-005"/>
    <s v="Detalle"/>
    <s v=""/>
    <s v=""/>
    <x v="24"/>
    <s v="SERVICIOS DE SOPORTE"/>
    <x v="74"/>
    <x v="38"/>
  </r>
  <r>
    <m/>
    <m/>
    <m/>
    <m/>
    <m/>
    <x v="134"/>
    <s v="DEPARTAMENTO DE POLICÍA CORDOBA -DISTRITO ESPECIAL MONTELIBANO"/>
    <n v="37525820.079999998"/>
    <m/>
    <n v="37525820.079999998"/>
    <x v="81"/>
    <s v="02-02-02-008-005"/>
    <s v="Detalle"/>
    <s v=""/>
    <s v=""/>
    <x v="24"/>
    <s v="SERVICIOS DE SOPORTE"/>
    <x v="74"/>
    <x v="113"/>
  </r>
  <r>
    <m/>
    <m/>
    <m/>
    <m/>
    <m/>
    <x v="158"/>
    <s v="DEPARTAMENTO DE POLICÍA CORDOBA DIRECCIÓN DE INCORPORACION"/>
    <n v="800000"/>
    <m/>
    <n v="800000"/>
    <x v="81"/>
    <s v="02-02-02-008-005"/>
    <s v="Detalle"/>
    <s v=""/>
    <s v=""/>
    <x v="24"/>
    <s v="SERVICIOS DE SOPORTE"/>
    <x v="74"/>
    <x v="65"/>
  </r>
  <r>
    <m/>
    <m/>
    <m/>
    <m/>
    <m/>
    <x v="42"/>
    <s v="DEPARTAMENTO DE POLICÍA CALDAS"/>
    <n v="100000000"/>
    <n v="2500000"/>
    <n v="102500000"/>
    <x v="81"/>
    <s v="02-02-02-008-005"/>
    <s v="Detalle"/>
    <s v=""/>
    <s v=""/>
    <x v="25"/>
    <s v="SERVICIOS DE SOPORTE"/>
    <x v="74"/>
    <x v="39"/>
  </r>
  <r>
    <m/>
    <m/>
    <m/>
    <m/>
    <m/>
    <x v="43"/>
    <s v="POLICÍA METROPOLITANA DE MANIZALES"/>
    <n v="180000000"/>
    <m/>
    <n v="180000000"/>
    <x v="81"/>
    <s v="02-02-02-008-005"/>
    <s v="Detalle"/>
    <s v=""/>
    <s v=""/>
    <x v="25"/>
    <s v="SERVICIOS DE SOPORTE"/>
    <x v="74"/>
    <x v="40"/>
  </r>
  <r>
    <m/>
    <m/>
    <m/>
    <m/>
    <m/>
    <x v="93"/>
    <s v="DEPARTAMENTO DE POLICÍA BOYACA"/>
    <n v="265000000"/>
    <m/>
    <n v="265000000"/>
    <x v="81"/>
    <s v="02-02-02-008-005"/>
    <s v="Detalle"/>
    <s v=""/>
    <s v=""/>
    <x v="26"/>
    <s v="SERVICIOS DE SOPORTE"/>
    <x v="74"/>
    <x v="73"/>
  </r>
  <r>
    <m/>
    <m/>
    <m/>
    <m/>
    <m/>
    <x v="44"/>
    <s v="POLICÍA METROPOLITANA DE TUNJA"/>
    <n v="240000000"/>
    <m/>
    <n v="240000000"/>
    <x v="81"/>
    <s v="02-02-02-008-005"/>
    <s v="Detalle"/>
    <s v=""/>
    <s v=""/>
    <x v="26"/>
    <s v="SERVICIOS DE SOPORTE"/>
    <x v="74"/>
    <x v="41"/>
  </r>
  <r>
    <m/>
    <m/>
    <m/>
    <m/>
    <m/>
    <x v="175"/>
    <s v="POLICÍA METROPOLITANA DE TUNJA - DIRECCIÓN DE INCORPORACIÓN"/>
    <n v="17500000"/>
    <m/>
    <n v="17500000"/>
    <x v="81"/>
    <s v="02-02-02-008-005"/>
    <s v="Detalle"/>
    <s v=""/>
    <s v=""/>
    <x v="26"/>
    <s v="SERVICIOS DE SOPORTE"/>
    <x v="74"/>
    <x v="65"/>
  </r>
  <r>
    <m/>
    <m/>
    <m/>
    <m/>
    <m/>
    <x v="45"/>
    <s v="POLICÍA METROPOLITANA DE SAN JUAN DE PASTO"/>
    <n v="178700000"/>
    <m/>
    <n v="178700000"/>
    <x v="81"/>
    <s v="02-02-02-008-005"/>
    <s v="Detalle"/>
    <s v=""/>
    <s v=""/>
    <x v="27"/>
    <s v="SERVICIOS DE SOPORTE"/>
    <x v="74"/>
    <x v="42"/>
  </r>
  <r>
    <m/>
    <m/>
    <m/>
    <m/>
    <m/>
    <x v="46"/>
    <s v="DEPARTAMENTO DE POLICÍA NARIÑO"/>
    <n v="1400000"/>
    <m/>
    <n v="1400000"/>
    <x v="81"/>
    <s v="02-02-02-008-005"/>
    <s v="Detalle"/>
    <s v=""/>
    <s v=""/>
    <x v="27"/>
    <s v="SERVICIOS DE SOPORTE"/>
    <x v="74"/>
    <x v="43"/>
  </r>
  <r>
    <m/>
    <m/>
    <m/>
    <m/>
    <m/>
    <x v="48"/>
    <s v="POLICÍA METROPOLITANA DE BOGOTÁ - POLICÍA METROPOLITANA DE SOACHA"/>
    <n v="125000000"/>
    <m/>
    <n v="125000000"/>
    <x v="81"/>
    <s v="02-02-02-008-005"/>
    <s v="Detalle"/>
    <s v=""/>
    <s v=""/>
    <x v="28"/>
    <s v="SERVICIOS DE SOPORTE"/>
    <x v="74"/>
    <x v="44"/>
  </r>
  <r>
    <m/>
    <m/>
    <m/>
    <m/>
    <m/>
    <x v="50"/>
    <s v="POLICÍA METROPOLITANA DE CALI"/>
    <n v="775691076.63999999"/>
    <m/>
    <n v="775691076.63999999"/>
    <x v="81"/>
    <s v="02-02-02-008-005"/>
    <s v="Detalle"/>
    <s v=""/>
    <s v=""/>
    <x v="29"/>
    <s v="SERVICIOS DE SOPORTE"/>
    <x v="74"/>
    <x v="46"/>
  </r>
  <r>
    <m/>
    <m/>
    <m/>
    <m/>
    <m/>
    <x v="82"/>
    <s v="DEPARTAMENTO DE POLICÍA VALLE"/>
    <n v="232000000"/>
    <m/>
    <n v="232000000"/>
    <x v="81"/>
    <s v="02-02-02-008-005"/>
    <s v="Detalle"/>
    <s v=""/>
    <s v=""/>
    <x v="29"/>
    <s v="SERVICIOS DE SOPORTE"/>
    <x v="74"/>
    <x v="67"/>
  </r>
  <r>
    <m/>
    <m/>
    <m/>
    <m/>
    <m/>
    <x v="51"/>
    <s v="DEPARTAMENTO DE POLICÍA VALLE - DISTRITO ESPECIAL BUENAVENTURA"/>
    <n v="140000000"/>
    <m/>
    <n v="140000000"/>
    <x v="81"/>
    <s v="02-02-02-008-005"/>
    <s v="Detalle"/>
    <s v=""/>
    <s v=""/>
    <x v="29"/>
    <s v="SERVICIOS DE SOPORTE"/>
    <x v="74"/>
    <x v="47"/>
  </r>
  <r>
    <m/>
    <m/>
    <m/>
    <m/>
    <m/>
    <x v="160"/>
    <s v="DEPARTAMENTO DE POLICÍA VALLE - DIRECCIÓN DE INCORPORACION"/>
    <n v="14000000"/>
    <m/>
    <n v="14000000"/>
    <x v="81"/>
    <s v="02-02-02-008-005"/>
    <s v="Detalle"/>
    <s v=""/>
    <s v=""/>
    <x v="29"/>
    <s v="SERVICIOS DE SOPORTE"/>
    <x v="74"/>
    <x v="65"/>
  </r>
  <r>
    <m/>
    <m/>
    <m/>
    <m/>
    <m/>
    <x v="137"/>
    <s v="POLICÍA METROPOLITANA DEL VALLE DE ABURRA"/>
    <n v="500000000"/>
    <m/>
    <n v="500000000"/>
    <x v="81"/>
    <s v="02-02-02-008-005"/>
    <s v="Detalle"/>
    <s v=""/>
    <s v=""/>
    <x v="30"/>
    <s v="SERVICIOS DE SOPORTE"/>
    <x v="74"/>
    <x v="116"/>
  </r>
  <r>
    <m/>
    <m/>
    <m/>
    <m/>
    <m/>
    <x v="83"/>
    <s v="DEPARTAMENTO DE POLICÍA ANTIOQUIA"/>
    <n v="387000000"/>
    <m/>
    <n v="387000000"/>
    <x v="81"/>
    <s v="02-02-02-008-005"/>
    <s v="Detalle"/>
    <s v=""/>
    <s v=""/>
    <x v="30"/>
    <s v="SERVICIOS DE SOPORTE"/>
    <x v="74"/>
    <x v="68"/>
  </r>
  <r>
    <m/>
    <m/>
    <m/>
    <m/>
    <m/>
    <x v="139"/>
    <s v="DEPARTAMENTO DE POLICÍA ANTIOQUIA - DIRECCIÓN DE INCORPORACION"/>
    <m/>
    <n v="20000000"/>
    <n v="20000000"/>
    <x v="81"/>
    <s v="02-02-02-008-005"/>
    <s v="Detalle"/>
    <s v=""/>
    <s v=""/>
    <x v="30"/>
    <s v="SERVICIOS DE SOPORTE"/>
    <x v="74"/>
    <x v="65"/>
  </r>
  <r>
    <m/>
    <m/>
    <m/>
    <m/>
    <m/>
    <x v="54"/>
    <s v="REGIÓN DE POLICÍA No. 6"/>
    <n v="66300000"/>
    <m/>
    <n v="66300000"/>
    <x v="81"/>
    <s v="02-02-02-008-005"/>
    <s v="Detalle"/>
    <s v=""/>
    <s v=""/>
    <x v="30"/>
    <s v="SERVICIOS DE SOPORTE"/>
    <x v="74"/>
    <x v="48"/>
  </r>
  <r>
    <m/>
    <m/>
    <m/>
    <m/>
    <m/>
    <x v="55"/>
    <s v="POLICÍA METROPOLITANA DE CARTAGENA"/>
    <n v="540000000"/>
    <m/>
    <n v="540000000"/>
    <x v="81"/>
    <s v="02-02-02-008-005"/>
    <s v="Detalle"/>
    <s v=""/>
    <s v=""/>
    <x v="31"/>
    <s v="SERVICIOS DE SOPORTE"/>
    <x v="74"/>
    <x v="49"/>
  </r>
  <r>
    <m/>
    <m/>
    <m/>
    <m/>
    <m/>
    <x v="56"/>
    <s v="DEPARTAMENTO DE POLICÍA BOLÍVAR"/>
    <n v="138000000"/>
    <m/>
    <n v="138000000"/>
    <x v="81"/>
    <s v="02-02-02-008-005"/>
    <s v="Detalle"/>
    <s v=""/>
    <s v=""/>
    <x v="31"/>
    <s v="SERVICIOS DE SOPORTE"/>
    <x v="74"/>
    <x v="50"/>
  </r>
  <r>
    <m/>
    <m/>
    <m/>
    <m/>
    <m/>
    <x v="57"/>
    <s v="POLICÍA METROPOLITANA DE BARRANQUILLA"/>
    <n v="210000000"/>
    <m/>
    <n v="210000000"/>
    <x v="81"/>
    <s v="02-02-02-008-005"/>
    <s v="Detalle"/>
    <s v=""/>
    <s v=""/>
    <x v="32"/>
    <s v="SERVICIOS DE SOPORTE"/>
    <x v="74"/>
    <x v="51"/>
  </r>
  <r>
    <m/>
    <m/>
    <m/>
    <m/>
    <m/>
    <x v="58"/>
    <s v="REGIÓN DE POLICÍA No. 8"/>
    <n v="56899282"/>
    <m/>
    <n v="56899282"/>
    <x v="81"/>
    <s v="02-02-02-008-005"/>
    <s v="Detalle"/>
    <s v=""/>
    <s v=""/>
    <x v="32"/>
    <s v="SERVICIOS DE SOPORTE"/>
    <x v="74"/>
    <x v="52"/>
  </r>
  <r>
    <m/>
    <m/>
    <m/>
    <m/>
    <m/>
    <x v="85"/>
    <s v="DEPARTAMENTO DE POLICÍA ATLÁNTICO "/>
    <n v="185000000"/>
    <m/>
    <n v="185000000"/>
    <x v="81"/>
    <s v="02-02-02-008-005"/>
    <s v="Detalle"/>
    <s v=""/>
    <s v=""/>
    <x v="32"/>
    <s v="SERVICIOS DE SOPORTE"/>
    <x v="74"/>
    <x v="69"/>
  </r>
  <r>
    <m/>
    <m/>
    <m/>
    <m/>
    <m/>
    <x v="86"/>
    <s v="DEPARTAMENTO DE POLICÍA ATLÁNTICO - DIRECCIÓN DE INCORPORACION "/>
    <n v="17000000"/>
    <m/>
    <n v="17000000"/>
    <x v="81"/>
    <s v="02-02-02-008-005"/>
    <s v="Detalle"/>
    <s v=""/>
    <s v=""/>
    <x v="32"/>
    <s v="SERVICIOS DE SOPORTE"/>
    <x v="74"/>
    <x v="65"/>
  </r>
  <r>
    <m/>
    <m/>
    <m/>
    <m/>
    <m/>
    <x v="109"/>
    <s v="POLICÍA METROPOLITANA DE BUCARAMANGA"/>
    <n v="363000000"/>
    <n v="26000000"/>
    <n v="389000000"/>
    <x v="81"/>
    <s v="02-02-02-008-005"/>
    <s v="Detalle"/>
    <s v=""/>
    <s v=""/>
    <x v="33"/>
    <s v="SERVICIOS DE SOPORTE"/>
    <x v="74"/>
    <x v="89"/>
  </r>
  <r>
    <m/>
    <m/>
    <m/>
    <m/>
    <m/>
    <x v="94"/>
    <s v="DEPARTAMENTO DE POLICÍA SANTANDER"/>
    <n v="406438968.75"/>
    <m/>
    <n v="406438968.75"/>
    <x v="81"/>
    <s v="02-02-02-008-005"/>
    <s v="Detalle"/>
    <s v=""/>
    <s v=""/>
    <x v="33"/>
    <s v="SERVICIOS DE SOPORTE"/>
    <x v="74"/>
    <x v="74"/>
  </r>
  <r>
    <m/>
    <m/>
    <m/>
    <m/>
    <m/>
    <x v="87"/>
    <s v="DEPARTAMENTO DE POLICÍA SANTANDER -  DIRECCIÓN DE INCORPORACIÓN"/>
    <m/>
    <n v="4200000"/>
    <n v="4200000"/>
    <x v="81"/>
    <s v="02-02-02-008-005"/>
    <s v="Detalle"/>
    <s v=""/>
    <s v=""/>
    <x v="33"/>
    <s v="SERVICIOS DE SOPORTE"/>
    <x v="74"/>
    <x v="65"/>
  </r>
  <r>
    <m/>
    <m/>
    <m/>
    <m/>
    <m/>
    <x v="59"/>
    <s v="DEPARTAMENTO DE POLICÍA MAGDALENA MEDIO"/>
    <n v="215000000"/>
    <m/>
    <n v="215000000"/>
    <x v="81"/>
    <s v="02-02-02-008-005"/>
    <s v="Detalle"/>
    <s v=""/>
    <s v=""/>
    <x v="33"/>
    <s v="SERVICIOS DE SOPORTE"/>
    <x v="74"/>
    <x v="53"/>
  </r>
  <r>
    <m/>
    <m/>
    <m/>
    <m/>
    <m/>
    <x v="60"/>
    <s v="POLICÍA METROPOLITANA DE CUCUTA"/>
    <n v="209000000"/>
    <m/>
    <n v="209000000"/>
    <x v="81"/>
    <s v="02-02-02-008-005"/>
    <s v="Detalle"/>
    <s v=""/>
    <s v=""/>
    <x v="34"/>
    <s v="SERVICIOS DE SOPORTE"/>
    <x v="74"/>
    <x v="54"/>
  </r>
  <r>
    <m/>
    <m/>
    <m/>
    <m/>
    <m/>
    <x v="61"/>
    <s v="DEPARTAMENTO DE POLICÍA NORTE DE SANTANDER"/>
    <n v="136000000"/>
    <m/>
    <n v="136000000"/>
    <x v="81"/>
    <s v="02-02-02-008-005"/>
    <s v="Detalle"/>
    <s v=""/>
    <s v=""/>
    <x v="34"/>
    <s v="SERVICIOS DE SOPORTE"/>
    <x v="74"/>
    <x v="55"/>
  </r>
  <r>
    <m/>
    <m/>
    <m/>
    <m/>
    <m/>
    <x v="125"/>
    <s v="REGIÓN DE POLICÍA No. 5"/>
    <n v="42000000"/>
    <m/>
    <n v="42000000"/>
    <x v="81"/>
    <s v="02-02-02-008-005"/>
    <s v="Detalle"/>
    <s v=""/>
    <s v=""/>
    <x v="34"/>
    <s v="SERVICIOS DE SOPORTE"/>
    <x v="74"/>
    <x v="105"/>
  </r>
  <r>
    <m/>
    <m/>
    <m/>
    <m/>
    <m/>
    <x v="63"/>
    <s v="POLICÍA METROPOLITANA DE PEREIRA"/>
    <n v="200000000"/>
    <m/>
    <n v="200000000"/>
    <x v="81"/>
    <s v="02-02-02-008-005"/>
    <s v="Detalle"/>
    <s v=""/>
    <s v=""/>
    <x v="35"/>
    <s v="SERVICIOS DE SOPORTE"/>
    <x v="74"/>
    <x v="56"/>
  </r>
  <r>
    <m/>
    <m/>
    <m/>
    <m/>
    <m/>
    <x v="64"/>
    <s v="DEPARTAMENTO DE POLICÍA RISARALDA"/>
    <n v="125000000"/>
    <m/>
    <n v="125000000"/>
    <x v="81"/>
    <s v="02-02-02-008-005"/>
    <s v="Detalle"/>
    <s v=""/>
    <s v=""/>
    <x v="35"/>
    <s v="SERVICIOS DE SOPORTE"/>
    <x v="74"/>
    <x v="57"/>
  </r>
  <r>
    <m/>
    <m/>
    <m/>
    <m/>
    <m/>
    <x v="110"/>
    <s v="REGIÓN DE POLICÍA No. 3"/>
    <n v="90000000"/>
    <m/>
    <n v="90000000"/>
    <x v="81"/>
    <s v="02-02-02-008-005"/>
    <s v="Detalle"/>
    <s v=""/>
    <s v=""/>
    <x v="35"/>
    <s v="SERVICIOS DE SOPORTE"/>
    <x v="74"/>
    <x v="90"/>
  </r>
  <r>
    <m/>
    <m/>
    <m/>
    <m/>
    <m/>
    <x v="66"/>
    <s v="POLICÍA METROPOLITANA DE VILLAVICENCIO"/>
    <n v="380000000"/>
    <m/>
    <n v="380000000"/>
    <x v="81"/>
    <s v="02-02-02-008-005"/>
    <s v="Detalle"/>
    <s v=""/>
    <s v=""/>
    <x v="36"/>
    <s v="SERVICIOS DE SOPORTE"/>
    <x v="74"/>
    <x v="58"/>
  </r>
  <r>
    <m/>
    <m/>
    <m/>
    <m/>
    <m/>
    <x v="67"/>
    <s v="DEPARTAMENTO DE POLICÍA META"/>
    <n v="190000000"/>
    <m/>
    <n v="190000000"/>
    <x v="81"/>
    <s v="02-02-02-008-005"/>
    <s v="Detalle"/>
    <s v=""/>
    <s v=""/>
    <x v="36"/>
    <s v="SERVICIOS DE SOPORTE"/>
    <x v="74"/>
    <x v="59"/>
  </r>
  <r>
    <m/>
    <m/>
    <m/>
    <m/>
    <m/>
    <x v="89"/>
    <s v="DEPARTAMENTO DE POLICÍA META- DIRECCIÓN DE INCORPORACION "/>
    <n v="10300000"/>
    <m/>
    <n v="10300000"/>
    <x v="81"/>
    <s v="02-02-02-008-005"/>
    <s v="Detalle"/>
    <s v=""/>
    <s v=""/>
    <x v="36"/>
    <s v="SERVICIOS DE SOPORTE"/>
    <x v="74"/>
    <x v="65"/>
  </r>
  <r>
    <m/>
    <m/>
    <m/>
    <m/>
    <m/>
    <x v="68"/>
    <s v="DEPARTAMENTO DE POLICÍA VAUPÉS"/>
    <n v="45000000"/>
    <m/>
    <n v="45000000"/>
    <x v="81"/>
    <s v="02-02-02-008-005"/>
    <s v="Detalle"/>
    <s v=""/>
    <s v=""/>
    <x v="36"/>
    <s v="SERVICIOS DE SOPORTE"/>
    <x v="74"/>
    <x v="60"/>
  </r>
  <r>
    <m/>
    <m/>
    <m/>
    <m/>
    <m/>
    <x v="69"/>
    <s v="REGIÓN DE POLICÍA No. 7"/>
    <n v="35000000"/>
    <m/>
    <n v="35000000"/>
    <x v="81"/>
    <s v="02-02-02-008-005"/>
    <s v="Detalle"/>
    <s v=""/>
    <s v=""/>
    <x v="36"/>
    <s v="SERVICIOS DE SOPORTE"/>
    <x v="74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8"/>
    <s v="006"/>
    <x v="0"/>
    <s v="SERVICIOS DE APOYO A LA AGRICULTURA, LA CAZA, LA SILVICULTURA, LA PESCA, LA MINERÍA Y LOS SERVICIOS PÚBLICOS"/>
    <n v="2000000"/>
    <n v="52000000"/>
    <n v="54000000"/>
    <x v="82"/>
    <s v="02-02-02-008"/>
    <s v="Subordinal"/>
    <s v="020202008006Subordinal"/>
    <n v="1"/>
    <x v="0"/>
    <s v="SERVICIOS OTROS"/>
    <x v="75"/>
    <x v="0"/>
  </r>
  <r>
    <m/>
    <m/>
    <m/>
    <m/>
    <m/>
    <x v="24"/>
    <s v="DIRECCIÓN DE BIENESTAR SOCIAL"/>
    <m/>
    <n v="52000000"/>
    <n v="52000000"/>
    <x v="82"/>
    <s v="02-02-02-008-006"/>
    <s v="Detalle"/>
    <s v=""/>
    <s v=""/>
    <x v="14"/>
    <s v="SERVICIOS OTROS"/>
    <x v="75"/>
    <x v="22"/>
  </r>
  <r>
    <m/>
    <m/>
    <m/>
    <m/>
    <m/>
    <x v="39"/>
    <s v="DEPARTAMENTO DE POLICÍA HUILA"/>
    <n v="2000000"/>
    <m/>
    <n v="2000000"/>
    <x v="82"/>
    <s v="02-02-02-008-006"/>
    <s v="Detalle"/>
    <s v=""/>
    <s v=""/>
    <x v="23"/>
    <s v="SERVICIOS OTROS"/>
    <x v="75"/>
    <x v="36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8"/>
    <s v="007"/>
    <x v="0"/>
    <s v="SERVICIOS DE MANTENIMIENTO, REPARACIÓN E INSTALACIÓN (EXCEPTO SERVICIOS DE CONSTRUCCIÓN)"/>
    <n v="157402614264.64999"/>
    <n v="20196480644"/>
    <n v="177599094908.64999"/>
    <x v="83"/>
    <s v="02-02-02-008"/>
    <s v="Subordinal"/>
    <s v="020202008007Subordinal"/>
    <n v="1"/>
    <x v="0"/>
    <s v="SERVICIOS DE MANTENIMIENTO"/>
    <x v="76"/>
    <x v="0"/>
  </r>
  <r>
    <m/>
    <m/>
    <m/>
    <m/>
    <m/>
    <x v="70"/>
    <s v="DIRECCIÓN ADMINISTRATIVA Y FINANCIERA"/>
    <n v="7560210250"/>
    <n v="1054427250"/>
    <n v="8614637500"/>
    <x v="83"/>
    <s v="02-02-02-008-007"/>
    <s v="Detalle"/>
    <s v=""/>
    <s v=""/>
    <x v="1"/>
    <s v="SERVICIOS DE MANTENIMIENTO"/>
    <x v="76"/>
    <x v="62"/>
  </r>
  <r>
    <m/>
    <m/>
    <m/>
    <m/>
    <m/>
    <x v="1"/>
    <s v="DIRECCIÓN DE INCORPORACION"/>
    <n v="325000000"/>
    <m/>
    <n v="325000000"/>
    <x v="83"/>
    <s v="02-02-02-008-007"/>
    <s v="Detalle"/>
    <s v=""/>
    <s v=""/>
    <x v="1"/>
    <s v="SERVICIOS DE MANTENIMIENTO"/>
    <x v="76"/>
    <x v="1"/>
  </r>
  <r>
    <m/>
    <m/>
    <m/>
    <m/>
    <m/>
    <x v="111"/>
    <s v="COMANDOS EN OPERACIONES ESPECIALES Y ANTITERRORISMO"/>
    <n v="235000000"/>
    <m/>
    <n v="235000000"/>
    <x v="83"/>
    <s v="02-02-02-008-007"/>
    <s v="Detalle"/>
    <s v=""/>
    <s v=""/>
    <x v="1"/>
    <s v="SERVICIOS DE MANTENIMIENTO"/>
    <x v="76"/>
    <x v="91"/>
  </r>
  <r>
    <m/>
    <m/>
    <m/>
    <m/>
    <m/>
    <x v="115"/>
    <s v="AGREGADURIA DE PANAMA"/>
    <n v="1000000"/>
    <m/>
    <n v="1000000"/>
    <x v="83"/>
    <s v="02-02-02-008-007"/>
    <s v="Detalle"/>
    <s v=""/>
    <s v=""/>
    <x v="1"/>
    <s v="SERVICIOS DE MANTENIMIENTO"/>
    <x v="76"/>
    <x v="95"/>
  </r>
  <r>
    <m/>
    <m/>
    <m/>
    <m/>
    <m/>
    <x v="121"/>
    <s v="AGREGADURIA DE PERU"/>
    <n v="3400000"/>
    <m/>
    <n v="3400000"/>
    <x v="83"/>
    <s v="02-02-02-008-007"/>
    <s v="Detalle"/>
    <s v=""/>
    <s v=""/>
    <x v="1"/>
    <s v="SERVICIOS DE MANTENIMIENTO"/>
    <x v="76"/>
    <x v="101"/>
  </r>
  <r>
    <m/>
    <m/>
    <m/>
    <m/>
    <m/>
    <x v="128"/>
    <s v="AGREGADURIA DE ESTADOS UNIDOS"/>
    <n v="5000000"/>
    <m/>
    <n v="5000000"/>
    <x v="83"/>
    <s v="02-02-02-008-007"/>
    <s v="Detalle"/>
    <s v=""/>
    <s v=""/>
    <x v="1"/>
    <s v="SERVICIOS DE MANTENIMIENTO"/>
    <x v="76"/>
    <x v="108"/>
  </r>
  <r>
    <m/>
    <m/>
    <m/>
    <m/>
    <m/>
    <x v="122"/>
    <s v="AGREGADURIA DE FRANCIA"/>
    <n v="8000000"/>
    <m/>
    <n v="8000000"/>
    <x v="83"/>
    <s v="02-02-02-008-007"/>
    <s v="Detalle"/>
    <s v=""/>
    <s v=""/>
    <x v="1"/>
    <s v="SERVICIOS DE MANTENIMIENTO"/>
    <x v="76"/>
    <x v="102"/>
  </r>
  <r>
    <m/>
    <m/>
    <m/>
    <m/>
    <m/>
    <x v="126"/>
    <s v="AGREGADURIA DE AUSTRIA"/>
    <n v="1600000"/>
    <m/>
    <n v="1600000"/>
    <x v="83"/>
    <s v="02-02-02-008-007"/>
    <s v="Detalle"/>
    <s v=""/>
    <s v=""/>
    <x v="1"/>
    <s v="SERVICIOS DE MANTENIMIENTO"/>
    <x v="76"/>
    <x v="106"/>
  </r>
  <r>
    <m/>
    <m/>
    <m/>
    <m/>
    <m/>
    <x v="129"/>
    <s v="AGREGADURIA DE ITALIA"/>
    <n v="14000000"/>
    <m/>
    <n v="14000000"/>
    <x v="83"/>
    <s v="02-02-02-008-007"/>
    <s v="Detalle"/>
    <s v=""/>
    <s v=""/>
    <x v="1"/>
    <s v="SERVICIOS DE MANTENIMIENTO"/>
    <x v="76"/>
    <x v="109"/>
  </r>
  <r>
    <m/>
    <m/>
    <m/>
    <m/>
    <m/>
    <x v="123"/>
    <s v="AGREGADURIA OEA"/>
    <n v="2000000"/>
    <m/>
    <n v="2000000"/>
    <x v="83"/>
    <s v="02-02-02-008-007"/>
    <s v="Detalle"/>
    <s v=""/>
    <s v=""/>
    <x v="1"/>
    <s v="SERVICIOS DE MANTENIMIENTO"/>
    <x v="76"/>
    <x v="103"/>
  </r>
  <r>
    <m/>
    <m/>
    <m/>
    <m/>
    <m/>
    <x v="130"/>
    <s v="AGREGADURIA DE ESPANA"/>
    <n v="7000000"/>
    <m/>
    <n v="7000000"/>
    <x v="83"/>
    <s v="02-02-02-008-007"/>
    <s v="Detalle"/>
    <s v=""/>
    <s v=""/>
    <x v="1"/>
    <s v="SERVICIOS DE MANTENIMIENTO"/>
    <x v="76"/>
    <x v="110"/>
  </r>
  <r>
    <m/>
    <m/>
    <m/>
    <m/>
    <m/>
    <x v="116"/>
    <s v="AGREGADURIA DE COSTA RICA"/>
    <n v="1000000"/>
    <m/>
    <n v="1000000"/>
    <x v="83"/>
    <s v="02-02-02-008-007"/>
    <s v="Detalle"/>
    <s v=""/>
    <s v=""/>
    <x v="1"/>
    <s v="SERVICIOS DE MANTENIMIENTO"/>
    <x v="76"/>
    <x v="96"/>
  </r>
  <r>
    <m/>
    <m/>
    <m/>
    <m/>
    <m/>
    <x v="102"/>
    <s v="AGREGADURIA DE ECUADOR"/>
    <n v="1000000"/>
    <m/>
    <n v="1000000"/>
    <x v="83"/>
    <s v="02-02-02-008-007"/>
    <s v="Detalle"/>
    <s v=""/>
    <s v=""/>
    <x v="1"/>
    <s v="SERVICIOS DE MANTENIMIENTO"/>
    <x v="76"/>
    <x v="82"/>
  </r>
  <r>
    <m/>
    <m/>
    <m/>
    <m/>
    <m/>
    <x v="117"/>
    <s v="AGREGADURIA DE PARAGUAY"/>
    <n v="5000000"/>
    <m/>
    <n v="5000000"/>
    <x v="83"/>
    <s v="02-02-02-008-007"/>
    <s v="Detalle"/>
    <s v=""/>
    <s v=""/>
    <x v="1"/>
    <s v="SERVICIOS DE MANTENIMIENTO"/>
    <x v="76"/>
    <x v="97"/>
  </r>
  <r>
    <m/>
    <m/>
    <m/>
    <m/>
    <m/>
    <x v="103"/>
    <s v="OFICINA DE TECNOLOGÍA, INFORMACIÓN Y TELECOMUNICACIONES"/>
    <n v="8094679176"/>
    <n v="400000000"/>
    <n v="8494679176"/>
    <x v="83"/>
    <s v="02-02-02-008-007"/>
    <s v="Detalle"/>
    <s v=""/>
    <s v=""/>
    <x v="1"/>
    <s v="SERVICIOS DE MANTENIMIENTO"/>
    <x v="76"/>
    <x v="83"/>
  </r>
  <r>
    <m/>
    <m/>
    <m/>
    <m/>
    <m/>
    <x v="104"/>
    <s v="SECRETARIA GENERAL"/>
    <n v="65271880"/>
    <m/>
    <n v="65271880"/>
    <x v="83"/>
    <s v="02-02-02-008-007"/>
    <s v="Detalle"/>
    <s v=""/>
    <s v=""/>
    <x v="1"/>
    <s v="SERVICIOS DE MANTENIMIENTO"/>
    <x v="76"/>
    <x v="84"/>
  </r>
  <r>
    <m/>
    <m/>
    <m/>
    <m/>
    <m/>
    <x v="6"/>
    <s v="DIRECCIÓN DE TALENTO HUMANO"/>
    <n v="876375000"/>
    <m/>
    <n v="876375000"/>
    <x v="83"/>
    <s v="02-02-02-008-007"/>
    <s v="Detalle"/>
    <s v=""/>
    <s v=""/>
    <x v="1"/>
    <s v="SERVICIOS DE MANTENIMIENTO"/>
    <x v="76"/>
    <x v="6"/>
  </r>
  <r>
    <m/>
    <m/>
    <m/>
    <m/>
    <m/>
    <x v="90"/>
    <s v="OFICINA DE PLANEACION "/>
    <n v="40000000"/>
    <m/>
    <n v="40000000"/>
    <x v="83"/>
    <s v="02-02-02-008-007"/>
    <s v="Detalle"/>
    <s v=""/>
    <s v=""/>
    <x v="1"/>
    <s v="SERVICIOS DE MANTENIMIENTO"/>
    <x v="76"/>
    <x v="70"/>
  </r>
  <r>
    <m/>
    <m/>
    <m/>
    <m/>
    <m/>
    <x v="72"/>
    <s v="DEPARTAMENTO DE POLICÍA CUNDINAMARCA"/>
    <n v="1390000000"/>
    <m/>
    <n v="1390000000"/>
    <x v="83"/>
    <s v="02-02-02-008-007"/>
    <s v="Detalle"/>
    <s v=""/>
    <s v=""/>
    <x v="5"/>
    <s v="SERVICIOS DE MANTENIMIENTO"/>
    <x v="76"/>
    <x v="64"/>
  </r>
  <r>
    <m/>
    <m/>
    <m/>
    <m/>
    <m/>
    <x v="10"/>
    <s v="DEPARTAMENTO DE POLICÍA CAQUETA"/>
    <n v="1557700000"/>
    <m/>
    <n v="1557700000"/>
    <x v="83"/>
    <s v="02-02-02-008-007"/>
    <s v="Detalle"/>
    <s v=""/>
    <s v=""/>
    <x v="2"/>
    <s v="SERVICIOS DE MANTENIMIENTO"/>
    <x v="76"/>
    <x v="10"/>
  </r>
  <r>
    <m/>
    <m/>
    <m/>
    <m/>
    <m/>
    <x v="193"/>
    <s v="DEPARTAMENTO DE POLICÍA CAQUETA - POLICÍA DE CARRETERAS"/>
    <m/>
    <n v="108790000"/>
    <n v="108790000"/>
    <x v="83"/>
    <s v="02-02-02-008-007"/>
    <s v="Detalle"/>
    <s v=""/>
    <s v=""/>
    <x v="2"/>
    <s v="SERVICIOS DE MANTENIMIENTO"/>
    <x v="76"/>
    <x v="112"/>
  </r>
  <r>
    <m/>
    <m/>
    <m/>
    <m/>
    <m/>
    <x v="124"/>
    <s v="DEPARTAMENTO DE POLICÍA CASANARE"/>
    <n v="1873000000"/>
    <m/>
    <n v="1873000000"/>
    <x v="83"/>
    <s v="02-02-02-008-007"/>
    <s v="Detalle"/>
    <s v=""/>
    <s v=""/>
    <x v="37"/>
    <s v="SERVICIOS DE MANTENIMIENTO"/>
    <x v="76"/>
    <x v="104"/>
  </r>
  <r>
    <m/>
    <m/>
    <m/>
    <m/>
    <m/>
    <x v="164"/>
    <s v="DEPARTAMENTO DE POLICÍA CASANARE - POLICÍA DE CARRETERAS"/>
    <m/>
    <n v="65000000"/>
    <n v="65000000"/>
    <x v="83"/>
    <s v="02-02-02-008-007"/>
    <s v="Detalle"/>
    <s v=""/>
    <s v=""/>
    <x v="37"/>
    <s v="SERVICIOS DE MANTENIMIENTO"/>
    <x v="76"/>
    <x v="112"/>
  </r>
  <r>
    <m/>
    <m/>
    <m/>
    <m/>
    <m/>
    <x v="140"/>
    <s v="DEPARTAMENTO DE POLICÍA CASANARE - ESCUADRÓN MÓVIL ANTIDISTURBIOS"/>
    <n v="37000000"/>
    <m/>
    <n v="37000000"/>
    <x v="83"/>
    <s v="02-02-02-008-007"/>
    <s v="Detalle"/>
    <s v=""/>
    <s v=""/>
    <x v="37"/>
    <s v="SERVICIOS DE MANTENIMIENTO"/>
    <x v="76"/>
    <x v="118"/>
  </r>
  <r>
    <m/>
    <m/>
    <m/>
    <m/>
    <m/>
    <x v="11"/>
    <s v="DEPARTAMENTO DE POLICÍA CESAR"/>
    <n v="1725000000"/>
    <m/>
    <n v="1725000000"/>
    <x v="83"/>
    <s v="02-02-02-008-007"/>
    <s v="Detalle"/>
    <s v=""/>
    <s v=""/>
    <x v="3"/>
    <s v="SERVICIOS DE MANTENIMIENTO"/>
    <x v="76"/>
    <x v="11"/>
  </r>
  <r>
    <m/>
    <m/>
    <m/>
    <m/>
    <m/>
    <x v="141"/>
    <s v="DEPARTAMENTO DE POLICÍA CESAR - ESCUADRÓN MÓVIL ANTIDISTURBIOS"/>
    <n v="52000000"/>
    <m/>
    <n v="52000000"/>
    <x v="83"/>
    <s v="02-02-02-008-007"/>
    <s v="Detalle"/>
    <s v=""/>
    <s v=""/>
    <x v="3"/>
    <s v="SERVICIOS DE MANTENIMIENTO"/>
    <x v="76"/>
    <x v="118"/>
  </r>
  <r>
    <m/>
    <m/>
    <m/>
    <m/>
    <m/>
    <x v="165"/>
    <s v="DEPARTAMENTO DE POLICÍA CESAR - POLICÍA DE CARRETERAS"/>
    <m/>
    <n v="24000000"/>
    <n v="24000000"/>
    <x v="83"/>
    <s v="02-02-02-008-007"/>
    <s v="Detalle"/>
    <s v=""/>
    <s v=""/>
    <x v="3"/>
    <s v="SERVICIOS DE MANTENIMIENTO"/>
    <x v="76"/>
    <x v="112"/>
  </r>
  <r>
    <m/>
    <m/>
    <m/>
    <m/>
    <m/>
    <x v="113"/>
    <s v="DEPARTAMENTO DE POLICÍA CESAR - VALLEDUPAR"/>
    <n v="1015000000"/>
    <m/>
    <n v="1015000000"/>
    <x v="83"/>
    <s v="02-02-02-008-007"/>
    <s v="Detalle"/>
    <s v=""/>
    <s v=""/>
    <x v="3"/>
    <s v="SERVICIOS DE MANTENIMIENTO"/>
    <x v="76"/>
    <x v="93"/>
  </r>
  <r>
    <m/>
    <m/>
    <m/>
    <m/>
    <m/>
    <x v="75"/>
    <s v="DEPARTAMENTO DE POLICÍA CHOCO"/>
    <n v="2441501000"/>
    <m/>
    <n v="2441501000"/>
    <x v="83"/>
    <s v="02-02-02-008-007"/>
    <s v="Detalle"/>
    <s v=""/>
    <s v=""/>
    <x v="38"/>
    <s v="SERVICIOS DE MANTENIMIENTO"/>
    <x v="76"/>
    <x v="66"/>
  </r>
  <r>
    <m/>
    <m/>
    <m/>
    <m/>
    <m/>
    <x v="194"/>
    <s v="DEPARTAMENTO DE POLICÍA CHOCO - POLICÍA DE CARRETERAS"/>
    <m/>
    <n v="36930000"/>
    <n v="36930000"/>
    <x v="83"/>
    <s v="02-02-02-008-007"/>
    <s v="Detalle"/>
    <s v=""/>
    <s v=""/>
    <x v="38"/>
    <s v="SERVICIOS DE MANTENIMIENTO"/>
    <x v="76"/>
    <x v="112"/>
  </r>
  <r>
    <m/>
    <m/>
    <m/>
    <m/>
    <m/>
    <x v="13"/>
    <s v="DEPARTAMENTO DE POLICÍA GUAINIA"/>
    <n v="590000000"/>
    <m/>
    <n v="590000000"/>
    <x v="83"/>
    <s v="02-02-02-008-007"/>
    <s v="Detalle"/>
    <s v=""/>
    <s v=""/>
    <x v="4"/>
    <s v="SERVICIOS DE MANTENIMIENTO"/>
    <x v="76"/>
    <x v="13"/>
  </r>
  <r>
    <m/>
    <m/>
    <m/>
    <m/>
    <m/>
    <x v="131"/>
    <s v="DEPARTAMENTO DE POLICÍA GUAJIRA"/>
    <n v="1757000000"/>
    <m/>
    <n v="1757000000"/>
    <x v="83"/>
    <s v="02-02-02-008-007"/>
    <s v="Detalle"/>
    <s v=""/>
    <s v=""/>
    <x v="39"/>
    <s v="SERVICIOS DE MANTENIMIENTO"/>
    <x v="76"/>
    <x v="111"/>
  </r>
  <r>
    <m/>
    <m/>
    <m/>
    <m/>
    <m/>
    <x v="166"/>
    <s v="DEPARTAMENTO DE POLICÍA GUAJIRA - POLICÍA DE CARRETERAS"/>
    <m/>
    <n v="60000000"/>
    <n v="60000000"/>
    <x v="83"/>
    <s v="02-02-02-008-007"/>
    <s v="Detalle"/>
    <s v=""/>
    <s v=""/>
    <x v="39"/>
    <s v="SERVICIOS DE MANTENIMIENTO"/>
    <x v="76"/>
    <x v="112"/>
  </r>
  <r>
    <m/>
    <m/>
    <m/>
    <m/>
    <m/>
    <x v="142"/>
    <s v="DEPARTAMENTO DE POLICÍA GUAJIRA - ESCUADRÓN MÓVIL ANTIDISTURBIOS"/>
    <n v="30000000"/>
    <m/>
    <n v="30000000"/>
    <x v="83"/>
    <s v="02-02-02-008-007"/>
    <s v="Detalle"/>
    <s v=""/>
    <s v=""/>
    <x v="39"/>
    <s v="SERVICIOS DE MANTENIMIENTO"/>
    <x v="76"/>
    <x v="118"/>
  </r>
  <r>
    <m/>
    <m/>
    <m/>
    <m/>
    <m/>
    <x v="15"/>
    <s v="DEPARTAMENTO DE POLICÍA GUAVIARE"/>
    <n v="890000000"/>
    <m/>
    <n v="890000000"/>
    <x v="83"/>
    <s v="02-02-02-008-007"/>
    <s v="Detalle"/>
    <s v=""/>
    <s v=""/>
    <x v="6"/>
    <s v="SERVICIOS DE MANTENIMIENTO"/>
    <x v="76"/>
    <x v="15"/>
  </r>
  <r>
    <m/>
    <m/>
    <m/>
    <m/>
    <m/>
    <x v="195"/>
    <s v="DEPARTAMENTO DE POLICÍA GUAVIARE - DIRECCIÓN ANTINARCÓTICOS"/>
    <n v="35000000"/>
    <m/>
    <n v="35000000"/>
    <x v="83"/>
    <s v="02-02-02-008-007"/>
    <s v="Detalle"/>
    <s v=""/>
    <s v=""/>
    <x v="6"/>
    <s v="SERVICIOS DE MANTENIMIENTO"/>
    <x v="76"/>
    <x v="119"/>
  </r>
  <r>
    <m/>
    <m/>
    <m/>
    <m/>
    <m/>
    <x v="114"/>
    <s v="DEPARTAMENTO DE POLICÍA PUTUMAYO"/>
    <n v="864000000"/>
    <m/>
    <n v="864000000"/>
    <x v="83"/>
    <s v="02-02-02-008-007"/>
    <s v="Detalle"/>
    <s v=""/>
    <s v=""/>
    <x v="42"/>
    <s v="SERVICIOS DE MANTENIMIENTO"/>
    <x v="76"/>
    <x v="94"/>
  </r>
  <r>
    <m/>
    <m/>
    <m/>
    <m/>
    <m/>
    <x v="133"/>
    <s v="DEPARTAMENTO DE POLICÍA PUTUMAYO - POLICÍA DE CARRETERAS"/>
    <m/>
    <n v="87230000"/>
    <n v="87230000"/>
    <x v="83"/>
    <s v="02-02-02-008-007"/>
    <s v="Detalle"/>
    <s v=""/>
    <s v=""/>
    <x v="42"/>
    <s v="SERVICIOS DE MANTENIMIENTO"/>
    <x v="76"/>
    <x v="112"/>
  </r>
  <r>
    <m/>
    <m/>
    <m/>
    <m/>
    <m/>
    <x v="16"/>
    <s v="DEPARTAMENTO DE POLICÍA QUINDIO"/>
    <n v="1786310000"/>
    <n v="40000000"/>
    <n v="1826310000"/>
    <x v="83"/>
    <s v="02-02-02-008-007"/>
    <s v="Detalle"/>
    <s v=""/>
    <s v=""/>
    <x v="7"/>
    <s v="SERVICIOS DE MANTENIMIENTO"/>
    <x v="76"/>
    <x v="16"/>
  </r>
  <r>
    <m/>
    <m/>
    <m/>
    <m/>
    <m/>
    <x v="167"/>
    <s v="DEPARTAMENTO DE POLICÍA QUINDIO - POLICÍA DE CARRETERAS"/>
    <m/>
    <n v="50300000"/>
    <n v="50300000"/>
    <x v="83"/>
    <s v="02-02-02-008-007"/>
    <s v="Detalle"/>
    <s v=""/>
    <s v=""/>
    <x v="7"/>
    <s v="SERVICIOS DE MANTENIMIENTO"/>
    <x v="76"/>
    <x v="112"/>
  </r>
  <r>
    <m/>
    <m/>
    <m/>
    <m/>
    <m/>
    <x v="17"/>
    <s v="DEPARTAMENTO DE POLICÍA SAN ANDRES Y PROVIDENCIA"/>
    <n v="1711000000"/>
    <m/>
    <n v="1711000000"/>
    <x v="83"/>
    <s v="02-02-02-008-007"/>
    <s v="Detalle"/>
    <s v=""/>
    <s v=""/>
    <x v="8"/>
    <s v="SERVICIOS DE MANTENIMIENTO"/>
    <x v="76"/>
    <x v="17"/>
  </r>
  <r>
    <m/>
    <m/>
    <m/>
    <m/>
    <m/>
    <x v="196"/>
    <s v="DEPARTAMENTO DE POLICÍA SAN ANDRES Y PROVIDENCIA - POLICÍA DE CARRETERAS"/>
    <m/>
    <n v="22560000"/>
    <n v="22560000"/>
    <x v="83"/>
    <s v="02-02-02-008-007"/>
    <s v="Detalle"/>
    <s v=""/>
    <s v=""/>
    <x v="8"/>
    <s v="SERVICIOS DE MANTENIMIENTO"/>
    <x v="76"/>
    <x v="112"/>
  </r>
  <r>
    <m/>
    <m/>
    <m/>
    <m/>
    <m/>
    <x v="186"/>
    <s v="DEPARTAMENTO DE POLICÍA SAN ANDRES Y PROVIDENCIA - DIRECCIÓN ANTINARCÓTICOS"/>
    <n v="35000000"/>
    <m/>
    <n v="35000000"/>
    <x v="83"/>
    <s v="02-02-02-008-007"/>
    <s v="Detalle"/>
    <s v=""/>
    <s v=""/>
    <x v="8"/>
    <s v="SERVICIOS DE MANTENIMIENTO"/>
    <x v="76"/>
    <x v="119"/>
  </r>
  <r>
    <m/>
    <m/>
    <m/>
    <m/>
    <m/>
    <x v="18"/>
    <s v="DEPARTAMENTO DE POLICÍA SUCRE"/>
    <n v="1507515000"/>
    <m/>
    <n v="1507515000"/>
    <x v="83"/>
    <s v="02-02-02-008-007"/>
    <s v="Detalle"/>
    <s v=""/>
    <s v=""/>
    <x v="9"/>
    <s v="SERVICIOS DE MANTENIMIENTO"/>
    <x v="76"/>
    <x v="18"/>
  </r>
  <r>
    <m/>
    <m/>
    <m/>
    <m/>
    <m/>
    <x v="168"/>
    <s v="DEPARTAMENTO DE POLICÍA SUCRE - POLICÍA DE CARRETERAS"/>
    <m/>
    <n v="70000000"/>
    <n v="70000000"/>
    <x v="83"/>
    <s v="02-02-02-008-007"/>
    <s v="Detalle"/>
    <s v=""/>
    <s v=""/>
    <x v="9"/>
    <s v="SERVICIOS DE MANTENIMIENTO"/>
    <x v="76"/>
    <x v="112"/>
  </r>
  <r>
    <m/>
    <m/>
    <m/>
    <m/>
    <m/>
    <x v="19"/>
    <s v="DEPARTAMENTO DE POLICÍA URABA"/>
    <n v="1150000000"/>
    <m/>
    <n v="1150000000"/>
    <x v="83"/>
    <s v="02-02-02-008-007"/>
    <s v="Detalle"/>
    <s v=""/>
    <s v=""/>
    <x v="10"/>
    <s v="SERVICIOS DE MANTENIMIENTO"/>
    <x v="76"/>
    <x v="19"/>
  </r>
  <r>
    <m/>
    <m/>
    <m/>
    <m/>
    <m/>
    <x v="197"/>
    <s v="DEPARTAMENTO DE POLICÍA URABA - POLICÍA DE CARRETERAS"/>
    <m/>
    <n v="50000000"/>
    <n v="50000000"/>
    <x v="83"/>
    <s v="02-02-02-008-007"/>
    <s v="Detalle"/>
    <s v=""/>
    <s v=""/>
    <x v="10"/>
    <s v="SERVICIOS DE MANTENIMIENTO"/>
    <x v="76"/>
    <x v="112"/>
  </r>
  <r>
    <m/>
    <m/>
    <m/>
    <m/>
    <m/>
    <x v="20"/>
    <s v="DEPARTAMENTO DE POLICÍA URABA - POLICÍA FISCAL Y ADUANERA"/>
    <n v="4237000"/>
    <m/>
    <n v="4237000"/>
    <x v="83"/>
    <s v="02-02-02-008-007"/>
    <s v="Detalle"/>
    <s v=""/>
    <s v=""/>
    <x v="10"/>
    <s v="SERVICIOS DE MANTENIMIENTO"/>
    <x v="76"/>
    <x v="12"/>
  </r>
  <r>
    <m/>
    <m/>
    <m/>
    <m/>
    <m/>
    <x v="198"/>
    <s v="DEPARTAMENTO DE POLICÍA URABA - DIRECCIÓN ANTINARCÓTICOS"/>
    <n v="100000000"/>
    <m/>
    <n v="100000000"/>
    <x v="83"/>
    <s v="02-02-02-008-007"/>
    <s v="Detalle"/>
    <s v=""/>
    <s v=""/>
    <x v="10"/>
    <s v="SERVICIOS DE MANTENIMIENTO"/>
    <x v="76"/>
    <x v="119"/>
  </r>
  <r>
    <m/>
    <m/>
    <m/>
    <m/>
    <m/>
    <x v="21"/>
    <s v="DEPARTAMENTO DE POLICÍA VICHADA"/>
    <n v="750600000"/>
    <m/>
    <n v="750600000"/>
    <x v="83"/>
    <s v="02-02-02-008-007"/>
    <s v="Detalle"/>
    <s v=""/>
    <s v=""/>
    <x v="11"/>
    <s v="SERVICIOS DE MANTENIMIENTO"/>
    <x v="76"/>
    <x v="20"/>
  </r>
  <r>
    <m/>
    <m/>
    <m/>
    <m/>
    <m/>
    <x v="22"/>
    <s v="DEPARTAMENTO DE POLICÍA AMAZONAS"/>
    <n v="590100000"/>
    <m/>
    <n v="590100000"/>
    <x v="83"/>
    <s v="02-02-02-008-007"/>
    <s v="Detalle"/>
    <s v=""/>
    <s v=""/>
    <x v="12"/>
    <s v="SERVICIOS DE MANTENIMIENTO"/>
    <x v="76"/>
    <x v="21"/>
  </r>
  <r>
    <m/>
    <m/>
    <m/>
    <m/>
    <m/>
    <x v="118"/>
    <s v="DEPARTAMENTO DE POLICÍA ARAUCA"/>
    <n v="1170000000"/>
    <m/>
    <n v="1170000000"/>
    <x v="83"/>
    <s v="02-02-02-008-007"/>
    <s v="Detalle"/>
    <s v=""/>
    <s v=""/>
    <x v="13"/>
    <s v="SERVICIOS DE MANTENIMIENTO"/>
    <x v="76"/>
    <x v="98"/>
  </r>
  <r>
    <m/>
    <m/>
    <m/>
    <m/>
    <m/>
    <x v="169"/>
    <s v="DEPARTAMENTO DE POLICÍA ARAUCA - POLICÍA CARRETERAS"/>
    <m/>
    <n v="55000000"/>
    <n v="55000000"/>
    <x v="83"/>
    <s v="02-02-02-008-007"/>
    <s v="Detalle"/>
    <s v=""/>
    <s v=""/>
    <x v="13"/>
    <s v="SERVICIOS DE MANTENIMIENTO"/>
    <x v="76"/>
    <x v="112"/>
  </r>
  <r>
    <m/>
    <m/>
    <m/>
    <m/>
    <m/>
    <x v="24"/>
    <s v="DIRECCIÓN DE BIENESTAR SOCIAL"/>
    <m/>
    <n v="2697445105"/>
    <n v="2697445105"/>
    <x v="83"/>
    <s v="02-02-02-008-007"/>
    <s v="Detalle"/>
    <s v=""/>
    <s v=""/>
    <x v="14"/>
    <s v="SERVICIOS DE MANTENIMIENTO"/>
    <x v="76"/>
    <x v="22"/>
  </r>
  <r>
    <m/>
    <m/>
    <m/>
    <m/>
    <m/>
    <x v="106"/>
    <s v="DIRECCIÓN DE INVESTIGACION CRIMINAL"/>
    <n v="10785000000"/>
    <n v="6586063289"/>
    <n v="17371063289"/>
    <x v="83"/>
    <s v="02-02-02-008-007"/>
    <s v="Detalle"/>
    <s v=""/>
    <s v=""/>
    <x v="40"/>
    <s v="SERVICIOS DE MANTENIMIENTO"/>
    <x v="76"/>
    <x v="86"/>
  </r>
  <r>
    <m/>
    <m/>
    <m/>
    <m/>
    <m/>
    <x v="25"/>
    <s v="DIRECCIÓN DE INTELIGENCIA POLICÍAL"/>
    <n v="10699501999"/>
    <m/>
    <n v="10699501999"/>
    <x v="83"/>
    <s v="02-02-02-008-007"/>
    <s v="Detalle"/>
    <s v=""/>
    <s v=""/>
    <x v="15"/>
    <s v="SERVICIOS DE MANTENIMIENTO"/>
    <x v="76"/>
    <x v="23"/>
  </r>
  <r>
    <m/>
    <m/>
    <m/>
    <m/>
    <m/>
    <x v="26"/>
    <s v="DIRECCIÓN DE ANTINARCÓTICOS"/>
    <n v="13212000000"/>
    <m/>
    <n v="13212000000"/>
    <x v="83"/>
    <s v="02-02-02-008-007"/>
    <s v="Detalle"/>
    <s v=""/>
    <s v=""/>
    <x v="16"/>
    <s v="SERVICIOS DE MANTENIMIENTO"/>
    <x v="76"/>
    <x v="24"/>
  </r>
  <r>
    <m/>
    <m/>
    <m/>
    <m/>
    <m/>
    <x v="27"/>
    <s v="DIRECCIÓN ANTISECUESTRO Y EXTORSION"/>
    <n v="1014000000"/>
    <m/>
    <n v="1014000000"/>
    <x v="83"/>
    <s v="02-02-02-008-007"/>
    <s v="Detalle"/>
    <s v=""/>
    <s v=""/>
    <x v="17"/>
    <s v="SERVICIOS DE MANTENIMIENTO"/>
    <x v="76"/>
    <x v="25"/>
  </r>
  <r>
    <m/>
    <m/>
    <m/>
    <m/>
    <m/>
    <x v="28"/>
    <s v="DIRECCIÓN DE TRANSITO Y TRANSPORTES"/>
    <n v="92000000"/>
    <n v="1516000000"/>
    <n v="1608000000"/>
    <x v="83"/>
    <s v="02-02-02-008-007"/>
    <s v="Detalle"/>
    <s v=""/>
    <s v=""/>
    <x v="18"/>
    <s v="SERVICIOS DE MANTENIMIENTO"/>
    <x v="76"/>
    <x v="26"/>
  </r>
  <r>
    <m/>
    <m/>
    <m/>
    <m/>
    <m/>
    <x v="107"/>
    <s v="DIRECCIÓN DE PROTECCION"/>
    <n v="897200000"/>
    <n v="2481500000"/>
    <n v="3378700000"/>
    <x v="83"/>
    <s v="02-02-02-008-007"/>
    <s v="Detalle"/>
    <s v=""/>
    <s v=""/>
    <x v="41"/>
    <s v="SERVICIOS DE MANTENIMIENTO"/>
    <x v="76"/>
    <x v="87"/>
  </r>
  <r>
    <m/>
    <m/>
    <m/>
    <m/>
    <m/>
    <x v="108"/>
    <s v="POLICÍA FISCAL Y ADUANERA"/>
    <n v="958200000"/>
    <m/>
    <n v="958200000"/>
    <x v="83"/>
    <s v="02-02-02-008-007"/>
    <s v="Detalle"/>
    <s v=""/>
    <s v=""/>
    <x v="41"/>
    <s v="SERVICIOS DE MANTENIMIENTO"/>
    <x v="76"/>
    <x v="88"/>
  </r>
  <r>
    <m/>
    <m/>
    <m/>
    <m/>
    <m/>
    <x v="29"/>
    <s v="DIRECCIÓN DE CARABINEROS"/>
    <n v="4470499999.3999996"/>
    <m/>
    <n v="4470499999.3999996"/>
    <x v="83"/>
    <s v="02-02-02-008-007"/>
    <s v="Detalle"/>
    <s v=""/>
    <s v=""/>
    <x v="19"/>
    <s v="SERVICIOS DE MANTENIMIENTO"/>
    <x v="76"/>
    <x v="27"/>
  </r>
  <r>
    <m/>
    <m/>
    <m/>
    <m/>
    <m/>
    <x v="112"/>
    <s v="POLICÍA METROPOLITANA DE BOGOTA"/>
    <n v="2980000000"/>
    <n v="697025000"/>
    <n v="3677025000"/>
    <x v="83"/>
    <s v="02-02-02-008-007"/>
    <s v="Detalle"/>
    <s v=""/>
    <s v=""/>
    <x v="28"/>
    <s v="SERVICIOS DE MANTENIMIENTO"/>
    <x v="76"/>
    <x v="92"/>
  </r>
  <r>
    <m/>
    <m/>
    <m/>
    <m/>
    <m/>
    <x v="30"/>
    <s v="POLICÍA METROPOLITANA DE IBAGUÉ"/>
    <n v="1822456000"/>
    <m/>
    <n v="1822456000"/>
    <x v="83"/>
    <s v="02-02-02-008-007"/>
    <s v="Detalle"/>
    <s v=""/>
    <s v=""/>
    <x v="20"/>
    <s v="SERVICIOS DE MANTENIMIENTO"/>
    <x v="76"/>
    <x v="28"/>
  </r>
  <r>
    <m/>
    <m/>
    <m/>
    <m/>
    <m/>
    <x v="31"/>
    <s v="DEPARTAMENTO DE POLICÍA TOLIMA"/>
    <n v="1508150000"/>
    <m/>
    <n v="1508150000"/>
    <x v="83"/>
    <s v="02-02-02-008-007"/>
    <s v="Detalle"/>
    <s v=""/>
    <s v=""/>
    <x v="20"/>
    <s v="SERVICIOS DE MANTENIMIENTO"/>
    <x v="76"/>
    <x v="29"/>
  </r>
  <r>
    <m/>
    <m/>
    <m/>
    <m/>
    <m/>
    <x v="156"/>
    <s v="DEPARTAMENTO DE POLICÍA TOLIMA- DIRECCIÓN DE INCORPORACIÓN"/>
    <n v="1100000"/>
    <m/>
    <n v="1100000"/>
    <x v="83"/>
    <s v="02-02-02-008-007"/>
    <s v="Detalle"/>
    <s v=""/>
    <s v=""/>
    <x v="20"/>
    <s v="SERVICIOS DE MANTENIMIENTO"/>
    <x v="76"/>
    <x v="65"/>
  </r>
  <r>
    <m/>
    <m/>
    <m/>
    <m/>
    <m/>
    <x v="199"/>
    <s v="ESCUELA NACIONAL DE OPERACIONES DE LA POLICÍA NACIONAL - DIRECCIÓN DE ANTINARCÓTICOS"/>
    <n v="240000000"/>
    <m/>
    <n v="240000000"/>
    <x v="83"/>
    <s v="02-02-02-008-007"/>
    <s v="Detalle"/>
    <s v=""/>
    <s v=""/>
    <x v="20"/>
    <s v="SERVICIOS DE MANTENIMIENTO"/>
    <x v="76"/>
    <x v="119"/>
  </r>
  <r>
    <m/>
    <m/>
    <m/>
    <m/>
    <m/>
    <x v="200"/>
    <s v="POLICÍA METROPOLITANA DE IBAGUÉ - ESCUADRÓN MÓVIL ANTIDISTURBIOS"/>
    <n v="57000000"/>
    <m/>
    <n v="57000000"/>
    <x v="83"/>
    <s v="02-02-02-008-007"/>
    <s v="Detalle"/>
    <s v=""/>
    <s v=""/>
    <x v="20"/>
    <s v="SERVICIOS DE MANTENIMIENTO"/>
    <x v="76"/>
    <x v="118"/>
  </r>
  <r>
    <m/>
    <m/>
    <m/>
    <m/>
    <m/>
    <x v="32"/>
    <s v="POLICÍA METROPOLITANA DE SANTA MARTA"/>
    <n v="1600000000"/>
    <m/>
    <n v="1600000000"/>
    <x v="83"/>
    <s v="02-02-02-008-007"/>
    <s v="Detalle"/>
    <s v=""/>
    <s v=""/>
    <x v="21"/>
    <s v="SERVICIOS DE MANTENIMIENTO"/>
    <x v="76"/>
    <x v="30"/>
  </r>
  <r>
    <m/>
    <m/>
    <m/>
    <m/>
    <m/>
    <x v="201"/>
    <s v="POLICÍA METROPOLITANA DE SANTA MARTA - POLICÍA DE CARRETERAS"/>
    <m/>
    <n v="45000000"/>
    <n v="45000000"/>
    <x v="83"/>
    <s v="02-02-02-008-007"/>
    <s v="Detalle"/>
    <s v=""/>
    <s v=""/>
    <x v="21"/>
    <s v="SERVICIOS DE MANTENIMIENTO"/>
    <x v="76"/>
    <x v="112"/>
  </r>
  <r>
    <m/>
    <m/>
    <m/>
    <m/>
    <m/>
    <x v="33"/>
    <s v="DEPARTAMENTO DE POLICÍA MAGDALENA"/>
    <n v="1405000000"/>
    <m/>
    <n v="1405000000"/>
    <x v="83"/>
    <s v="02-02-02-008-007"/>
    <s v="Detalle"/>
    <s v=""/>
    <s v=""/>
    <x v="21"/>
    <s v="SERVICIOS DE MANTENIMIENTO"/>
    <x v="76"/>
    <x v="31"/>
  </r>
  <r>
    <m/>
    <m/>
    <m/>
    <m/>
    <m/>
    <x v="202"/>
    <s v="DEPARTAMENTO DE POLICÍA MAGDALENA - DIRECCIÓN ANTINARCÓTICOS"/>
    <n v="260000000"/>
    <m/>
    <n v="260000000"/>
    <x v="83"/>
    <s v="02-02-02-008-007"/>
    <s v="Detalle"/>
    <s v=""/>
    <s v=""/>
    <x v="21"/>
    <s v="SERVICIOS DE MANTENIMIENTO"/>
    <x v="76"/>
    <x v="119"/>
  </r>
  <r>
    <m/>
    <m/>
    <m/>
    <m/>
    <m/>
    <x v="203"/>
    <s v="DEPARTAMENTO DE POLICÍA MAGDALENA - POLICÍA DE CARRETERAS "/>
    <m/>
    <n v="30000000"/>
    <n v="30000000"/>
    <x v="83"/>
    <s v="02-02-02-008-007"/>
    <s v="Detalle"/>
    <s v=""/>
    <s v=""/>
    <x v="21"/>
    <s v="SERVICIOS DE MANTENIMIENTO"/>
    <x v="76"/>
    <x v="112"/>
  </r>
  <r>
    <m/>
    <m/>
    <m/>
    <m/>
    <m/>
    <x v="35"/>
    <s v="POLICÍA METROPOLITANA DE POPAYAN"/>
    <n v="1331151988"/>
    <m/>
    <n v="1331151988"/>
    <x v="83"/>
    <s v="02-02-02-008-007"/>
    <s v="Detalle"/>
    <s v=""/>
    <s v=""/>
    <x v="22"/>
    <s v="SERVICIOS DE MANTENIMIENTO"/>
    <x v="76"/>
    <x v="32"/>
  </r>
  <r>
    <m/>
    <m/>
    <m/>
    <m/>
    <m/>
    <x v="36"/>
    <s v="DEPARTAMENTO DE POLICÍA CAUCA"/>
    <n v="1460395365"/>
    <m/>
    <n v="1460395365"/>
    <x v="83"/>
    <s v="02-02-02-008-007"/>
    <s v="Detalle"/>
    <s v=""/>
    <s v=""/>
    <x v="22"/>
    <s v="SERVICIOS DE MANTENIMIENTO"/>
    <x v="76"/>
    <x v="33"/>
  </r>
  <r>
    <m/>
    <m/>
    <m/>
    <m/>
    <m/>
    <x v="170"/>
    <s v="DEPARTAMENTO DE POLICÍA CAUCA POLICÍA DE CARRETERAS"/>
    <m/>
    <n v="70000000"/>
    <n v="70000000"/>
    <x v="83"/>
    <s v="02-02-02-008-007"/>
    <s v="Detalle"/>
    <s v=""/>
    <s v=""/>
    <x v="22"/>
    <s v="SERVICIOS DE MANTENIMIENTO"/>
    <x v="76"/>
    <x v="112"/>
  </r>
  <r>
    <m/>
    <m/>
    <m/>
    <m/>
    <m/>
    <x v="204"/>
    <s v="POLICÍA METROPOLITANA DE POPAYÁN - ESCUADRÓN MÓVIL ANTIDISTURBIOS"/>
    <n v="60000000"/>
    <m/>
    <n v="60000000"/>
    <x v="83"/>
    <s v="02-02-02-008-007"/>
    <s v="Detalle"/>
    <s v=""/>
    <s v=""/>
    <x v="22"/>
    <s v="SERVICIOS DE MANTENIMIENTO"/>
    <x v="76"/>
    <x v="118"/>
  </r>
  <r>
    <m/>
    <m/>
    <m/>
    <m/>
    <m/>
    <x v="37"/>
    <s v="REGIÓN DE POLICÍA No. 4"/>
    <n v="157900000"/>
    <m/>
    <n v="157900000"/>
    <x v="83"/>
    <s v="02-02-02-008-007"/>
    <s v="Detalle"/>
    <s v=""/>
    <s v=""/>
    <x v="22"/>
    <s v="SERVICIOS DE MANTENIMIENTO"/>
    <x v="76"/>
    <x v="34"/>
  </r>
  <r>
    <m/>
    <m/>
    <m/>
    <m/>
    <m/>
    <x v="38"/>
    <s v="POLICÍA METROPOLITANA DE NEIVA"/>
    <n v="1137000000"/>
    <m/>
    <n v="1137000000"/>
    <x v="83"/>
    <s v="02-02-02-008-007"/>
    <s v="Detalle"/>
    <s v=""/>
    <s v=""/>
    <x v="23"/>
    <s v="SERVICIOS DE MANTENIMIENTO"/>
    <x v="76"/>
    <x v="35"/>
  </r>
  <r>
    <m/>
    <m/>
    <m/>
    <m/>
    <m/>
    <x v="205"/>
    <s v="DEPARTAMENTO DE POLICÍA HUILA - DIRECCIÓN ANTINARCÓTICO"/>
    <n v="260000000"/>
    <m/>
    <n v="260000000"/>
    <x v="83"/>
    <s v="02-02-02-008-007"/>
    <s v="Detalle"/>
    <s v=""/>
    <s v=""/>
    <x v="23"/>
    <s v="SERVICIOS DE MANTENIMIENTO"/>
    <x v="76"/>
    <x v="119"/>
  </r>
  <r>
    <m/>
    <m/>
    <m/>
    <m/>
    <m/>
    <x v="39"/>
    <s v="DEPARTAMENTO DE POLICÍA HUILA"/>
    <n v="1148600000"/>
    <m/>
    <n v="1148600000"/>
    <x v="83"/>
    <s v="02-02-02-008-007"/>
    <s v="Detalle"/>
    <s v=""/>
    <s v=""/>
    <x v="23"/>
    <s v="SERVICIOS DE MANTENIMIENTO"/>
    <x v="76"/>
    <x v="36"/>
  </r>
  <r>
    <m/>
    <m/>
    <m/>
    <m/>
    <m/>
    <x v="171"/>
    <s v="DEPARTAMENTO DE POLICÍA HUILA - POLICÍA DE CARRETERAS"/>
    <m/>
    <n v="70000000"/>
    <n v="70000000"/>
    <x v="83"/>
    <s v="02-02-02-008-007"/>
    <s v="Detalle"/>
    <s v=""/>
    <s v=""/>
    <x v="23"/>
    <s v="SERVICIOS DE MANTENIMIENTO"/>
    <x v="76"/>
    <x v="112"/>
  </r>
  <r>
    <m/>
    <m/>
    <m/>
    <m/>
    <m/>
    <x v="40"/>
    <s v="REGIÓN DE POLICÍA No. 2"/>
    <n v="144500000"/>
    <m/>
    <n v="144500000"/>
    <x v="83"/>
    <s v="02-02-02-008-007"/>
    <s v="Detalle"/>
    <s v=""/>
    <s v=""/>
    <x v="23"/>
    <s v="SERVICIOS DE MANTENIMIENTO"/>
    <x v="76"/>
    <x v="37"/>
  </r>
  <r>
    <m/>
    <m/>
    <m/>
    <m/>
    <m/>
    <x v="206"/>
    <s v="POLICÍA METROPOLITANA DE NEIVA - ESCUADRÓN MÓVIL ANTIDISTURBIOS"/>
    <n v="73000000"/>
    <m/>
    <n v="73000000"/>
    <x v="83"/>
    <s v="02-02-02-008-007"/>
    <s v="Detalle"/>
    <s v=""/>
    <s v=""/>
    <x v="23"/>
    <s v="SERVICIOS DE MANTENIMIENTO"/>
    <x v="76"/>
    <x v="118"/>
  </r>
  <r>
    <m/>
    <m/>
    <m/>
    <m/>
    <m/>
    <x v="119"/>
    <s v="POLICÍA METROPOLITANA DE SAN JERONIMO DE MONTERIA"/>
    <n v="1773000000"/>
    <m/>
    <n v="1773000000"/>
    <x v="83"/>
    <s v="02-02-02-008-007"/>
    <s v="Detalle"/>
    <s v=""/>
    <s v=""/>
    <x v="24"/>
    <s v="SERVICIOS DE MANTENIMIENTO"/>
    <x v="76"/>
    <x v="99"/>
  </r>
  <r>
    <m/>
    <m/>
    <m/>
    <m/>
    <m/>
    <x v="41"/>
    <s v="DEPARTAMENTO DE POLICÍA CORDOBA"/>
    <n v="1704560000"/>
    <m/>
    <n v="1704560000"/>
    <x v="83"/>
    <s v="02-02-02-008-007"/>
    <s v="Detalle"/>
    <s v=""/>
    <s v=""/>
    <x v="24"/>
    <s v="SERVICIOS DE MANTENIMIENTO"/>
    <x v="76"/>
    <x v="38"/>
  </r>
  <r>
    <m/>
    <m/>
    <m/>
    <m/>
    <m/>
    <x v="134"/>
    <s v="DEPARTAMENTO DE POLICÍA CORDOBA -DISTRITO ESPECIAL MONTELIBANO"/>
    <n v="180000000"/>
    <m/>
    <n v="180000000"/>
    <x v="83"/>
    <s v="02-02-02-008-007"/>
    <s v="Detalle"/>
    <s v=""/>
    <s v=""/>
    <x v="24"/>
    <s v="SERVICIOS DE MANTENIMIENTO"/>
    <x v="76"/>
    <x v="113"/>
  </r>
  <r>
    <m/>
    <m/>
    <m/>
    <m/>
    <m/>
    <x v="172"/>
    <s v="DEPARTAMENTO DE POLICÍA CORDOBA POLICÍA DE CARRETERAS"/>
    <m/>
    <n v="30000000"/>
    <n v="30000000"/>
    <x v="83"/>
    <s v="02-02-02-008-007"/>
    <s v="Detalle"/>
    <s v=""/>
    <s v=""/>
    <x v="24"/>
    <s v="SERVICIOS DE MANTENIMIENTO"/>
    <x v="76"/>
    <x v="112"/>
  </r>
  <r>
    <m/>
    <m/>
    <m/>
    <m/>
    <m/>
    <x v="143"/>
    <s v="POLICÍA METROPOLITANA DE MONTERÍA - ESCUADRÓN MÓVIL ANTIDISTURBIOS"/>
    <n v="62000000"/>
    <m/>
    <n v="62000000"/>
    <x v="83"/>
    <s v="02-02-02-008-007"/>
    <s v="Detalle"/>
    <s v=""/>
    <s v=""/>
    <x v="24"/>
    <s v="SERVICIOS DE MANTENIMIENTO"/>
    <x v="76"/>
    <x v="118"/>
  </r>
  <r>
    <m/>
    <m/>
    <m/>
    <m/>
    <m/>
    <x v="42"/>
    <s v="DEPARTAMENTO DE POLICÍA CALDAS"/>
    <n v="1635000000"/>
    <n v="15000000"/>
    <n v="1650000000"/>
    <x v="83"/>
    <s v="02-02-02-008-007"/>
    <s v="Detalle"/>
    <s v=""/>
    <s v=""/>
    <x v="25"/>
    <s v="SERVICIOS DE MANTENIMIENTO"/>
    <x v="76"/>
    <x v="39"/>
  </r>
  <r>
    <m/>
    <m/>
    <m/>
    <m/>
    <m/>
    <x v="207"/>
    <s v="DEPARTAMENTO DE POLICÍA CALDAS POLICÍA DE CARRETERAS"/>
    <m/>
    <n v="15000000"/>
    <n v="15000000"/>
    <x v="83"/>
    <s v="02-02-02-008-007"/>
    <s v="Detalle"/>
    <s v=""/>
    <s v=""/>
    <x v="25"/>
    <s v="SERVICIOS DE MANTENIMIENTO"/>
    <x v="76"/>
    <x v="112"/>
  </r>
  <r>
    <m/>
    <m/>
    <m/>
    <m/>
    <m/>
    <x v="43"/>
    <s v="POLICÍA METROPOLITANA DE MANIZALES"/>
    <n v="1836388000"/>
    <m/>
    <n v="1836388000"/>
    <x v="83"/>
    <s v="02-02-02-008-007"/>
    <s v="Detalle"/>
    <s v=""/>
    <s v=""/>
    <x v="25"/>
    <s v="SERVICIOS DE MANTENIMIENTO"/>
    <x v="76"/>
    <x v="40"/>
  </r>
  <r>
    <m/>
    <m/>
    <m/>
    <m/>
    <m/>
    <x v="144"/>
    <s v="POLICÍA METROPOLITANA DE MANIZALES - ESCUADRÓN MÓVIL ANTIDISTURBIOS"/>
    <n v="41000000"/>
    <m/>
    <n v="41000000"/>
    <x v="83"/>
    <s v="02-02-02-008-007"/>
    <s v="Detalle"/>
    <s v=""/>
    <s v=""/>
    <x v="25"/>
    <s v="SERVICIOS DE MANTENIMIENTO"/>
    <x v="76"/>
    <x v="118"/>
  </r>
  <r>
    <m/>
    <m/>
    <m/>
    <m/>
    <m/>
    <x v="173"/>
    <s v="POLICÍA METROPOLITANA DE MANIZALES POLICÍA DE CARRETERAS"/>
    <m/>
    <n v="10000000"/>
    <n v="10000000"/>
    <x v="83"/>
    <s v="02-02-02-008-007"/>
    <s v="Detalle"/>
    <s v=""/>
    <s v=""/>
    <x v="25"/>
    <s v="SERVICIOS DE MANTENIMIENTO"/>
    <x v="76"/>
    <x v="112"/>
  </r>
  <r>
    <m/>
    <m/>
    <m/>
    <m/>
    <m/>
    <x v="93"/>
    <s v="DEPARTAMENTO DE POLICÍA BOYACA"/>
    <n v="2050000000"/>
    <n v="23000000"/>
    <n v="2073000000"/>
    <x v="83"/>
    <s v="02-02-02-008-007"/>
    <s v="Detalle"/>
    <s v=""/>
    <s v=""/>
    <x v="26"/>
    <s v="SERVICIOS DE MANTENIMIENTO"/>
    <x v="76"/>
    <x v="73"/>
  </r>
  <r>
    <m/>
    <m/>
    <m/>
    <m/>
    <m/>
    <x v="174"/>
    <s v="DEPARTAMENTO DE POLICÍA BOYACÁ POLICÍA DE CARRETERAS"/>
    <m/>
    <n v="70000000"/>
    <n v="70000000"/>
    <x v="83"/>
    <s v="02-02-02-008-007"/>
    <s v="Detalle"/>
    <s v=""/>
    <s v=""/>
    <x v="26"/>
    <s v="SERVICIOS DE MANTENIMIENTO"/>
    <x v="76"/>
    <x v="112"/>
  </r>
  <r>
    <m/>
    <m/>
    <m/>
    <m/>
    <m/>
    <x v="44"/>
    <s v="POLICÍA METROPOLITANA DE TUNJA"/>
    <n v="791900000"/>
    <m/>
    <n v="791900000"/>
    <x v="83"/>
    <s v="02-02-02-008-007"/>
    <s v="Detalle"/>
    <s v=""/>
    <s v=""/>
    <x v="26"/>
    <s v="SERVICIOS DE MANTENIMIENTO"/>
    <x v="76"/>
    <x v="41"/>
  </r>
  <r>
    <m/>
    <m/>
    <m/>
    <m/>
    <m/>
    <x v="208"/>
    <s v="POLICÍA METROPOLITANA DE TUNJA - ESCUADRÓN MÓVIL ANTIDISTURBIOS"/>
    <n v="55000000"/>
    <m/>
    <n v="55000000"/>
    <x v="83"/>
    <s v="02-02-02-008-007"/>
    <s v="Detalle"/>
    <s v=""/>
    <s v=""/>
    <x v="26"/>
    <s v="SERVICIOS DE MANTENIMIENTO"/>
    <x v="76"/>
    <x v="118"/>
  </r>
  <r>
    <m/>
    <m/>
    <m/>
    <m/>
    <m/>
    <x v="45"/>
    <s v="POLICÍA METROPOLITANA DE SAN JUAN DE PASTO"/>
    <n v="1934180000"/>
    <m/>
    <n v="1934180000"/>
    <x v="83"/>
    <s v="02-02-02-008-007"/>
    <s v="Detalle"/>
    <s v=""/>
    <s v=""/>
    <x v="27"/>
    <s v="SERVICIOS DE MANTENIMIENTO"/>
    <x v="76"/>
    <x v="42"/>
  </r>
  <r>
    <m/>
    <m/>
    <m/>
    <m/>
    <m/>
    <x v="46"/>
    <s v="DEPARTAMENTO DE POLICÍA NARIÑO"/>
    <n v="1771650000"/>
    <m/>
    <n v="1771650000"/>
    <x v="83"/>
    <s v="02-02-02-008-007"/>
    <s v="Detalle"/>
    <s v=""/>
    <s v=""/>
    <x v="27"/>
    <s v="SERVICIOS DE MANTENIMIENTO"/>
    <x v="76"/>
    <x v="43"/>
  </r>
  <r>
    <m/>
    <m/>
    <m/>
    <m/>
    <m/>
    <x v="209"/>
    <s v="DEPARTAMENTO DE POLICÍA NARIÑO DIRECCIÓN DE ANTINARCÓTICOS"/>
    <n v="70000000"/>
    <m/>
    <n v="70000000"/>
    <x v="83"/>
    <s v="02-02-02-008-007"/>
    <s v="Detalle"/>
    <s v=""/>
    <s v=""/>
    <x v="27"/>
    <s v="SERVICIOS DE MANTENIMIENTO"/>
    <x v="76"/>
    <x v="119"/>
  </r>
  <r>
    <m/>
    <m/>
    <m/>
    <m/>
    <m/>
    <x v="135"/>
    <s v="DEPARTAMENTO DE POLICÍA NARIÑO - DISTRITO ESPECIAL TUMACO"/>
    <n v="487059226"/>
    <m/>
    <n v="487059226"/>
    <x v="83"/>
    <s v="02-02-02-008-007"/>
    <s v="Detalle"/>
    <s v=""/>
    <s v=""/>
    <x v="27"/>
    <s v="SERVICIOS DE MANTENIMIENTO"/>
    <x v="76"/>
    <x v="114"/>
  </r>
  <r>
    <m/>
    <m/>
    <m/>
    <m/>
    <m/>
    <x v="136"/>
    <s v="DEPARTAMENTO DE POLICÍA NARIÑO - DISTRITO ESPECIAL TUQUERRES"/>
    <n v="355950000"/>
    <m/>
    <n v="355950000"/>
    <x v="83"/>
    <s v="02-02-02-008-007"/>
    <s v="Detalle"/>
    <s v=""/>
    <s v=""/>
    <x v="27"/>
    <s v="SERVICIOS DE MANTENIMIENTO"/>
    <x v="76"/>
    <x v="115"/>
  </r>
  <r>
    <m/>
    <m/>
    <m/>
    <m/>
    <m/>
    <x v="176"/>
    <s v="DEPARTAMENTO DE POLICÍA NARIÑO POLICÍA DE CARRETERAS"/>
    <m/>
    <n v="100000000"/>
    <n v="100000000"/>
    <x v="83"/>
    <s v="02-02-02-008-007"/>
    <s v="Detalle"/>
    <s v=""/>
    <s v=""/>
    <x v="27"/>
    <s v="SERVICIOS DE MANTENIMIENTO"/>
    <x v="76"/>
    <x v="112"/>
  </r>
  <r>
    <m/>
    <m/>
    <m/>
    <m/>
    <m/>
    <x v="210"/>
    <s v="POLICÍA METROPOLITANA DE PASTO - ESCUADRÓN MÓVIL ANTIDISTURBIOS"/>
    <n v="60000000"/>
    <m/>
    <n v="60000000"/>
    <x v="83"/>
    <s v="02-02-02-008-007"/>
    <s v="Detalle"/>
    <s v=""/>
    <s v=""/>
    <x v="27"/>
    <s v="SERVICIOS DE MANTENIMIENTO"/>
    <x v="76"/>
    <x v="118"/>
  </r>
  <r>
    <m/>
    <m/>
    <m/>
    <m/>
    <m/>
    <x v="48"/>
    <s v="POLICÍA METROPOLITANA DE BOGOTÁ - POLICÍA METROPOLITANA DE SOACHA"/>
    <n v="710000000"/>
    <m/>
    <n v="710000000"/>
    <x v="83"/>
    <s v="02-02-02-008-007"/>
    <s v="Detalle"/>
    <s v=""/>
    <s v=""/>
    <x v="28"/>
    <s v="SERVICIOS DE MANTENIMIENTO"/>
    <x v="76"/>
    <x v="44"/>
  </r>
  <r>
    <m/>
    <m/>
    <m/>
    <m/>
    <m/>
    <x v="211"/>
    <s v="POLICÍA METROPOLITANA DE BOGOTA - ESCUADRÓN MÓVIL ANTIDISTURBIOS"/>
    <n v="510000000"/>
    <m/>
    <n v="510000000"/>
    <x v="83"/>
    <s v="02-02-02-008-007"/>
    <s v="Detalle"/>
    <s v=""/>
    <s v=""/>
    <x v="28"/>
    <s v="SERVICIOS DE MANTENIMIENTO"/>
    <x v="76"/>
    <x v="118"/>
  </r>
  <r>
    <m/>
    <m/>
    <m/>
    <m/>
    <m/>
    <x v="49"/>
    <s v="POLICÍA METROPOLITANA DE BOGOTÁ - REGIÓN METROPOLITANA DE POLICÍA LA SABANA"/>
    <n v="1117420000"/>
    <m/>
    <n v="1117420000"/>
    <x v="83"/>
    <s v="02-02-02-008-007"/>
    <s v="Detalle"/>
    <s v=""/>
    <s v=""/>
    <x v="28"/>
    <s v="SERVICIOS DE MANTENIMIENTO"/>
    <x v="76"/>
    <x v="45"/>
  </r>
  <r>
    <m/>
    <m/>
    <m/>
    <m/>
    <m/>
    <x v="50"/>
    <s v="POLICÍA METROPOLITANA DE CALI"/>
    <n v="3563000000"/>
    <m/>
    <n v="3563000000"/>
    <x v="83"/>
    <s v="02-02-02-008-007"/>
    <s v="Detalle"/>
    <s v=""/>
    <s v=""/>
    <x v="29"/>
    <s v="SERVICIOS DE MANTENIMIENTO"/>
    <x v="76"/>
    <x v="46"/>
  </r>
  <r>
    <m/>
    <m/>
    <m/>
    <m/>
    <m/>
    <x v="81"/>
    <s v="POLICÍA METROPOLITANA SANTIAGO DE CALI - DIRECCIÓN DE INCORPORACION"/>
    <m/>
    <n v="1500000"/>
    <n v="1500000"/>
    <x v="83"/>
    <s v="02-02-02-008-007"/>
    <s v="Detalle"/>
    <s v=""/>
    <s v=""/>
    <x v="29"/>
    <s v="SERVICIOS DE MANTENIMIENTO"/>
    <x v="76"/>
    <x v="65"/>
  </r>
  <r>
    <m/>
    <m/>
    <m/>
    <m/>
    <m/>
    <x v="82"/>
    <s v="DEPARTAMENTO DE POLICÍA VALLE"/>
    <n v="3099559397"/>
    <m/>
    <n v="3099559397"/>
    <x v="83"/>
    <s v="02-02-02-008-007"/>
    <s v="Detalle"/>
    <s v=""/>
    <s v=""/>
    <x v="29"/>
    <s v="SERVICIOS DE MANTENIMIENTO"/>
    <x v="76"/>
    <x v="67"/>
  </r>
  <r>
    <m/>
    <m/>
    <m/>
    <m/>
    <m/>
    <x v="212"/>
    <s v="DEPARTAMENTO DE POLICÍA VALLE - DIRECCIÓN DE ANTINARCÓTICOS"/>
    <n v="410000000"/>
    <m/>
    <n v="410000000"/>
    <x v="83"/>
    <s v="02-02-02-008-007"/>
    <s v="Detalle"/>
    <s v=""/>
    <s v=""/>
    <x v="29"/>
    <s v="SERVICIOS DE MANTENIMIENTO"/>
    <x v="76"/>
    <x v="119"/>
  </r>
  <r>
    <m/>
    <m/>
    <m/>
    <m/>
    <m/>
    <x v="145"/>
    <s v="DEPARTAMENTO DE POLICÍA VALLE - ESCUADRÓN MÓVIL ANTIDISTURBIOS"/>
    <n v="95000000"/>
    <m/>
    <n v="95000000"/>
    <x v="83"/>
    <s v="02-02-02-008-007"/>
    <s v="Detalle"/>
    <s v=""/>
    <s v=""/>
    <x v="29"/>
    <s v="SERVICIOS DE MANTENIMIENTO"/>
    <x v="76"/>
    <x v="118"/>
  </r>
  <r>
    <m/>
    <m/>
    <m/>
    <m/>
    <m/>
    <x v="51"/>
    <s v="DEPARTAMENTO DE POLICÍA VALLE - DISTRITO ESPECIAL BUENAVENTURA"/>
    <n v="457381428"/>
    <m/>
    <n v="457381428"/>
    <x v="83"/>
    <s v="02-02-02-008-007"/>
    <s v="Detalle"/>
    <s v=""/>
    <s v=""/>
    <x v="29"/>
    <s v="SERVICIOS DE MANTENIMIENTO"/>
    <x v="76"/>
    <x v="47"/>
  </r>
  <r>
    <m/>
    <m/>
    <m/>
    <m/>
    <m/>
    <x v="177"/>
    <s v="DEPARTAMENTO DE POLICÍA VALLE - POLICÍA DE CARRETERAS"/>
    <m/>
    <n v="145720000"/>
    <n v="145720000"/>
    <x v="83"/>
    <s v="02-02-02-008-007"/>
    <s v="Detalle"/>
    <s v=""/>
    <s v=""/>
    <x v="29"/>
    <s v="SERVICIOS DE MANTENIMIENTO"/>
    <x v="76"/>
    <x v="112"/>
  </r>
  <r>
    <m/>
    <m/>
    <m/>
    <m/>
    <m/>
    <x v="146"/>
    <s v="POLICÍA METROPOLITANA DE CALI - ESCUADRÓN MÓVIL ANTIDISTURBIOS"/>
    <n v="130000000"/>
    <m/>
    <n v="130000000"/>
    <x v="83"/>
    <s v="02-02-02-008-007"/>
    <s v="Detalle"/>
    <s v=""/>
    <s v=""/>
    <x v="29"/>
    <s v="SERVICIOS DE MANTENIMIENTO"/>
    <x v="76"/>
    <x v="118"/>
  </r>
  <r>
    <m/>
    <m/>
    <m/>
    <m/>
    <m/>
    <x v="137"/>
    <s v="POLICÍA METROPOLITANA DEL VALLE DE ABURRA"/>
    <n v="2094400000"/>
    <n v="1200000000"/>
    <n v="3294400000"/>
    <x v="83"/>
    <s v="02-02-02-008-007"/>
    <s v="Detalle"/>
    <s v=""/>
    <s v=""/>
    <x v="30"/>
    <s v="SERVICIOS DE MANTENIMIENTO"/>
    <x v="76"/>
    <x v="116"/>
  </r>
  <r>
    <m/>
    <m/>
    <m/>
    <m/>
    <m/>
    <x v="83"/>
    <s v="DEPARTAMENTO DE POLICÍA ANTIOQUIA"/>
    <n v="2242000000"/>
    <n v="1510000000"/>
    <n v="3752000000"/>
    <x v="83"/>
    <s v="02-02-02-008-007"/>
    <s v="Detalle"/>
    <s v=""/>
    <s v=""/>
    <x v="30"/>
    <s v="SERVICIOS DE MANTENIMIENTO"/>
    <x v="76"/>
    <x v="68"/>
  </r>
  <r>
    <m/>
    <m/>
    <m/>
    <m/>
    <m/>
    <x v="213"/>
    <s v="DEPARTAMENTO DE POLICÍA ANTIOQUIA - DIRECCIÓN DE ANTINARCÓTICOS"/>
    <n v="100000000"/>
    <m/>
    <n v="100000000"/>
    <x v="83"/>
    <s v="02-02-02-008-007"/>
    <s v="Detalle"/>
    <s v=""/>
    <s v=""/>
    <x v="30"/>
    <s v="SERVICIOS DE MANTENIMIENTO"/>
    <x v="76"/>
    <x v="119"/>
  </r>
  <r>
    <m/>
    <m/>
    <m/>
    <m/>
    <m/>
    <x v="138"/>
    <s v="DEPARTAMENTO DE POLICÍA ANTIOQUIA - DISTRITO ESPECIAL CAUCASIA"/>
    <n v="355000000"/>
    <m/>
    <n v="355000000"/>
    <x v="83"/>
    <s v="02-02-02-008-007"/>
    <s v="Detalle"/>
    <s v=""/>
    <s v=""/>
    <x v="30"/>
    <s v="SERVICIOS DE MANTENIMIENTO"/>
    <x v="76"/>
    <x v="117"/>
  </r>
  <r>
    <m/>
    <m/>
    <m/>
    <m/>
    <m/>
    <x v="178"/>
    <s v="DEPARTAMENTO DE POLICÍA ANTIOQUIA - POLICÍA DE CARRETERAS"/>
    <m/>
    <n v="100000000"/>
    <n v="100000000"/>
    <x v="83"/>
    <s v="02-02-02-008-007"/>
    <s v="Detalle"/>
    <s v=""/>
    <s v=""/>
    <x v="30"/>
    <s v="SERVICIOS DE MANTENIMIENTO"/>
    <x v="76"/>
    <x v="112"/>
  </r>
  <r>
    <m/>
    <m/>
    <m/>
    <m/>
    <m/>
    <x v="139"/>
    <s v="DEPARTAMENTO DE POLICÍA ANTIOQUIA - DIRECCIÓN DE INCORPORACION"/>
    <m/>
    <n v="1500000"/>
    <n v="1500000"/>
    <x v="83"/>
    <s v="02-02-02-008-007"/>
    <s v="Detalle"/>
    <s v=""/>
    <s v=""/>
    <x v="30"/>
    <s v="SERVICIOS DE MANTENIMIENTO"/>
    <x v="76"/>
    <x v="65"/>
  </r>
  <r>
    <m/>
    <m/>
    <m/>
    <m/>
    <m/>
    <x v="147"/>
    <s v="POLICÍA METROPOLITANA DEL VALLE DE ABURRA - ESCUADRÓN MÓVIL ANTIDISTURBIOS"/>
    <n v="127000000"/>
    <m/>
    <n v="127000000"/>
    <x v="83"/>
    <s v="02-02-02-008-007"/>
    <s v="Detalle"/>
    <s v=""/>
    <s v=""/>
    <x v="30"/>
    <s v="SERVICIOS DE MANTENIMIENTO"/>
    <x v="76"/>
    <x v="118"/>
  </r>
  <r>
    <m/>
    <m/>
    <m/>
    <m/>
    <m/>
    <x v="54"/>
    <s v="REGIÓN DE POLICÍA No. 6"/>
    <n v="347900000"/>
    <m/>
    <n v="347900000"/>
    <x v="83"/>
    <s v="02-02-02-008-007"/>
    <s v="Detalle"/>
    <s v=""/>
    <s v=""/>
    <x v="30"/>
    <s v="SERVICIOS DE MANTENIMIENTO"/>
    <x v="76"/>
    <x v="48"/>
  </r>
  <r>
    <m/>
    <m/>
    <m/>
    <m/>
    <m/>
    <x v="55"/>
    <s v="POLICÍA METROPOLITANA DE CARTAGENA"/>
    <n v="3562000000"/>
    <m/>
    <n v="3562000000"/>
    <x v="83"/>
    <s v="02-02-02-008-007"/>
    <s v="Detalle"/>
    <s v=""/>
    <s v=""/>
    <x v="31"/>
    <s v="SERVICIOS DE MANTENIMIENTO"/>
    <x v="76"/>
    <x v="49"/>
  </r>
  <r>
    <m/>
    <m/>
    <m/>
    <m/>
    <m/>
    <x v="214"/>
    <s v="POLICÍA METROPOLITANA DE CARTAGENA - DIRECCIÓN DE ANTINARCÓTICOS"/>
    <n v="24000000"/>
    <m/>
    <n v="24000000"/>
    <x v="83"/>
    <s v="02-02-02-008-007"/>
    <s v="Detalle"/>
    <s v=""/>
    <s v=""/>
    <x v="31"/>
    <s v="SERVICIOS DE MANTENIMIENTO"/>
    <x v="76"/>
    <x v="119"/>
  </r>
  <r>
    <m/>
    <m/>
    <m/>
    <m/>
    <m/>
    <x v="148"/>
    <s v="POLICÍA METROPOLITANA DE CARTAGENA - ESCUADRÓN MÓVIL ANTIDISTURBIOS"/>
    <n v="52000000"/>
    <m/>
    <n v="52000000"/>
    <x v="83"/>
    <s v="02-02-02-008-007"/>
    <s v="Detalle"/>
    <s v=""/>
    <s v=""/>
    <x v="31"/>
    <s v="SERVICIOS DE MANTENIMIENTO"/>
    <x v="76"/>
    <x v="118"/>
  </r>
  <r>
    <m/>
    <m/>
    <m/>
    <m/>
    <m/>
    <x v="56"/>
    <s v="DEPARTAMENTO DE POLICÍA BOLÍVAR"/>
    <n v="2191000000"/>
    <m/>
    <n v="2191000000"/>
    <x v="83"/>
    <s v="02-02-02-008-007"/>
    <s v="Detalle"/>
    <s v=""/>
    <s v=""/>
    <x v="31"/>
    <s v="SERVICIOS DE MANTENIMIENTO"/>
    <x v="76"/>
    <x v="50"/>
  </r>
  <r>
    <m/>
    <m/>
    <m/>
    <m/>
    <m/>
    <x v="179"/>
    <s v="DEPARTAMENTO DE POLICÍA BOLÍVAR - POLICÍA DE CARRETERAS"/>
    <m/>
    <n v="158090000"/>
    <n v="158090000"/>
    <x v="83"/>
    <s v="02-02-02-008-007"/>
    <s v="Detalle"/>
    <s v=""/>
    <s v=""/>
    <x v="31"/>
    <s v="SERVICIOS DE MANTENIMIENTO"/>
    <x v="76"/>
    <x v="112"/>
  </r>
  <r>
    <m/>
    <m/>
    <m/>
    <m/>
    <m/>
    <x v="57"/>
    <s v="POLICÍA METROPOLITANA DE BARRANQUILLA"/>
    <n v="2248200000"/>
    <m/>
    <n v="2248200000"/>
    <x v="83"/>
    <s v="02-02-02-008-007"/>
    <s v="Detalle"/>
    <s v=""/>
    <s v=""/>
    <x v="32"/>
    <s v="SERVICIOS DE MANTENIMIENTO"/>
    <x v="76"/>
    <x v="51"/>
  </r>
  <r>
    <m/>
    <m/>
    <m/>
    <m/>
    <m/>
    <x v="58"/>
    <s v="REGIÓN DE POLICÍA No. 8"/>
    <n v="209393000"/>
    <m/>
    <n v="209393000"/>
    <x v="83"/>
    <s v="02-02-02-008-007"/>
    <s v="Detalle"/>
    <s v=""/>
    <s v=""/>
    <x v="32"/>
    <s v="SERVICIOS DE MANTENIMIENTO"/>
    <x v="76"/>
    <x v="52"/>
  </r>
  <r>
    <m/>
    <m/>
    <m/>
    <m/>
    <m/>
    <x v="85"/>
    <s v="DEPARTAMENTO DE POLICÍA ATLÁNTICO "/>
    <n v="1659100000"/>
    <m/>
    <n v="1659100000"/>
    <x v="83"/>
    <s v="02-02-02-008-007"/>
    <s v="Detalle"/>
    <s v=""/>
    <s v=""/>
    <x v="32"/>
    <s v="SERVICIOS DE MANTENIMIENTO"/>
    <x v="76"/>
    <x v="69"/>
  </r>
  <r>
    <m/>
    <m/>
    <m/>
    <m/>
    <m/>
    <x v="215"/>
    <s v="DEPARTAMENTO DE POLICÍA ATLÁNTICO - POLICÍA DE CARRETERAS"/>
    <m/>
    <n v="15000000"/>
    <n v="15000000"/>
    <x v="83"/>
    <s v="02-02-02-008-007"/>
    <s v="Detalle"/>
    <s v=""/>
    <s v=""/>
    <x v="32"/>
    <s v="SERVICIOS DE MANTENIMIENTO"/>
    <x v="76"/>
    <x v="112"/>
  </r>
  <r>
    <m/>
    <m/>
    <m/>
    <m/>
    <m/>
    <x v="86"/>
    <s v="DEPARTAMENTO DE POLICÍA ATLÁNTICO - DIRECCIÓN DE INCORPORACION "/>
    <n v="600000"/>
    <m/>
    <n v="600000"/>
    <x v="83"/>
    <s v="02-02-02-008-007"/>
    <s v="Detalle"/>
    <s v=""/>
    <s v=""/>
    <x v="32"/>
    <s v="SERVICIOS DE MANTENIMIENTO"/>
    <x v="76"/>
    <x v="65"/>
  </r>
  <r>
    <m/>
    <m/>
    <m/>
    <m/>
    <m/>
    <x v="149"/>
    <s v="POLICÍA METROPOLITANA DE BARRANQUILLA - ESCUADRÓN MÓVIL ANTIDISTURBIOS"/>
    <n v="52000000"/>
    <m/>
    <n v="52000000"/>
    <x v="83"/>
    <s v="02-02-02-008-007"/>
    <s v="Detalle"/>
    <s v=""/>
    <s v=""/>
    <x v="32"/>
    <s v="SERVICIOS DE MANTENIMIENTO"/>
    <x v="76"/>
    <x v="118"/>
  </r>
  <r>
    <m/>
    <m/>
    <m/>
    <m/>
    <m/>
    <x v="216"/>
    <s v="POLICÍA METROPOLITANA DE BARRANQUILLA - DIRECCIÓN ANTINARCÓTICOS"/>
    <n v="50000000"/>
    <m/>
    <n v="50000000"/>
    <x v="83"/>
    <s v="02-02-02-008-007"/>
    <s v="Detalle"/>
    <s v=""/>
    <s v=""/>
    <x v="32"/>
    <s v="SERVICIOS DE MANTENIMIENTO"/>
    <x v="76"/>
    <x v="119"/>
  </r>
  <r>
    <m/>
    <m/>
    <m/>
    <m/>
    <m/>
    <x v="109"/>
    <s v="POLICÍA METROPOLITANA DE BUCARAMANGA"/>
    <n v="2460200000"/>
    <m/>
    <n v="2460200000"/>
    <x v="83"/>
    <s v="02-02-02-008-007"/>
    <s v="Detalle"/>
    <s v=""/>
    <s v=""/>
    <x v="33"/>
    <s v="SERVICIOS DE MANTENIMIENTO"/>
    <x v="76"/>
    <x v="89"/>
  </r>
  <r>
    <m/>
    <m/>
    <m/>
    <m/>
    <m/>
    <x v="180"/>
    <s v="POLICÍA METROPOLITANA DE BUCARAMANGA - POLICÍA DE CARRETERAS"/>
    <m/>
    <n v="70000000"/>
    <n v="70000000"/>
    <x v="83"/>
    <s v="02-02-02-008-007"/>
    <s v="Detalle"/>
    <s v=""/>
    <s v=""/>
    <x v="33"/>
    <s v="SERVICIOS DE MANTENIMIENTO"/>
    <x v="76"/>
    <x v="112"/>
  </r>
  <r>
    <m/>
    <m/>
    <m/>
    <m/>
    <m/>
    <x v="94"/>
    <s v="DEPARTAMENTO DE POLICÍA SANTANDER"/>
    <n v="1799058906.25"/>
    <m/>
    <n v="1799058906.25"/>
    <x v="83"/>
    <s v="02-02-02-008-007"/>
    <s v="Detalle"/>
    <s v=""/>
    <s v=""/>
    <x v="33"/>
    <s v="SERVICIOS DE MANTENIMIENTO"/>
    <x v="76"/>
    <x v="74"/>
  </r>
  <r>
    <m/>
    <m/>
    <m/>
    <m/>
    <m/>
    <x v="217"/>
    <s v="DEPARTAMENTO DE POLICÍA SANTANDER -   DIRECCIÓN DE ANTINARCÓTICOS"/>
    <n v="63500000"/>
    <m/>
    <n v="63500000"/>
    <x v="83"/>
    <s v="02-02-02-008-007"/>
    <s v="Detalle"/>
    <s v=""/>
    <s v=""/>
    <x v="33"/>
    <s v="SERVICIOS DE MANTENIMIENTO"/>
    <x v="76"/>
    <x v="119"/>
  </r>
  <r>
    <m/>
    <m/>
    <m/>
    <m/>
    <m/>
    <x v="181"/>
    <s v="DEPARTAMENTO DE POLICÍA SANTANDER -  POLICÍA DE CARRETERAS"/>
    <m/>
    <n v="80000000"/>
    <n v="80000000"/>
    <x v="83"/>
    <s v="02-02-02-008-007"/>
    <s v="Detalle"/>
    <s v=""/>
    <s v=""/>
    <x v="33"/>
    <s v="SERVICIOS DE MANTENIMIENTO"/>
    <x v="76"/>
    <x v="112"/>
  </r>
  <r>
    <m/>
    <m/>
    <m/>
    <m/>
    <m/>
    <x v="87"/>
    <s v="DEPARTAMENTO DE POLICÍA SANTANDER -  DIRECCIÓN DE INCORPORACIÓN"/>
    <n v="25000000"/>
    <m/>
    <n v="25000000"/>
    <x v="83"/>
    <s v="02-02-02-008-007"/>
    <s v="Detalle"/>
    <s v=""/>
    <s v=""/>
    <x v="33"/>
    <s v="SERVICIOS DE MANTENIMIENTO"/>
    <x v="76"/>
    <x v="65"/>
  </r>
  <r>
    <m/>
    <m/>
    <m/>
    <m/>
    <m/>
    <x v="59"/>
    <s v="DEPARTAMENTO DE POLICÍA MAGDALENA MEDIO"/>
    <n v="995000000"/>
    <m/>
    <n v="995000000"/>
    <x v="83"/>
    <s v="02-02-02-008-007"/>
    <s v="Detalle"/>
    <s v=""/>
    <s v=""/>
    <x v="33"/>
    <s v="SERVICIOS DE MANTENIMIENTO"/>
    <x v="76"/>
    <x v="53"/>
  </r>
  <r>
    <m/>
    <m/>
    <m/>
    <m/>
    <m/>
    <x v="150"/>
    <s v="DEPARTAMENTO DE POLICÍA MAGDALENA MEDIO - ESCUADRÓN MÓVIL ANTIDISTURBIOS"/>
    <n v="48000000"/>
    <m/>
    <n v="48000000"/>
    <x v="83"/>
    <s v="02-02-02-008-007"/>
    <s v="Detalle"/>
    <s v=""/>
    <s v=""/>
    <x v="33"/>
    <s v="SERVICIOS DE MANTENIMIENTO"/>
    <x v="76"/>
    <x v="118"/>
  </r>
  <r>
    <m/>
    <m/>
    <m/>
    <m/>
    <m/>
    <x v="218"/>
    <s v="DEPARTAMENTO DE POLICÍA MAGDALENA MEDIO - POLICÍA DE CARRETERAS"/>
    <m/>
    <n v="57490000"/>
    <n v="57490000"/>
    <x v="83"/>
    <s v="02-02-02-008-007"/>
    <s v="Detalle"/>
    <s v=""/>
    <s v=""/>
    <x v="33"/>
    <s v="SERVICIOS DE MANTENIMIENTO"/>
    <x v="76"/>
    <x v="112"/>
  </r>
  <r>
    <m/>
    <m/>
    <m/>
    <m/>
    <m/>
    <x v="151"/>
    <s v="POLICÍA METROPOLITANA DE BUCARAMANGA - ESCUADRÓN MÓVIL ANTIDISTURBIOS"/>
    <n v="60000000"/>
    <m/>
    <n v="60000000"/>
    <x v="83"/>
    <s v="02-02-02-008-007"/>
    <s v="Detalle"/>
    <s v=""/>
    <s v=""/>
    <x v="33"/>
    <s v="SERVICIOS DE MANTENIMIENTO"/>
    <x v="76"/>
    <x v="118"/>
  </r>
  <r>
    <m/>
    <m/>
    <m/>
    <m/>
    <m/>
    <x v="60"/>
    <s v="POLICÍA METROPOLITANA DE CUCUTA"/>
    <n v="2278000000"/>
    <m/>
    <n v="2278000000"/>
    <x v="83"/>
    <s v="02-02-02-008-007"/>
    <s v="Detalle"/>
    <s v=""/>
    <s v=""/>
    <x v="34"/>
    <s v="SERVICIOS DE MANTENIMIENTO"/>
    <x v="76"/>
    <x v="54"/>
  </r>
  <r>
    <m/>
    <m/>
    <m/>
    <m/>
    <m/>
    <x v="182"/>
    <s v="POLICÍA METROPOLITANA DE CÚCUTA - POLICÍA DE CARRETERAS"/>
    <m/>
    <n v="60000000"/>
    <n v="60000000"/>
    <x v="83"/>
    <s v="02-02-02-008-007"/>
    <s v="Detalle"/>
    <s v=""/>
    <s v=""/>
    <x v="34"/>
    <s v="SERVICIOS DE MANTENIMIENTO"/>
    <x v="76"/>
    <x v="112"/>
  </r>
  <r>
    <m/>
    <m/>
    <m/>
    <m/>
    <m/>
    <x v="61"/>
    <s v="DEPARTAMENTO DE POLICÍA NORTE DE SANTANDER"/>
    <n v="1283000000"/>
    <m/>
    <n v="1283000000"/>
    <x v="83"/>
    <s v="02-02-02-008-007"/>
    <s v="Detalle"/>
    <s v=""/>
    <s v=""/>
    <x v="34"/>
    <s v="SERVICIOS DE MANTENIMIENTO"/>
    <x v="76"/>
    <x v="55"/>
  </r>
  <r>
    <m/>
    <m/>
    <m/>
    <m/>
    <m/>
    <x v="219"/>
    <s v="DEPARTAMENTO DE POLICÍA NORTE DE SANTANDER  DIRECCIÓN DE ANTINARCÓTICOS"/>
    <n v="135000000"/>
    <m/>
    <n v="135000000"/>
    <x v="83"/>
    <s v="02-02-02-008-007"/>
    <s v="Detalle"/>
    <s v=""/>
    <s v=""/>
    <x v="34"/>
    <s v="SERVICIOS DE MANTENIMIENTO"/>
    <x v="76"/>
    <x v="119"/>
  </r>
  <r>
    <m/>
    <m/>
    <m/>
    <m/>
    <m/>
    <x v="183"/>
    <s v="DEPARTAMENTO DE POLICÍA NORTE DE SANTANDER -  POLICÍA DE CARRETERAS"/>
    <m/>
    <n v="50000000"/>
    <n v="50000000"/>
    <x v="83"/>
    <s v="02-02-02-008-007"/>
    <s v="Detalle"/>
    <s v=""/>
    <s v=""/>
    <x v="34"/>
    <s v="SERVICIOS DE MANTENIMIENTO"/>
    <x v="76"/>
    <x v="112"/>
  </r>
  <r>
    <m/>
    <m/>
    <m/>
    <m/>
    <m/>
    <x v="88"/>
    <s v="DEPARTAMENTO DE POLICÍA NORTE DE SANTANDER -  DIRECCIÓN DE INCORPORACIÓN"/>
    <n v="25000000"/>
    <m/>
    <n v="25000000"/>
    <x v="83"/>
    <s v="02-02-02-008-007"/>
    <s v="Detalle"/>
    <s v=""/>
    <s v=""/>
    <x v="34"/>
    <s v="SERVICIOS DE MANTENIMIENTO"/>
    <x v="76"/>
    <x v="65"/>
  </r>
  <r>
    <m/>
    <m/>
    <m/>
    <m/>
    <m/>
    <x v="125"/>
    <s v="REGIÓN DE POLICÍA No. 5"/>
    <n v="113000000"/>
    <m/>
    <n v="113000000"/>
    <x v="83"/>
    <s v="02-02-02-008-007"/>
    <s v="Detalle"/>
    <s v=""/>
    <s v=""/>
    <x v="34"/>
    <s v="SERVICIOS DE MANTENIMIENTO"/>
    <x v="76"/>
    <x v="105"/>
  </r>
  <r>
    <m/>
    <m/>
    <m/>
    <m/>
    <m/>
    <x v="152"/>
    <s v="POLICÍA METROPOLITANA DE CUCUTA - ESCUADRÓN MÓVIL ANTIDISTURBIOS"/>
    <n v="105000000"/>
    <m/>
    <n v="105000000"/>
    <x v="83"/>
    <s v="02-02-02-008-007"/>
    <s v="Detalle"/>
    <s v=""/>
    <s v=""/>
    <x v="34"/>
    <s v="SERVICIOS DE MANTENIMIENTO"/>
    <x v="76"/>
    <x v="118"/>
  </r>
  <r>
    <m/>
    <m/>
    <m/>
    <m/>
    <m/>
    <x v="63"/>
    <s v="POLICÍA METROPOLITANA DE PEREIRA"/>
    <n v="1980000000"/>
    <m/>
    <n v="1980000000"/>
    <x v="83"/>
    <s v="02-02-02-008-007"/>
    <s v="Detalle"/>
    <s v=""/>
    <s v=""/>
    <x v="35"/>
    <s v="SERVICIOS DE MANTENIMIENTO"/>
    <x v="76"/>
    <x v="56"/>
  </r>
  <r>
    <m/>
    <m/>
    <m/>
    <m/>
    <m/>
    <x v="161"/>
    <s v="POLICÍA METROPOLITANA DE PEREIRA - DIRECCIÓN DE INCORPORACION"/>
    <n v="17000000"/>
    <m/>
    <n v="17000000"/>
    <x v="83"/>
    <s v="02-02-02-008-007"/>
    <s v="Detalle"/>
    <s v=""/>
    <s v=""/>
    <x v="35"/>
    <s v="SERVICIOS DE MANTENIMIENTO"/>
    <x v="76"/>
    <x v="65"/>
  </r>
  <r>
    <m/>
    <m/>
    <m/>
    <m/>
    <m/>
    <x v="64"/>
    <s v="DEPARTAMENTO DE POLICÍA RISARALDA"/>
    <n v="940000000"/>
    <m/>
    <n v="940000000"/>
    <x v="83"/>
    <s v="02-02-02-008-007"/>
    <s v="Detalle"/>
    <s v=""/>
    <s v=""/>
    <x v="35"/>
    <s v="SERVICIOS DE MANTENIMIENTO"/>
    <x v="76"/>
    <x v="57"/>
  </r>
  <r>
    <m/>
    <m/>
    <m/>
    <m/>
    <m/>
    <x v="220"/>
    <s v="DEPARTAMENTO DE POLICÍA RISARALDA- DIRECCIÓN DE ANTINARCÓTICOS"/>
    <n v="215000000"/>
    <m/>
    <n v="215000000"/>
    <x v="83"/>
    <s v="02-02-02-008-007"/>
    <s v="Detalle"/>
    <s v=""/>
    <s v=""/>
    <x v="35"/>
    <s v="SERVICIOS DE MANTENIMIENTO"/>
    <x v="76"/>
    <x v="119"/>
  </r>
  <r>
    <m/>
    <m/>
    <m/>
    <m/>
    <m/>
    <x v="184"/>
    <s v="DEPARTAMENTO DE POLICÍA RISARALDA- POLICÍA DE CARRETERAS"/>
    <m/>
    <n v="80000000"/>
    <n v="80000000"/>
    <x v="83"/>
    <s v="02-02-02-008-007"/>
    <s v="Detalle"/>
    <s v=""/>
    <s v=""/>
    <x v="35"/>
    <s v="SERVICIOS DE MANTENIMIENTO"/>
    <x v="76"/>
    <x v="112"/>
  </r>
  <r>
    <m/>
    <m/>
    <m/>
    <m/>
    <m/>
    <x v="153"/>
    <s v="POLICÍA METROPOLITANA DE PEREIRA - ESCUADRÓN MÓVIL ANTIDISTURBIOS"/>
    <n v="55000000"/>
    <m/>
    <n v="55000000"/>
    <x v="83"/>
    <s v="02-02-02-008-007"/>
    <s v="Detalle"/>
    <s v=""/>
    <s v=""/>
    <x v="35"/>
    <s v="SERVICIOS DE MANTENIMIENTO"/>
    <x v="76"/>
    <x v="118"/>
  </r>
  <r>
    <m/>
    <m/>
    <m/>
    <m/>
    <m/>
    <x v="110"/>
    <s v="REGIÓN DE POLICÍA No. 3"/>
    <n v="156305000"/>
    <m/>
    <n v="156305000"/>
    <x v="83"/>
    <s v="02-02-02-008-007"/>
    <s v="Detalle"/>
    <s v=""/>
    <s v=""/>
    <x v="35"/>
    <s v="SERVICIOS DE MANTENIMIENTO"/>
    <x v="76"/>
    <x v="90"/>
  </r>
  <r>
    <m/>
    <m/>
    <m/>
    <m/>
    <m/>
    <x v="66"/>
    <s v="POLICÍA METROPOLITANA DE VILLAVICENCIO"/>
    <n v="3489000000"/>
    <m/>
    <n v="3489000000"/>
    <x v="83"/>
    <s v="02-02-02-008-007"/>
    <s v="Detalle"/>
    <s v=""/>
    <s v=""/>
    <x v="36"/>
    <s v="SERVICIOS DE MANTENIMIENTO"/>
    <x v="76"/>
    <x v="58"/>
  </r>
  <r>
    <m/>
    <m/>
    <m/>
    <m/>
    <m/>
    <x v="67"/>
    <s v="DEPARTAMENTO DE POLICÍA META"/>
    <n v="1381967000"/>
    <n v="16910000"/>
    <n v="1398877000"/>
    <x v="83"/>
    <s v="02-02-02-008-007"/>
    <s v="Detalle"/>
    <s v=""/>
    <s v=""/>
    <x v="36"/>
    <s v="SERVICIOS DE MANTENIMIENTO"/>
    <x v="76"/>
    <x v="59"/>
  </r>
  <r>
    <m/>
    <m/>
    <m/>
    <m/>
    <m/>
    <x v="221"/>
    <s v="DEPARTAMENTO DE POLICÍA META- DIRECCIÓN ANTINARCÓTICOS"/>
    <n v="120000000"/>
    <m/>
    <n v="120000000"/>
    <x v="83"/>
    <s v="02-02-02-008-007"/>
    <s v="Detalle"/>
    <s v=""/>
    <s v=""/>
    <x v="36"/>
    <s v="SERVICIOS DE MANTENIMIENTO"/>
    <x v="76"/>
    <x v="119"/>
  </r>
  <r>
    <m/>
    <m/>
    <m/>
    <m/>
    <m/>
    <x v="185"/>
    <s v="DEPARTAMENTO DE POLICÍA META- POLICÍA DE CARRETERAS"/>
    <m/>
    <n v="70000000"/>
    <n v="70000000"/>
    <x v="83"/>
    <s v="02-02-02-008-007"/>
    <s v="Detalle"/>
    <s v=""/>
    <s v=""/>
    <x v="36"/>
    <s v="SERVICIOS DE MANTENIMIENTO"/>
    <x v="76"/>
    <x v="112"/>
  </r>
  <r>
    <m/>
    <m/>
    <m/>
    <m/>
    <m/>
    <x v="89"/>
    <s v="DEPARTAMENTO DE POLICÍA META- DIRECCIÓN DE INCORPORACION "/>
    <n v="500000"/>
    <m/>
    <n v="500000"/>
    <x v="83"/>
    <s v="02-02-02-008-007"/>
    <s v="Detalle"/>
    <s v=""/>
    <s v=""/>
    <x v="36"/>
    <s v="SERVICIOS DE MANTENIMIENTO"/>
    <x v="76"/>
    <x v="65"/>
  </r>
  <r>
    <m/>
    <m/>
    <m/>
    <m/>
    <m/>
    <x v="68"/>
    <s v="DEPARTAMENTO DE POLICÍA VAUPÉS"/>
    <n v="951247650"/>
    <m/>
    <n v="951247650"/>
    <x v="83"/>
    <s v="02-02-02-008-007"/>
    <s v="Detalle"/>
    <s v=""/>
    <s v=""/>
    <x v="36"/>
    <s v="SERVICIOS DE MANTENIMIENTO"/>
    <x v="76"/>
    <x v="60"/>
  </r>
  <r>
    <m/>
    <m/>
    <m/>
    <m/>
    <m/>
    <x v="154"/>
    <s v="POLICÍA METROPOLITANA DE VILLAVICENCIO -  ESCUADRÓN MÓVIL ANTIDISTURBIOS"/>
    <n v="55000000"/>
    <m/>
    <n v="55000000"/>
    <x v="83"/>
    <s v="02-02-02-008-007"/>
    <s v="Detalle"/>
    <s v=""/>
    <s v=""/>
    <x v="36"/>
    <s v="SERVICIOS DE MANTENIMIENTO"/>
    <x v="76"/>
    <x v="118"/>
  </r>
  <r>
    <m/>
    <m/>
    <m/>
    <m/>
    <m/>
    <x v="69"/>
    <s v="REGIÓN DE POLICÍA No. 7"/>
    <n v="355040000"/>
    <m/>
    <n v="355040000"/>
    <x v="83"/>
    <s v="02-02-02-008-007"/>
    <s v="Detalle"/>
    <s v=""/>
    <s v=""/>
    <x v="36"/>
    <s v="SERVICIOS DE MANTENIMIENTO"/>
    <x v="76"/>
    <x v="61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8"/>
    <s v="008"/>
    <x v="0"/>
    <s v="SERVICIOS DE FABRICACIÓN DE INSUMOS FÍSICOS QUE SON PROPIEDAD DE OTROS"/>
    <n v="1056000000"/>
    <n v="0"/>
    <n v="1056000000"/>
    <x v="84"/>
    <s v="02-02-02-008"/>
    <s v="Subordinal"/>
    <s v="020202008008Subordinal"/>
    <n v="1"/>
    <x v="0"/>
    <s v="MATERIALES Y SUMINISTROS"/>
    <x v="77"/>
    <x v="0"/>
  </r>
  <r>
    <m/>
    <m/>
    <m/>
    <m/>
    <m/>
    <x v="6"/>
    <s v="DIRECCIÓN DE TALENTO HUMANO"/>
    <n v="900000000"/>
    <m/>
    <n v="900000000"/>
    <x v="84"/>
    <s v="02-02-02-008-008"/>
    <s v="Detalle"/>
    <s v=""/>
    <s v=""/>
    <x v="1"/>
    <s v="MATERIALES Y SUMINISTROS"/>
    <x v="77"/>
    <x v="6"/>
  </r>
  <r>
    <m/>
    <m/>
    <m/>
    <m/>
    <m/>
    <x v="8"/>
    <s v="INSPECCIÓN GENERAL"/>
    <n v="100000"/>
    <m/>
    <n v="100000"/>
    <x v="84"/>
    <s v="02-02-02-008-008"/>
    <s v="Detalle"/>
    <s v=""/>
    <s v=""/>
    <x v="1"/>
    <s v="MATERIALES Y SUMINISTROS"/>
    <x v="77"/>
    <x v="8"/>
  </r>
  <r>
    <m/>
    <m/>
    <m/>
    <m/>
    <m/>
    <x v="39"/>
    <s v="DEPARTAMENTO DE POLICÍA HUILA"/>
    <n v="155900000"/>
    <m/>
    <n v="155900000"/>
    <x v="84"/>
    <s v="02-02-02-008-008"/>
    <s v="Detalle"/>
    <s v=""/>
    <s v=""/>
    <x v="23"/>
    <s v="MATERIALES Y SUMINISTROS"/>
    <x v="77"/>
    <x v="36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8"/>
    <s v="009"/>
    <x v="0"/>
    <s v="OTROS SERVICIOS DE FABRICACIÓN; SERVICIOS DE EDICIÓN, IMPRESIÓN Y REPRODUCCIÓN; SERVICIOS DE RECUPERACIÓN DE MATERIALES"/>
    <n v="9804170000"/>
    <n v="1899073225"/>
    <n v="11703243225"/>
    <x v="85"/>
    <s v="02-02-02-008"/>
    <s v="Subordinal"/>
    <s v="020202008009Subordinal"/>
    <n v="1"/>
    <x v="0"/>
    <s v="SERVICIOS DE IMPRESIÓN Y PUBLICACIONES"/>
    <x v="78"/>
    <x v="0"/>
  </r>
  <r>
    <m/>
    <m/>
    <m/>
    <m/>
    <m/>
    <x v="1"/>
    <s v="DIRECCIÓN DE INCORPORACION"/>
    <m/>
    <n v="951573225"/>
    <n v="951573225"/>
    <x v="85"/>
    <s v="02-02-02-008-009"/>
    <s v="Detalle"/>
    <s v=""/>
    <s v=""/>
    <x v="1"/>
    <s v="SERVICIOS DE IMPRESIÓN Y PUBLICACIONES"/>
    <x v="78"/>
    <x v="1"/>
  </r>
  <r>
    <m/>
    <m/>
    <m/>
    <m/>
    <m/>
    <x v="111"/>
    <s v="COMANDOS EN OPERACIONES ESPECIALES Y ANTITERRORISMO"/>
    <n v="5000000"/>
    <m/>
    <n v="5000000"/>
    <x v="85"/>
    <s v="02-02-02-008-009"/>
    <s v="Detalle"/>
    <s v=""/>
    <s v=""/>
    <x v="1"/>
    <s v="SERVICIOS DE IMPRESIÓN Y PUBLICACIONES"/>
    <x v="78"/>
    <x v="91"/>
  </r>
  <r>
    <m/>
    <m/>
    <m/>
    <m/>
    <m/>
    <x v="98"/>
    <s v="AGREGADURIA DE BOLIVIA"/>
    <n v="1000000"/>
    <m/>
    <n v="1000000"/>
    <x v="85"/>
    <s v="02-02-02-008-009"/>
    <s v="Detalle"/>
    <s v=""/>
    <s v=""/>
    <x v="1"/>
    <s v="SERVICIOS DE IMPRESIÓN Y PUBLICACIONES"/>
    <x v="78"/>
    <x v="78"/>
  </r>
  <r>
    <m/>
    <m/>
    <m/>
    <m/>
    <m/>
    <x v="121"/>
    <s v="AGREGADURIA DE PERU"/>
    <n v="5000000"/>
    <m/>
    <n v="5000000"/>
    <x v="85"/>
    <s v="02-02-02-008-009"/>
    <s v="Detalle"/>
    <s v=""/>
    <s v=""/>
    <x v="1"/>
    <s v="SERVICIOS DE IMPRESIÓN Y PUBLICACIONES"/>
    <x v="78"/>
    <x v="101"/>
  </r>
  <r>
    <m/>
    <m/>
    <m/>
    <m/>
    <m/>
    <x v="128"/>
    <s v="AGREGADURIA DE ESTADOS UNIDOS"/>
    <n v="2000000"/>
    <m/>
    <n v="2000000"/>
    <x v="85"/>
    <s v="02-02-02-008-009"/>
    <s v="Detalle"/>
    <s v=""/>
    <s v=""/>
    <x v="1"/>
    <s v="SERVICIOS DE IMPRESIÓN Y PUBLICACIONES"/>
    <x v="78"/>
    <x v="108"/>
  </r>
  <r>
    <m/>
    <m/>
    <m/>
    <m/>
    <m/>
    <x v="129"/>
    <s v="AGREGADURIA DE ITALIA"/>
    <n v="2000000"/>
    <m/>
    <n v="2000000"/>
    <x v="85"/>
    <s v="02-02-02-008-009"/>
    <s v="Detalle"/>
    <s v=""/>
    <s v=""/>
    <x v="1"/>
    <s v="SERVICIOS DE IMPRESIÓN Y PUBLICACIONES"/>
    <x v="78"/>
    <x v="109"/>
  </r>
  <r>
    <m/>
    <m/>
    <m/>
    <m/>
    <m/>
    <x v="123"/>
    <s v="AGREGADURIA OEA"/>
    <n v="1000000"/>
    <m/>
    <n v="1000000"/>
    <x v="85"/>
    <s v="02-02-02-008-009"/>
    <s v="Detalle"/>
    <s v=""/>
    <s v=""/>
    <x v="1"/>
    <s v="SERVICIOS DE IMPRESIÓN Y PUBLICACIONES"/>
    <x v="78"/>
    <x v="103"/>
  </r>
  <r>
    <m/>
    <m/>
    <m/>
    <m/>
    <m/>
    <x v="3"/>
    <s v="AREA DE DERECHOS HUMANOS"/>
    <n v="50000000"/>
    <m/>
    <n v="50000000"/>
    <x v="85"/>
    <s v="02-02-02-008-009"/>
    <s v="Detalle"/>
    <s v=""/>
    <s v=""/>
    <x v="1"/>
    <s v="SERVICIOS DE IMPRESIÓN Y PUBLICACIONES"/>
    <x v="78"/>
    <x v="3"/>
  </r>
  <r>
    <m/>
    <m/>
    <m/>
    <m/>
    <m/>
    <x v="5"/>
    <s v="ESCUADRÓN MÓVIL ANTIDISTURBIOS"/>
    <n v="50000000"/>
    <m/>
    <n v="50000000"/>
    <x v="85"/>
    <s v="02-02-02-008-009"/>
    <s v="Detalle"/>
    <s v=""/>
    <s v=""/>
    <x v="1"/>
    <s v="SERVICIOS DE IMPRESIÓN Y PUBLICACIONES"/>
    <x v="78"/>
    <x v="5"/>
  </r>
  <r>
    <m/>
    <m/>
    <m/>
    <m/>
    <m/>
    <x v="103"/>
    <s v="OFICINA DE TECNOLOGÍA, INFORMACIÓN Y TELECOMUNICACIONES"/>
    <n v="2885000000"/>
    <m/>
    <n v="2885000000"/>
    <x v="85"/>
    <s v="02-02-02-008-009"/>
    <s v="Detalle"/>
    <s v=""/>
    <s v=""/>
    <x v="1"/>
    <s v="SERVICIOS DE IMPRESIÓN Y PUBLICACIONES"/>
    <x v="78"/>
    <x v="83"/>
  </r>
  <r>
    <m/>
    <m/>
    <m/>
    <m/>
    <m/>
    <x v="90"/>
    <s v="OFICINA DE PLANEACION "/>
    <n v="350000000"/>
    <m/>
    <n v="350000000"/>
    <x v="85"/>
    <s v="02-02-02-008-009"/>
    <s v="Detalle"/>
    <s v=""/>
    <s v=""/>
    <x v="1"/>
    <s v="SERVICIOS DE IMPRESIÓN Y PUBLICACIONES"/>
    <x v="78"/>
    <x v="70"/>
  </r>
  <r>
    <m/>
    <m/>
    <m/>
    <m/>
    <m/>
    <x v="92"/>
    <s v="UNIDAD PARA LA EDIFICACIÓN DE LA PAZ"/>
    <n v="240000000"/>
    <m/>
    <n v="240000000"/>
    <x v="85"/>
    <s v="02-02-02-008-009"/>
    <s v="Detalle"/>
    <s v=""/>
    <s v=""/>
    <x v="1"/>
    <s v="SERVICIOS DE IMPRESIÓN Y PUBLICACIONES"/>
    <x v="78"/>
    <x v="72"/>
  </r>
  <r>
    <m/>
    <m/>
    <m/>
    <m/>
    <m/>
    <x v="72"/>
    <s v="DEPARTAMENTO DE POLICÍA CUNDINAMARCA"/>
    <n v="100000000"/>
    <m/>
    <n v="100000000"/>
    <x v="85"/>
    <s v="02-02-02-008-009"/>
    <s v="Detalle"/>
    <s v=""/>
    <s v=""/>
    <x v="5"/>
    <s v="SERVICIOS DE IMPRESIÓN Y PUBLICACIONES"/>
    <x v="78"/>
    <x v="64"/>
  </r>
  <r>
    <m/>
    <m/>
    <m/>
    <m/>
    <m/>
    <x v="10"/>
    <s v="DEPARTAMENTO DE POLICÍA CAQUETA"/>
    <n v="8000000"/>
    <m/>
    <n v="8000000"/>
    <x v="85"/>
    <s v="02-02-02-008-009"/>
    <s v="Detalle"/>
    <s v=""/>
    <s v=""/>
    <x v="2"/>
    <s v="SERVICIOS DE IMPRESIÓN Y PUBLICACIONES"/>
    <x v="78"/>
    <x v="10"/>
  </r>
  <r>
    <m/>
    <m/>
    <m/>
    <m/>
    <m/>
    <x v="113"/>
    <s v="DEPARTAMENTO DE POLICÍA CESAR - VALLEDUPAR"/>
    <n v="125000000"/>
    <m/>
    <n v="125000000"/>
    <x v="85"/>
    <s v="02-02-02-008-009"/>
    <s v="Detalle"/>
    <s v=""/>
    <s v=""/>
    <x v="3"/>
    <s v="SERVICIOS DE IMPRESIÓN Y PUBLICACIONES"/>
    <x v="78"/>
    <x v="93"/>
  </r>
  <r>
    <m/>
    <m/>
    <m/>
    <m/>
    <m/>
    <x v="15"/>
    <s v="DEPARTAMENTO DE POLICÍA GUAVIARE"/>
    <n v="18000000"/>
    <m/>
    <n v="18000000"/>
    <x v="85"/>
    <s v="02-02-02-008-009"/>
    <s v="Detalle"/>
    <s v=""/>
    <s v=""/>
    <x v="6"/>
    <s v="SERVICIOS DE IMPRESIÓN Y PUBLICACIONES"/>
    <x v="78"/>
    <x v="15"/>
  </r>
  <r>
    <m/>
    <m/>
    <m/>
    <m/>
    <m/>
    <x v="17"/>
    <s v="DEPARTAMENTO DE POLICÍA SAN ANDRES Y PROVIDENCIA"/>
    <n v="30000000"/>
    <m/>
    <n v="30000000"/>
    <x v="85"/>
    <s v="02-02-02-008-009"/>
    <s v="Detalle"/>
    <s v=""/>
    <s v=""/>
    <x v="8"/>
    <s v="SERVICIOS DE IMPRESIÓN Y PUBLICACIONES"/>
    <x v="78"/>
    <x v="17"/>
  </r>
  <r>
    <m/>
    <m/>
    <m/>
    <m/>
    <m/>
    <x v="18"/>
    <s v="DEPARTAMENTO DE POLICÍA SUCRE"/>
    <n v="30000000"/>
    <m/>
    <n v="30000000"/>
    <x v="85"/>
    <s v="02-02-02-008-009"/>
    <s v="Detalle"/>
    <s v=""/>
    <s v=""/>
    <x v="9"/>
    <s v="SERVICIOS DE IMPRESIÓN Y PUBLICACIONES"/>
    <x v="78"/>
    <x v="18"/>
  </r>
  <r>
    <m/>
    <m/>
    <m/>
    <m/>
    <m/>
    <x v="19"/>
    <s v="DEPARTAMENTO DE POLICÍA URABA"/>
    <n v="7000000"/>
    <m/>
    <n v="7000000"/>
    <x v="85"/>
    <s v="02-02-02-008-009"/>
    <s v="Detalle"/>
    <s v=""/>
    <s v=""/>
    <x v="10"/>
    <s v="SERVICIOS DE IMPRESIÓN Y PUBLICACIONES"/>
    <x v="78"/>
    <x v="19"/>
  </r>
  <r>
    <m/>
    <m/>
    <m/>
    <m/>
    <m/>
    <x v="198"/>
    <s v="DEPARTAMENTO DE POLICÍA URABA - DIRECCIÓN ANTINARCÓTICOS"/>
    <n v="21500000"/>
    <m/>
    <n v="21500000"/>
    <x v="85"/>
    <s v="02-02-02-008-009"/>
    <s v="Detalle"/>
    <s v=""/>
    <s v=""/>
    <x v="10"/>
    <s v="SERVICIOS DE IMPRESIÓN Y PUBLICACIONES"/>
    <x v="78"/>
    <x v="119"/>
  </r>
  <r>
    <m/>
    <m/>
    <m/>
    <m/>
    <m/>
    <x v="22"/>
    <s v="DEPARTAMENTO DE POLICÍA AMAZONAS"/>
    <n v="21000000"/>
    <m/>
    <n v="21000000"/>
    <x v="85"/>
    <s v="02-02-02-008-009"/>
    <s v="Detalle"/>
    <s v=""/>
    <s v=""/>
    <x v="12"/>
    <s v="SERVICIOS DE IMPRESIÓN Y PUBLICACIONES"/>
    <x v="78"/>
    <x v="21"/>
  </r>
  <r>
    <m/>
    <m/>
    <m/>
    <m/>
    <m/>
    <x v="24"/>
    <s v="DIRECCIÓN DE BIENESTAR SOCIAL"/>
    <m/>
    <n v="644000000"/>
    <n v="644000000"/>
    <x v="85"/>
    <s v="02-02-02-008-009"/>
    <s v="Detalle"/>
    <s v=""/>
    <s v=""/>
    <x v="14"/>
    <s v="SERVICIOS DE IMPRESIÓN Y PUBLICACIONES"/>
    <x v="78"/>
    <x v="22"/>
  </r>
  <r>
    <m/>
    <m/>
    <m/>
    <m/>
    <m/>
    <x v="106"/>
    <s v="DIRECCIÓN DE INVESTIGACION CRIMINAL"/>
    <n v="1290000000"/>
    <m/>
    <n v="1290000000"/>
    <x v="85"/>
    <s v="02-02-02-008-009"/>
    <s v="Detalle"/>
    <s v=""/>
    <s v=""/>
    <x v="40"/>
    <s v="SERVICIOS DE IMPRESIÓN Y PUBLICACIONES"/>
    <x v="78"/>
    <x v="86"/>
  </r>
  <r>
    <m/>
    <m/>
    <m/>
    <m/>
    <m/>
    <x v="26"/>
    <s v="DIRECCIÓN DE ANTINARCÓTICOS"/>
    <n v="340000000"/>
    <m/>
    <n v="340000000"/>
    <x v="85"/>
    <s v="02-02-02-008-009"/>
    <s v="Detalle"/>
    <s v=""/>
    <s v=""/>
    <x v="16"/>
    <s v="SERVICIOS DE IMPRESIÓN Y PUBLICACIONES"/>
    <x v="78"/>
    <x v="24"/>
  </r>
  <r>
    <m/>
    <m/>
    <m/>
    <m/>
    <m/>
    <x v="27"/>
    <s v="DIRECCIÓN ANTISECUESTRO Y EXTORSION"/>
    <n v="145000000"/>
    <m/>
    <n v="145000000"/>
    <x v="85"/>
    <s v="02-02-02-008-009"/>
    <s v="Detalle"/>
    <s v=""/>
    <s v=""/>
    <x v="17"/>
    <s v="SERVICIOS DE IMPRESIÓN Y PUBLICACIONES"/>
    <x v="78"/>
    <x v="25"/>
  </r>
  <r>
    <m/>
    <m/>
    <m/>
    <m/>
    <m/>
    <x v="28"/>
    <s v="DIRECCIÓN DE TRANSITO Y TRANSPORTES"/>
    <n v="120000000"/>
    <m/>
    <n v="120000000"/>
    <x v="85"/>
    <s v="02-02-02-008-009"/>
    <s v="Detalle"/>
    <s v=""/>
    <s v=""/>
    <x v="18"/>
    <s v="SERVICIOS DE IMPRESIÓN Y PUBLICACIONES"/>
    <x v="78"/>
    <x v="26"/>
  </r>
  <r>
    <m/>
    <m/>
    <m/>
    <m/>
    <m/>
    <x v="112"/>
    <s v="POLICÍA METROPOLITANA DE BOGOTA"/>
    <n v="350000000"/>
    <n v="283500000"/>
    <n v="633500000"/>
    <x v="85"/>
    <s v="02-02-02-008-009"/>
    <s v="Detalle"/>
    <s v=""/>
    <s v=""/>
    <x v="28"/>
    <s v="SERVICIOS DE IMPRESIÓN Y PUBLICACIONES"/>
    <x v="78"/>
    <x v="92"/>
  </r>
  <r>
    <m/>
    <m/>
    <m/>
    <m/>
    <m/>
    <x v="30"/>
    <s v="POLICÍA METROPOLITANA DE IBAGUÉ"/>
    <n v="53200000"/>
    <m/>
    <n v="53200000"/>
    <x v="85"/>
    <s v="02-02-02-008-009"/>
    <s v="Detalle"/>
    <s v=""/>
    <s v=""/>
    <x v="20"/>
    <s v="SERVICIOS DE IMPRESIÓN Y PUBLICACIONES"/>
    <x v="78"/>
    <x v="28"/>
  </r>
  <r>
    <m/>
    <m/>
    <m/>
    <m/>
    <m/>
    <x v="31"/>
    <s v="DEPARTAMENTO DE POLICÍA TOLIMA"/>
    <n v="60000000"/>
    <m/>
    <n v="60000000"/>
    <x v="85"/>
    <s v="02-02-02-008-009"/>
    <s v="Detalle"/>
    <s v=""/>
    <s v=""/>
    <x v="20"/>
    <s v="SERVICIOS DE IMPRESIÓN Y PUBLICACIONES"/>
    <x v="78"/>
    <x v="29"/>
  </r>
  <r>
    <m/>
    <m/>
    <m/>
    <m/>
    <m/>
    <x v="32"/>
    <s v="POLICÍA METROPOLITANA DE SANTA MARTA"/>
    <n v="54800000"/>
    <m/>
    <n v="54800000"/>
    <x v="85"/>
    <s v="02-02-02-008-009"/>
    <s v="Detalle"/>
    <s v=""/>
    <s v=""/>
    <x v="21"/>
    <s v="SERVICIOS DE IMPRESIÓN Y PUBLICACIONES"/>
    <x v="78"/>
    <x v="30"/>
  </r>
  <r>
    <m/>
    <m/>
    <m/>
    <m/>
    <m/>
    <x v="33"/>
    <s v="DEPARTAMENTO DE POLICÍA MAGDALENA"/>
    <n v="60600000"/>
    <m/>
    <n v="60600000"/>
    <x v="85"/>
    <s v="02-02-02-008-009"/>
    <s v="Detalle"/>
    <s v=""/>
    <s v=""/>
    <x v="21"/>
    <s v="SERVICIOS DE IMPRESIÓN Y PUBLICACIONES"/>
    <x v="78"/>
    <x v="31"/>
  </r>
  <r>
    <m/>
    <m/>
    <m/>
    <m/>
    <m/>
    <x v="202"/>
    <s v="DEPARTAMENTO DE POLICÍA MAGDALENA - DIRECCIÓN ANTINARCÓTICOS"/>
    <n v="19000000"/>
    <m/>
    <n v="19000000"/>
    <x v="85"/>
    <s v="02-02-02-008-009"/>
    <s v="Detalle"/>
    <s v=""/>
    <s v=""/>
    <x v="21"/>
    <s v="SERVICIOS DE IMPRESIÓN Y PUBLICACIONES"/>
    <x v="78"/>
    <x v="119"/>
  </r>
  <r>
    <m/>
    <m/>
    <m/>
    <m/>
    <m/>
    <x v="35"/>
    <s v="POLICÍA METROPOLITANA DE POPAYAN"/>
    <n v="104820000"/>
    <m/>
    <n v="104820000"/>
    <x v="85"/>
    <s v="02-02-02-008-009"/>
    <s v="Detalle"/>
    <s v=""/>
    <s v=""/>
    <x v="22"/>
    <s v="SERVICIOS DE IMPRESIÓN Y PUBLICACIONES"/>
    <x v="78"/>
    <x v="32"/>
  </r>
  <r>
    <m/>
    <m/>
    <m/>
    <m/>
    <m/>
    <x v="36"/>
    <s v="DEPARTAMENTO DE POLICÍA CAUCA"/>
    <n v="65000000"/>
    <m/>
    <n v="65000000"/>
    <x v="85"/>
    <s v="02-02-02-008-009"/>
    <s v="Detalle"/>
    <s v=""/>
    <s v=""/>
    <x v="22"/>
    <s v="SERVICIOS DE IMPRESIÓN Y PUBLICACIONES"/>
    <x v="78"/>
    <x v="33"/>
  </r>
  <r>
    <m/>
    <m/>
    <m/>
    <m/>
    <m/>
    <x v="37"/>
    <s v="REGIÓN DE POLICÍA No. 4"/>
    <n v="31000000"/>
    <m/>
    <n v="31000000"/>
    <x v="85"/>
    <s v="02-02-02-008-009"/>
    <s v="Detalle"/>
    <s v=""/>
    <s v=""/>
    <x v="22"/>
    <s v="SERVICIOS DE IMPRESIÓN Y PUBLICACIONES"/>
    <x v="78"/>
    <x v="34"/>
  </r>
  <r>
    <m/>
    <m/>
    <m/>
    <m/>
    <m/>
    <x v="38"/>
    <s v="POLICÍA METROPOLITANA DE NEIVA"/>
    <n v="80200000"/>
    <m/>
    <n v="80200000"/>
    <x v="85"/>
    <s v="02-02-02-008-009"/>
    <s v="Detalle"/>
    <s v=""/>
    <s v=""/>
    <x v="23"/>
    <s v="SERVICIOS DE IMPRESIÓN Y PUBLICACIONES"/>
    <x v="78"/>
    <x v="35"/>
  </r>
  <r>
    <m/>
    <m/>
    <m/>
    <m/>
    <m/>
    <x v="205"/>
    <s v="DEPARTAMENTO DE POLICÍA HUILA - DIRECCIÓN ANTINARCÓTICO"/>
    <n v="30000000"/>
    <m/>
    <n v="30000000"/>
    <x v="85"/>
    <s v="02-02-02-008-009"/>
    <s v="Detalle"/>
    <s v=""/>
    <s v=""/>
    <x v="23"/>
    <s v="SERVICIOS DE IMPRESIÓN Y PUBLICACIONES"/>
    <x v="78"/>
    <x v="119"/>
  </r>
  <r>
    <m/>
    <m/>
    <m/>
    <m/>
    <m/>
    <x v="39"/>
    <s v="DEPARTAMENTO DE POLICÍA HUILA"/>
    <n v="60000000"/>
    <m/>
    <n v="60000000"/>
    <x v="85"/>
    <s v="02-02-02-008-009"/>
    <s v="Detalle"/>
    <s v=""/>
    <s v=""/>
    <x v="23"/>
    <s v="SERVICIOS DE IMPRESIÓN Y PUBLICACIONES"/>
    <x v="78"/>
    <x v="36"/>
  </r>
  <r>
    <m/>
    <m/>
    <m/>
    <m/>
    <m/>
    <x v="40"/>
    <s v="REGIÓN DE POLICÍA No. 2"/>
    <n v="30050000"/>
    <m/>
    <n v="30050000"/>
    <x v="85"/>
    <s v="02-02-02-008-009"/>
    <s v="Detalle"/>
    <s v=""/>
    <s v=""/>
    <x v="23"/>
    <s v="SERVICIOS DE IMPRESIÓN Y PUBLICACIONES"/>
    <x v="78"/>
    <x v="37"/>
  </r>
  <r>
    <m/>
    <m/>
    <m/>
    <m/>
    <m/>
    <x v="119"/>
    <s v="POLICÍA METROPOLITANA DE SAN JERONIMO DE MONTERIA"/>
    <n v="40000000"/>
    <m/>
    <n v="40000000"/>
    <x v="85"/>
    <s v="02-02-02-008-009"/>
    <s v="Detalle"/>
    <s v=""/>
    <s v=""/>
    <x v="24"/>
    <s v="SERVICIOS DE IMPRESIÓN Y PUBLICACIONES"/>
    <x v="78"/>
    <x v="99"/>
  </r>
  <r>
    <m/>
    <m/>
    <m/>
    <m/>
    <m/>
    <x v="41"/>
    <s v="DEPARTAMENTO DE POLICÍA CORDOBA"/>
    <n v="137000000"/>
    <m/>
    <n v="137000000"/>
    <x v="85"/>
    <s v="02-02-02-008-009"/>
    <s v="Detalle"/>
    <s v=""/>
    <s v=""/>
    <x v="24"/>
    <s v="SERVICIOS DE IMPRESIÓN Y PUBLICACIONES"/>
    <x v="78"/>
    <x v="38"/>
  </r>
  <r>
    <m/>
    <m/>
    <m/>
    <m/>
    <m/>
    <x v="42"/>
    <s v="DEPARTAMENTO DE POLICÍA CALDAS"/>
    <n v="15000000"/>
    <m/>
    <n v="15000000"/>
    <x v="85"/>
    <s v="02-02-02-008-009"/>
    <s v="Detalle"/>
    <s v=""/>
    <s v=""/>
    <x v="25"/>
    <s v="SERVICIOS DE IMPRESIÓN Y PUBLICACIONES"/>
    <x v="78"/>
    <x v="39"/>
  </r>
  <r>
    <m/>
    <m/>
    <m/>
    <m/>
    <m/>
    <x v="43"/>
    <s v="POLICÍA METROPOLITANA DE MANIZALES"/>
    <n v="32000000"/>
    <m/>
    <n v="32000000"/>
    <x v="85"/>
    <s v="02-02-02-008-009"/>
    <s v="Detalle"/>
    <s v=""/>
    <s v=""/>
    <x v="25"/>
    <s v="SERVICIOS DE IMPRESIÓN Y PUBLICACIONES"/>
    <x v="78"/>
    <x v="40"/>
  </r>
  <r>
    <m/>
    <m/>
    <m/>
    <m/>
    <m/>
    <x v="93"/>
    <s v="DEPARTAMENTO DE POLICÍA BOYACA"/>
    <n v="33000000"/>
    <m/>
    <n v="33000000"/>
    <x v="85"/>
    <s v="02-02-02-008-009"/>
    <s v="Detalle"/>
    <s v=""/>
    <s v=""/>
    <x v="26"/>
    <s v="SERVICIOS DE IMPRESIÓN Y PUBLICACIONES"/>
    <x v="78"/>
    <x v="73"/>
  </r>
  <r>
    <m/>
    <m/>
    <m/>
    <m/>
    <m/>
    <x v="44"/>
    <s v="POLICÍA METROPOLITANA DE TUNJA"/>
    <n v="40000000"/>
    <m/>
    <n v="40000000"/>
    <x v="85"/>
    <s v="02-02-02-008-009"/>
    <s v="Detalle"/>
    <s v=""/>
    <s v=""/>
    <x v="26"/>
    <s v="SERVICIOS DE IMPRESIÓN Y PUBLICACIONES"/>
    <x v="78"/>
    <x v="41"/>
  </r>
  <r>
    <m/>
    <m/>
    <m/>
    <m/>
    <m/>
    <x v="45"/>
    <s v="POLICÍA METROPOLITANA DE SAN JUAN DE PASTO"/>
    <n v="8000000"/>
    <m/>
    <n v="8000000"/>
    <x v="85"/>
    <s v="02-02-02-008-009"/>
    <s v="Detalle"/>
    <s v=""/>
    <s v=""/>
    <x v="27"/>
    <s v="SERVICIOS DE IMPRESIÓN Y PUBLICACIONES"/>
    <x v="78"/>
    <x v="42"/>
  </r>
  <r>
    <m/>
    <m/>
    <m/>
    <m/>
    <m/>
    <x v="46"/>
    <s v="DEPARTAMENTO DE POLICÍA NARIÑO"/>
    <n v="7000000"/>
    <m/>
    <n v="7000000"/>
    <x v="85"/>
    <s v="02-02-02-008-009"/>
    <s v="Detalle"/>
    <s v=""/>
    <s v=""/>
    <x v="27"/>
    <s v="SERVICIOS DE IMPRESIÓN Y PUBLICACIONES"/>
    <x v="78"/>
    <x v="43"/>
  </r>
  <r>
    <m/>
    <m/>
    <m/>
    <m/>
    <m/>
    <x v="48"/>
    <s v="POLICÍA METROPOLITANA DE BOGOTÁ - POLICÍA METROPOLITANA DE SOACHA"/>
    <n v="70000000"/>
    <m/>
    <n v="70000000"/>
    <x v="85"/>
    <s v="02-02-02-008-009"/>
    <s v="Detalle"/>
    <s v=""/>
    <s v=""/>
    <x v="28"/>
    <s v="SERVICIOS DE IMPRESIÓN Y PUBLICACIONES"/>
    <x v="78"/>
    <x v="44"/>
  </r>
  <r>
    <m/>
    <m/>
    <m/>
    <m/>
    <m/>
    <x v="49"/>
    <s v="POLICÍA METROPOLITANA DE BOGOTÁ - REGIÓN METROPOLITANA DE POLICÍA LA SABANA"/>
    <n v="42000000"/>
    <m/>
    <n v="42000000"/>
    <x v="85"/>
    <s v="02-02-02-008-009"/>
    <s v="Detalle"/>
    <s v=""/>
    <s v=""/>
    <x v="28"/>
    <s v="SERVICIOS DE IMPRESIÓN Y PUBLICACIONES"/>
    <x v="78"/>
    <x v="45"/>
  </r>
  <r>
    <m/>
    <m/>
    <m/>
    <m/>
    <m/>
    <x v="50"/>
    <s v="POLICÍA METROPOLITANA DE CALI"/>
    <n v="361000000"/>
    <m/>
    <n v="361000000"/>
    <x v="85"/>
    <s v="02-02-02-008-009"/>
    <s v="Detalle"/>
    <s v=""/>
    <s v=""/>
    <x v="29"/>
    <s v="SERVICIOS DE IMPRESIÓN Y PUBLICACIONES"/>
    <x v="78"/>
    <x v="46"/>
  </r>
  <r>
    <m/>
    <m/>
    <m/>
    <m/>
    <m/>
    <x v="82"/>
    <s v="DEPARTAMENTO DE POLICÍA VALLE"/>
    <n v="188000000"/>
    <m/>
    <n v="188000000"/>
    <x v="85"/>
    <s v="02-02-02-008-009"/>
    <s v="Detalle"/>
    <s v=""/>
    <s v=""/>
    <x v="29"/>
    <s v="SERVICIOS DE IMPRESIÓN Y PUBLICACIONES"/>
    <x v="78"/>
    <x v="67"/>
  </r>
  <r>
    <m/>
    <m/>
    <m/>
    <m/>
    <m/>
    <x v="212"/>
    <s v="DEPARTAMENTO DE POLICÍA VALLE - DIRECCIÓN DE ANTINARCÓTICOS"/>
    <n v="30000000"/>
    <m/>
    <n v="30000000"/>
    <x v="85"/>
    <s v="02-02-02-008-009"/>
    <s v="Detalle"/>
    <s v=""/>
    <s v=""/>
    <x v="29"/>
    <s v="SERVICIOS DE IMPRESIÓN Y PUBLICACIONES"/>
    <x v="78"/>
    <x v="119"/>
  </r>
  <r>
    <m/>
    <m/>
    <m/>
    <m/>
    <m/>
    <x v="51"/>
    <s v="DEPARTAMENTO DE POLICÍA VALLE - DISTRITO ESPECIAL BUENAVENTURA"/>
    <n v="48000000"/>
    <m/>
    <n v="48000000"/>
    <x v="85"/>
    <s v="02-02-02-008-009"/>
    <s v="Detalle"/>
    <s v=""/>
    <s v=""/>
    <x v="29"/>
    <s v="SERVICIOS DE IMPRESIÓN Y PUBLICACIONES"/>
    <x v="78"/>
    <x v="47"/>
  </r>
  <r>
    <m/>
    <m/>
    <m/>
    <m/>
    <m/>
    <x v="137"/>
    <s v="POLICÍA METROPOLITANA DEL VALLE DE ABURRA"/>
    <n v="481000000"/>
    <m/>
    <n v="481000000"/>
    <x v="85"/>
    <s v="02-02-02-008-009"/>
    <s v="Detalle"/>
    <s v=""/>
    <s v=""/>
    <x v="30"/>
    <s v="SERVICIOS DE IMPRESIÓN Y PUBLICACIONES"/>
    <x v="78"/>
    <x v="116"/>
  </r>
  <r>
    <m/>
    <m/>
    <m/>
    <m/>
    <m/>
    <x v="83"/>
    <s v="DEPARTAMENTO DE POLICÍA ANTIOQUIA"/>
    <n v="216000000"/>
    <n v="20000000"/>
    <n v="236000000"/>
    <x v="85"/>
    <s v="02-02-02-008-009"/>
    <s v="Detalle"/>
    <s v=""/>
    <s v=""/>
    <x v="30"/>
    <s v="SERVICIOS DE IMPRESIÓN Y PUBLICACIONES"/>
    <x v="78"/>
    <x v="68"/>
  </r>
  <r>
    <m/>
    <m/>
    <m/>
    <m/>
    <m/>
    <x v="54"/>
    <s v="REGIÓN DE POLICÍA No. 6"/>
    <n v="52500000"/>
    <m/>
    <n v="52500000"/>
    <x v="85"/>
    <s v="02-02-02-008-009"/>
    <s v="Detalle"/>
    <s v=""/>
    <s v=""/>
    <x v="30"/>
    <s v="SERVICIOS DE IMPRESIÓN Y PUBLICACIONES"/>
    <x v="78"/>
    <x v="48"/>
  </r>
  <r>
    <m/>
    <m/>
    <m/>
    <m/>
    <m/>
    <x v="55"/>
    <s v="POLICÍA METROPOLITANA DE CARTAGENA"/>
    <n v="97500000"/>
    <m/>
    <n v="97500000"/>
    <x v="85"/>
    <s v="02-02-02-008-009"/>
    <s v="Detalle"/>
    <s v=""/>
    <s v=""/>
    <x v="31"/>
    <s v="SERVICIOS DE IMPRESIÓN Y PUBLICACIONES"/>
    <x v="78"/>
    <x v="49"/>
  </r>
  <r>
    <m/>
    <m/>
    <m/>
    <m/>
    <m/>
    <x v="56"/>
    <s v="DEPARTAMENTO DE POLICÍA BOLÍVAR"/>
    <n v="24000000"/>
    <m/>
    <n v="24000000"/>
    <x v="85"/>
    <s v="02-02-02-008-009"/>
    <s v="Detalle"/>
    <s v=""/>
    <s v=""/>
    <x v="31"/>
    <s v="SERVICIOS DE IMPRESIÓN Y PUBLICACIONES"/>
    <x v="78"/>
    <x v="50"/>
  </r>
  <r>
    <m/>
    <m/>
    <m/>
    <m/>
    <m/>
    <x v="57"/>
    <s v="POLICÍA METROPOLITANA DE BARRANQUILLA"/>
    <n v="110000000"/>
    <m/>
    <n v="110000000"/>
    <x v="85"/>
    <s v="02-02-02-008-009"/>
    <s v="Detalle"/>
    <s v=""/>
    <s v=""/>
    <x v="32"/>
    <s v="SERVICIOS DE IMPRESIÓN Y PUBLICACIONES"/>
    <x v="78"/>
    <x v="51"/>
  </r>
  <r>
    <m/>
    <m/>
    <m/>
    <m/>
    <m/>
    <x v="58"/>
    <s v="REGIÓN DE POLICÍA No. 8"/>
    <n v="14000000"/>
    <m/>
    <n v="14000000"/>
    <x v="85"/>
    <s v="02-02-02-008-009"/>
    <s v="Detalle"/>
    <s v=""/>
    <s v=""/>
    <x v="32"/>
    <s v="SERVICIOS DE IMPRESIÓN Y PUBLICACIONES"/>
    <x v="78"/>
    <x v="52"/>
  </r>
  <r>
    <m/>
    <m/>
    <m/>
    <m/>
    <m/>
    <x v="85"/>
    <s v="DEPARTAMENTO DE POLICÍA ATLÁNTICO "/>
    <n v="70000000"/>
    <m/>
    <n v="70000000"/>
    <x v="85"/>
    <s v="02-02-02-008-009"/>
    <s v="Detalle"/>
    <s v=""/>
    <s v=""/>
    <x v="32"/>
    <s v="SERVICIOS DE IMPRESIÓN Y PUBLICACIONES"/>
    <x v="78"/>
    <x v="69"/>
  </r>
  <r>
    <m/>
    <m/>
    <m/>
    <m/>
    <m/>
    <x v="109"/>
    <s v="POLICÍA METROPOLITANA DE BUCARAMANGA"/>
    <n v="160000000"/>
    <m/>
    <n v="160000000"/>
    <x v="85"/>
    <s v="02-02-02-008-009"/>
    <s v="Detalle"/>
    <s v=""/>
    <s v=""/>
    <x v="33"/>
    <s v="SERVICIOS DE IMPRESIÓN Y PUBLICACIONES"/>
    <x v="78"/>
    <x v="89"/>
  </r>
  <r>
    <m/>
    <m/>
    <m/>
    <m/>
    <m/>
    <x v="94"/>
    <s v="DEPARTAMENTO DE POLICÍA SANTANDER"/>
    <n v="7000000"/>
    <m/>
    <n v="7000000"/>
    <x v="85"/>
    <s v="02-02-02-008-009"/>
    <s v="Detalle"/>
    <s v=""/>
    <s v=""/>
    <x v="33"/>
    <s v="SERVICIOS DE IMPRESIÓN Y PUBLICACIONES"/>
    <x v="78"/>
    <x v="74"/>
  </r>
  <r>
    <m/>
    <m/>
    <m/>
    <m/>
    <m/>
    <x v="59"/>
    <s v="DEPARTAMENTO DE POLICÍA MAGDALENA MEDIO"/>
    <n v="36000000"/>
    <m/>
    <n v="36000000"/>
    <x v="85"/>
    <s v="02-02-02-008-009"/>
    <s v="Detalle"/>
    <s v=""/>
    <s v=""/>
    <x v="33"/>
    <s v="SERVICIOS DE IMPRESIÓN Y PUBLICACIONES"/>
    <x v="78"/>
    <x v="53"/>
  </r>
  <r>
    <m/>
    <m/>
    <m/>
    <m/>
    <m/>
    <x v="60"/>
    <s v="POLICÍA METROPOLITANA DE CUCUTA"/>
    <n v="156000000"/>
    <m/>
    <n v="156000000"/>
    <x v="85"/>
    <s v="02-02-02-008-009"/>
    <s v="Detalle"/>
    <s v=""/>
    <s v=""/>
    <x v="34"/>
    <s v="SERVICIOS DE IMPRESIÓN Y PUBLICACIONES"/>
    <x v="78"/>
    <x v="54"/>
  </r>
  <r>
    <m/>
    <m/>
    <m/>
    <m/>
    <m/>
    <x v="61"/>
    <s v="DEPARTAMENTO DE POLICÍA NORTE DE SANTANDER"/>
    <n v="68000000"/>
    <m/>
    <n v="68000000"/>
    <x v="85"/>
    <s v="02-02-02-008-009"/>
    <s v="Detalle"/>
    <s v=""/>
    <s v=""/>
    <x v="34"/>
    <s v="SERVICIOS DE IMPRESIÓN Y PUBLICACIONES"/>
    <x v="78"/>
    <x v="55"/>
  </r>
  <r>
    <m/>
    <m/>
    <m/>
    <m/>
    <m/>
    <x v="219"/>
    <s v="DEPARTAMENTO DE POLICÍA NORTE DE SANTANDER  DIRECCIÓN DE ANTINARCÓTICOS"/>
    <n v="17500000"/>
    <m/>
    <n v="17500000"/>
    <x v="85"/>
    <s v="02-02-02-008-009"/>
    <s v="Detalle"/>
    <s v=""/>
    <s v=""/>
    <x v="34"/>
    <s v="SERVICIOS DE IMPRESIÓN Y PUBLICACIONES"/>
    <x v="78"/>
    <x v="119"/>
  </r>
  <r>
    <m/>
    <m/>
    <m/>
    <m/>
    <m/>
    <x v="125"/>
    <s v="REGIÓN DE POLICÍA No. 5"/>
    <n v="8500000"/>
    <m/>
    <n v="8500000"/>
    <x v="85"/>
    <s v="02-02-02-008-009"/>
    <s v="Detalle"/>
    <s v=""/>
    <s v=""/>
    <x v="34"/>
    <s v="SERVICIOS DE IMPRESIÓN Y PUBLICACIONES"/>
    <x v="78"/>
    <x v="105"/>
  </r>
  <r>
    <m/>
    <m/>
    <m/>
    <m/>
    <m/>
    <x v="63"/>
    <s v="POLICÍA METROPOLITANA DE PEREIRA"/>
    <n v="181000000"/>
    <m/>
    <n v="181000000"/>
    <x v="85"/>
    <s v="02-02-02-008-009"/>
    <s v="Detalle"/>
    <s v=""/>
    <s v=""/>
    <x v="35"/>
    <s v="SERVICIOS DE IMPRESIÓN Y PUBLICACIONES"/>
    <x v="78"/>
    <x v="56"/>
  </r>
  <r>
    <m/>
    <m/>
    <m/>
    <m/>
    <m/>
    <x v="64"/>
    <s v="DEPARTAMENTO DE POLICÍA RISARALDA"/>
    <n v="110000000"/>
    <m/>
    <n v="110000000"/>
    <x v="85"/>
    <s v="02-02-02-008-009"/>
    <s v="Detalle"/>
    <s v=""/>
    <s v=""/>
    <x v="35"/>
    <s v="SERVICIOS DE IMPRESIÓN Y PUBLICACIONES"/>
    <x v="78"/>
    <x v="57"/>
  </r>
  <r>
    <m/>
    <m/>
    <m/>
    <m/>
    <m/>
    <x v="220"/>
    <s v="DEPARTAMENTO DE POLICÍA RISARALDA- DIRECCIÓN DE ANTINARCÓTICOS"/>
    <n v="26000000"/>
    <m/>
    <n v="26000000"/>
    <x v="85"/>
    <s v="02-02-02-008-009"/>
    <s v="Detalle"/>
    <s v=""/>
    <s v=""/>
    <x v="35"/>
    <s v="SERVICIOS DE IMPRESIÓN Y PUBLICACIONES"/>
    <x v="78"/>
    <x v="119"/>
  </r>
  <r>
    <m/>
    <m/>
    <m/>
    <m/>
    <m/>
    <x v="110"/>
    <s v="REGIÓN DE POLICÍA No. 3"/>
    <n v="48000000"/>
    <m/>
    <n v="48000000"/>
    <x v="85"/>
    <s v="02-02-02-008-009"/>
    <s v="Detalle"/>
    <s v=""/>
    <s v=""/>
    <x v="35"/>
    <s v="SERVICIOS DE IMPRESIÓN Y PUBLICACIONES"/>
    <x v="78"/>
    <x v="90"/>
  </r>
  <r>
    <m/>
    <m/>
    <m/>
    <m/>
    <m/>
    <x v="67"/>
    <s v="DEPARTAMENTO DE POLICÍA META"/>
    <n v="4000000"/>
    <m/>
    <n v="4000000"/>
    <x v="85"/>
    <s v="02-02-02-008-009"/>
    <s v="Detalle"/>
    <s v=""/>
    <s v=""/>
    <x v="36"/>
    <s v="SERVICIOS DE IMPRESIÓN Y PUBLICACIONES"/>
    <x v="78"/>
    <x v="59"/>
  </r>
  <r>
    <m/>
    <m/>
    <m/>
    <m/>
    <m/>
    <x v="221"/>
    <s v="DEPARTAMENTO DE POLICÍA META- DIRECCIÓN ANTINARCÓTICOS"/>
    <n v="21000000"/>
    <m/>
    <n v="21000000"/>
    <x v="85"/>
    <s v="02-02-02-008-009"/>
    <s v="Detalle"/>
    <s v=""/>
    <s v=""/>
    <x v="36"/>
    <s v="SERVICIOS DE IMPRESIÓN Y PUBLICACIONES"/>
    <x v="78"/>
    <x v="119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9"/>
    <m/>
    <x v="0"/>
    <s v="SERVICIOS PARA LA COMUNIDAD, SOCIALES Y PERSONALES"/>
    <n v="19792124545.580002"/>
    <n v="33274730683"/>
    <n v="53066855228.580002"/>
    <x v="86"/>
    <s v="02-02-02"/>
    <s v="Ordinal"/>
    <s v="020202009Ordinal"/>
    <n v="1"/>
    <x v="0"/>
    <s v="SERVICIOS DE BIENESTAR SOCIAL"/>
    <x v="79"/>
    <x v="0"/>
  </r>
  <r>
    <s v="02"/>
    <s v="02"/>
    <s v="02"/>
    <s v="009"/>
    <s v="002"/>
    <x v="0"/>
    <s v="SERVICIOS DE EDUCACIÓN"/>
    <n v="3537205340"/>
    <n v="17282325400"/>
    <n v="20819530740"/>
    <x v="87"/>
    <s v="02-02-02-009"/>
    <s v="Subordinal"/>
    <s v="020202009002Subordinal"/>
    <n v="1"/>
    <x v="0"/>
    <s v="SERVICIOS DE EDUCACIÓN"/>
    <x v="80"/>
    <x v="0"/>
  </r>
  <r>
    <m/>
    <m/>
    <m/>
    <m/>
    <m/>
    <x v="70"/>
    <s v="DIRECCIÓN ADMINISTRATIVA Y FINANCIERA"/>
    <n v="1276571500"/>
    <m/>
    <n v="1276571500"/>
    <x v="87"/>
    <s v="02-02-02-009-002"/>
    <s v="Detalle"/>
    <s v=""/>
    <s v=""/>
    <x v="1"/>
    <s v="SERVICIOS DE EDUCACIÓN"/>
    <x v="80"/>
    <x v="62"/>
  </r>
  <r>
    <m/>
    <m/>
    <m/>
    <m/>
    <m/>
    <x v="127"/>
    <s v="CONTROL INTERNO"/>
    <n v="250000000"/>
    <m/>
    <n v="250000000"/>
    <x v="87"/>
    <s v="02-02-02-009-002"/>
    <s v="Detalle"/>
    <s v=""/>
    <s v=""/>
    <x v="1"/>
    <s v="SERVICIOS DE EDUCACIÓN"/>
    <x v="80"/>
    <x v="107"/>
  </r>
  <r>
    <m/>
    <m/>
    <m/>
    <m/>
    <m/>
    <x v="96"/>
    <s v="CENTRO DE ESTANDARES DE LA POLICÍA"/>
    <n v="138200000"/>
    <m/>
    <n v="138200000"/>
    <x v="87"/>
    <s v="02-02-02-009-002"/>
    <s v="Detalle"/>
    <s v=""/>
    <s v=""/>
    <x v="1"/>
    <s v="SERVICIOS DE EDUCACIÓN"/>
    <x v="80"/>
    <x v="76"/>
  </r>
  <r>
    <m/>
    <m/>
    <m/>
    <m/>
    <m/>
    <x v="3"/>
    <s v="AREA DE DERECHOS HUMANOS"/>
    <n v="200000000"/>
    <m/>
    <n v="200000000"/>
    <x v="87"/>
    <s v="02-02-02-009-002"/>
    <s v="Detalle"/>
    <s v=""/>
    <s v=""/>
    <x v="1"/>
    <s v="SERVICIOS DE EDUCACIÓN"/>
    <x v="80"/>
    <x v="3"/>
  </r>
  <r>
    <m/>
    <m/>
    <m/>
    <m/>
    <m/>
    <x v="104"/>
    <s v="SECRETARIA GENERAL"/>
    <n v="187273840"/>
    <m/>
    <n v="187273840"/>
    <x v="87"/>
    <s v="02-02-02-009-002"/>
    <s v="Detalle"/>
    <s v=""/>
    <s v=""/>
    <x v="1"/>
    <s v="SERVICIOS DE EDUCACIÓN"/>
    <x v="80"/>
    <x v="84"/>
  </r>
  <r>
    <m/>
    <m/>
    <m/>
    <m/>
    <m/>
    <x v="6"/>
    <s v="DIRECCIÓN DE TALENTO HUMANO"/>
    <n v="530000000"/>
    <m/>
    <n v="530000000"/>
    <x v="87"/>
    <s v="02-02-02-009-002"/>
    <s v="Detalle"/>
    <s v=""/>
    <s v=""/>
    <x v="1"/>
    <s v="SERVICIOS DE EDUCACIÓN"/>
    <x v="80"/>
    <x v="6"/>
  </r>
  <r>
    <m/>
    <m/>
    <m/>
    <m/>
    <m/>
    <x v="90"/>
    <s v="OFICINA DE PLANEACION "/>
    <n v="469500000"/>
    <m/>
    <n v="469500000"/>
    <x v="87"/>
    <s v="02-02-02-009-002"/>
    <s v="Detalle"/>
    <s v=""/>
    <s v=""/>
    <x v="1"/>
    <s v="SERVICIOS DE EDUCACIÓN"/>
    <x v="80"/>
    <x v="70"/>
  </r>
  <r>
    <m/>
    <m/>
    <m/>
    <m/>
    <m/>
    <x v="91"/>
    <s v="SUBDIRECCIÓN GENERAL"/>
    <n v="450000000"/>
    <m/>
    <n v="450000000"/>
    <x v="87"/>
    <s v="02-02-02-009-002"/>
    <s v="Detalle"/>
    <s v=""/>
    <s v=""/>
    <x v="1"/>
    <s v="SERVICIOS DE EDUCACIÓN"/>
    <x v="80"/>
    <x v="71"/>
  </r>
  <r>
    <m/>
    <m/>
    <m/>
    <m/>
    <m/>
    <x v="24"/>
    <s v="DIRECCIÓN DE BIENESTAR SOCIAL"/>
    <m/>
    <n v="16932325400"/>
    <n v="16932325400"/>
    <x v="87"/>
    <s v="02-02-02-009-002"/>
    <s v="Detalle"/>
    <s v=""/>
    <s v=""/>
    <x v="14"/>
    <s v="SERVICIOS DE EDUCACIÓN"/>
    <x v="80"/>
    <x v="22"/>
  </r>
  <r>
    <m/>
    <m/>
    <m/>
    <m/>
    <m/>
    <x v="28"/>
    <s v="DIRECCIÓN DE TRANSITO Y TRANSPORTES"/>
    <m/>
    <n v="350000000"/>
    <n v="350000000"/>
    <x v="87"/>
    <s v="02-02-02-009-002"/>
    <s v="Detalle"/>
    <s v=""/>
    <s v=""/>
    <x v="18"/>
    <s v="SERVICIOS DE EDUCACIÓN"/>
    <x v="80"/>
    <x v="26"/>
  </r>
  <r>
    <m/>
    <m/>
    <m/>
    <m/>
    <m/>
    <x v="107"/>
    <s v="DIRECCIÓN DE PROTECCION"/>
    <n v="20160000"/>
    <m/>
    <n v="20160000"/>
    <x v="87"/>
    <s v="02-02-02-009-002"/>
    <s v="Detalle"/>
    <s v=""/>
    <s v=""/>
    <x v="41"/>
    <s v="SERVICIOS DE EDUCACIÓN"/>
    <x v="80"/>
    <x v="87"/>
  </r>
  <r>
    <m/>
    <m/>
    <m/>
    <m/>
    <m/>
    <x v="35"/>
    <s v="POLICÍA METROPOLITANA DE POPAYAN"/>
    <n v="11000000"/>
    <m/>
    <n v="11000000"/>
    <x v="87"/>
    <s v="02-02-02-009-002"/>
    <s v="Detalle"/>
    <s v=""/>
    <s v=""/>
    <x v="22"/>
    <s v="SERVICIOS DE EDUCACIÓN"/>
    <x v="80"/>
    <x v="32"/>
  </r>
  <r>
    <m/>
    <m/>
    <m/>
    <m/>
    <m/>
    <x v="36"/>
    <s v="DEPARTAMENTO DE POLICÍA CAUCA"/>
    <n v="4500000"/>
    <m/>
    <n v="4500000"/>
    <x v="87"/>
    <s v="02-02-02-009-002"/>
    <s v="Detalle"/>
    <s v=""/>
    <s v=""/>
    <x v="22"/>
    <s v="SERVICIOS DE EDUCACIÓN"/>
    <x v="80"/>
    <x v="33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9"/>
    <s v="003"/>
    <x v="0"/>
    <s v="SERVICIOS PARA EL CUIDADO DE LA SALUD HUMANA Y SERVICIOS SOCIALES"/>
    <n v="896000000"/>
    <n v="132000000"/>
    <n v="1028000000"/>
    <x v="88"/>
    <s v="02-02-02-009"/>
    <s v="Subordinal"/>
    <s v="020202009003Subordinal"/>
    <n v="1"/>
    <x v="0"/>
    <s v="SERVICIOS DE SALUD"/>
    <x v="81"/>
    <x v="0"/>
  </r>
  <r>
    <m/>
    <m/>
    <m/>
    <m/>
    <m/>
    <x v="1"/>
    <s v="DIRECCIÓN DE INCORPORACION"/>
    <m/>
    <n v="132000000"/>
    <n v="132000000"/>
    <x v="88"/>
    <s v="02-02-02-009-003"/>
    <s v="Detalle"/>
    <s v=""/>
    <s v=""/>
    <x v="1"/>
    <s v="SERVICIOS DE SALUD"/>
    <x v="81"/>
    <x v="1"/>
  </r>
  <r>
    <m/>
    <m/>
    <m/>
    <m/>
    <m/>
    <x v="6"/>
    <s v="DIRECCIÓN DE TALENTO HUMANO"/>
    <n v="836000000"/>
    <m/>
    <n v="836000000"/>
    <x v="88"/>
    <s v="02-02-02-009-003"/>
    <s v="Detalle"/>
    <s v=""/>
    <s v=""/>
    <x v="1"/>
    <s v="SERVICIOS DE SALUD"/>
    <x v="81"/>
    <x v="6"/>
  </r>
  <r>
    <m/>
    <m/>
    <m/>
    <m/>
    <m/>
    <x v="26"/>
    <s v="DIRECCIÓN DE ANTINARCÓTICOS"/>
    <n v="60000000"/>
    <m/>
    <n v="60000000"/>
    <x v="88"/>
    <s v="02-02-02-009-003"/>
    <s v="Detalle"/>
    <s v=""/>
    <s v=""/>
    <x v="16"/>
    <s v="SERVICIOS DE SALUD"/>
    <x v="81"/>
    <x v="24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9"/>
    <s v="004"/>
    <x v="0"/>
    <s v="SERVICIOS DE ALCANTARILLADO, RECOLECCIÓN, TRATAMIENTO Y DISPOSICIÓN DE DESECHOS Y OTROS SERVICIOS DE SANEAMIENTO AMBIENTAL"/>
    <n v="8847554989.5799999"/>
    <n v="1174927518"/>
    <n v="10022482507.58"/>
    <x v="89"/>
    <s v="02-02-02-009"/>
    <s v="Subordinal"/>
    <s v="020202009004Subordinal"/>
    <n v="1"/>
    <x v="0"/>
    <s v="SERVICIOS PÚBLICOS"/>
    <x v="82"/>
    <x v="0"/>
  </r>
  <r>
    <m/>
    <m/>
    <m/>
    <m/>
    <m/>
    <x v="70"/>
    <s v="DIRECCIÓN ADMINISTRATIVA Y FINANCIERA"/>
    <n v="290000000"/>
    <m/>
    <n v="290000000"/>
    <x v="89"/>
    <s v="02-02-02-009-004"/>
    <s v="Detalle"/>
    <s v=""/>
    <s v=""/>
    <x v="1"/>
    <s v="SERVICIOS PÚBLICOS"/>
    <x v="82"/>
    <x v="62"/>
  </r>
  <r>
    <m/>
    <m/>
    <m/>
    <m/>
    <m/>
    <x v="72"/>
    <s v="DEPARTAMENTO DE POLICÍA CUNDINAMARCA"/>
    <n v="200000000"/>
    <m/>
    <n v="200000000"/>
    <x v="89"/>
    <s v="02-02-02-009-004"/>
    <s v="Detalle"/>
    <s v=""/>
    <s v=""/>
    <x v="5"/>
    <s v="SERVICIOS PÚBLICOS"/>
    <x v="82"/>
    <x v="64"/>
  </r>
  <r>
    <m/>
    <m/>
    <m/>
    <m/>
    <m/>
    <x v="10"/>
    <s v="DEPARTAMENTO DE POLICÍA CAQUETA"/>
    <n v="92000000"/>
    <m/>
    <n v="92000000"/>
    <x v="89"/>
    <s v="02-02-02-009-004"/>
    <s v="Detalle"/>
    <s v=""/>
    <s v=""/>
    <x v="2"/>
    <s v="SERVICIOS PÚBLICOS"/>
    <x v="82"/>
    <x v="10"/>
  </r>
  <r>
    <m/>
    <m/>
    <m/>
    <m/>
    <m/>
    <x v="124"/>
    <s v="DEPARTAMENTO DE POLICÍA CASANARE"/>
    <n v="80000000"/>
    <m/>
    <n v="80000000"/>
    <x v="89"/>
    <s v="02-02-02-009-004"/>
    <s v="Detalle"/>
    <s v=""/>
    <s v=""/>
    <x v="37"/>
    <s v="SERVICIOS PÚBLICOS"/>
    <x v="82"/>
    <x v="104"/>
  </r>
  <r>
    <m/>
    <m/>
    <m/>
    <m/>
    <m/>
    <x v="164"/>
    <s v="DEPARTAMENTO DE POLICÍA CASANARE - POLICÍA DE CARRETERAS"/>
    <n v="600000"/>
    <m/>
    <n v="600000"/>
    <x v="89"/>
    <s v="02-02-02-009-004"/>
    <s v="Detalle"/>
    <s v=""/>
    <s v=""/>
    <x v="37"/>
    <s v="SERVICIOS PÚBLICOS"/>
    <x v="82"/>
    <x v="112"/>
  </r>
  <r>
    <m/>
    <m/>
    <m/>
    <m/>
    <m/>
    <x v="11"/>
    <s v="DEPARTAMENTO DE POLICÍA CESAR"/>
    <n v="72000000"/>
    <m/>
    <n v="72000000"/>
    <x v="89"/>
    <s v="02-02-02-009-004"/>
    <s v="Detalle"/>
    <s v=""/>
    <s v=""/>
    <x v="3"/>
    <s v="SERVICIOS PÚBLICOS"/>
    <x v="82"/>
    <x v="11"/>
  </r>
  <r>
    <m/>
    <m/>
    <m/>
    <m/>
    <m/>
    <x v="165"/>
    <s v="DEPARTAMENTO DE POLICÍA CESAR - POLICÍA DE CARRETERAS"/>
    <n v="10000000"/>
    <m/>
    <n v="10000000"/>
    <x v="89"/>
    <s v="02-02-02-009-004"/>
    <s v="Detalle"/>
    <s v=""/>
    <s v=""/>
    <x v="3"/>
    <s v="SERVICIOS PÚBLICOS"/>
    <x v="82"/>
    <x v="112"/>
  </r>
  <r>
    <m/>
    <m/>
    <m/>
    <m/>
    <m/>
    <x v="113"/>
    <s v="DEPARTAMENTO DE POLICÍA CESAR - VALLEDUPAR"/>
    <n v="65000000"/>
    <m/>
    <n v="65000000"/>
    <x v="89"/>
    <s v="02-02-02-009-004"/>
    <s v="Detalle"/>
    <s v=""/>
    <s v=""/>
    <x v="3"/>
    <s v="SERVICIOS PÚBLICOS"/>
    <x v="82"/>
    <x v="93"/>
  </r>
  <r>
    <m/>
    <m/>
    <m/>
    <m/>
    <m/>
    <x v="75"/>
    <s v="DEPARTAMENTO DE POLICÍA CHOCO"/>
    <n v="170000000"/>
    <m/>
    <n v="170000000"/>
    <x v="89"/>
    <s v="02-02-02-009-004"/>
    <s v="Detalle"/>
    <s v=""/>
    <s v=""/>
    <x v="38"/>
    <s v="SERVICIOS PÚBLICOS"/>
    <x v="82"/>
    <x v="66"/>
  </r>
  <r>
    <m/>
    <m/>
    <m/>
    <m/>
    <m/>
    <x v="13"/>
    <s v="DEPARTAMENTO DE POLICÍA GUAINIA"/>
    <n v="4000000"/>
    <m/>
    <n v="4000000"/>
    <x v="89"/>
    <s v="02-02-02-009-004"/>
    <s v="Detalle"/>
    <s v=""/>
    <s v=""/>
    <x v="4"/>
    <s v="SERVICIOS PÚBLICOS"/>
    <x v="82"/>
    <x v="13"/>
  </r>
  <r>
    <m/>
    <m/>
    <m/>
    <m/>
    <m/>
    <x v="131"/>
    <s v="DEPARTAMENTO DE POLICÍA GUAJIRA"/>
    <n v="104977000"/>
    <m/>
    <n v="104977000"/>
    <x v="89"/>
    <s v="02-02-02-009-004"/>
    <s v="Detalle"/>
    <s v=""/>
    <s v=""/>
    <x v="39"/>
    <s v="SERVICIOS PÚBLICOS"/>
    <x v="82"/>
    <x v="111"/>
  </r>
  <r>
    <m/>
    <m/>
    <m/>
    <m/>
    <m/>
    <x v="166"/>
    <s v="DEPARTAMENTO DE POLICÍA GUAJIRA - POLICÍA DE CARRETERAS"/>
    <n v="25000000"/>
    <m/>
    <n v="25000000"/>
    <x v="89"/>
    <s v="02-02-02-009-004"/>
    <s v="Detalle"/>
    <s v=""/>
    <s v=""/>
    <x v="39"/>
    <s v="SERVICIOS PÚBLICOS"/>
    <x v="82"/>
    <x v="112"/>
  </r>
  <r>
    <m/>
    <m/>
    <m/>
    <m/>
    <m/>
    <x v="15"/>
    <s v="DEPARTAMENTO DE POLICÍA GUAVIARE"/>
    <n v="63000000"/>
    <m/>
    <n v="63000000"/>
    <x v="89"/>
    <s v="02-02-02-009-004"/>
    <s v="Detalle"/>
    <s v=""/>
    <s v=""/>
    <x v="6"/>
    <s v="SERVICIOS PÚBLICOS"/>
    <x v="82"/>
    <x v="15"/>
  </r>
  <r>
    <m/>
    <m/>
    <m/>
    <m/>
    <m/>
    <x v="114"/>
    <s v="DEPARTAMENTO DE POLICÍA PUTUMAYO"/>
    <n v="65000000"/>
    <m/>
    <n v="65000000"/>
    <x v="89"/>
    <s v="02-02-02-009-004"/>
    <s v="Detalle"/>
    <s v=""/>
    <s v=""/>
    <x v="42"/>
    <s v="SERVICIOS PÚBLICOS"/>
    <x v="82"/>
    <x v="94"/>
  </r>
  <r>
    <m/>
    <m/>
    <m/>
    <m/>
    <m/>
    <x v="16"/>
    <s v="DEPARTAMENTO DE POLICÍA QUINDIO"/>
    <n v="153000000"/>
    <m/>
    <n v="153000000"/>
    <x v="89"/>
    <s v="02-02-02-009-004"/>
    <s v="Detalle"/>
    <s v=""/>
    <s v=""/>
    <x v="7"/>
    <s v="SERVICIOS PÚBLICOS"/>
    <x v="82"/>
    <x v="16"/>
  </r>
  <r>
    <m/>
    <m/>
    <m/>
    <m/>
    <m/>
    <x v="167"/>
    <s v="DEPARTAMENTO DE POLICÍA QUINDIO - POLICÍA DE CARRETERAS"/>
    <n v="2000000"/>
    <m/>
    <n v="2000000"/>
    <x v="89"/>
    <s v="02-02-02-009-004"/>
    <s v="Detalle"/>
    <s v=""/>
    <s v=""/>
    <x v="7"/>
    <s v="SERVICIOS PÚBLICOS"/>
    <x v="82"/>
    <x v="112"/>
  </r>
  <r>
    <m/>
    <m/>
    <m/>
    <m/>
    <m/>
    <x v="17"/>
    <s v="DEPARTAMENTO DE POLICÍA SAN ANDRES Y PROVIDENCIA"/>
    <n v="460000000"/>
    <m/>
    <n v="460000000"/>
    <x v="89"/>
    <s v="02-02-02-009-004"/>
    <s v="Detalle"/>
    <s v=""/>
    <s v=""/>
    <x v="8"/>
    <s v="SERVICIOS PÚBLICOS"/>
    <x v="82"/>
    <x v="17"/>
  </r>
  <r>
    <m/>
    <m/>
    <m/>
    <m/>
    <m/>
    <x v="18"/>
    <s v="DEPARTAMENTO DE POLICÍA SUCRE"/>
    <n v="120000000"/>
    <m/>
    <n v="120000000"/>
    <x v="89"/>
    <s v="02-02-02-009-004"/>
    <s v="Detalle"/>
    <s v=""/>
    <s v=""/>
    <x v="9"/>
    <s v="SERVICIOS PÚBLICOS"/>
    <x v="82"/>
    <x v="18"/>
  </r>
  <r>
    <m/>
    <m/>
    <m/>
    <m/>
    <m/>
    <x v="168"/>
    <s v="DEPARTAMENTO DE POLICÍA SUCRE - POLICÍA DE CARRETERAS"/>
    <n v="510000"/>
    <m/>
    <n v="510000"/>
    <x v="89"/>
    <s v="02-02-02-009-004"/>
    <s v="Detalle"/>
    <s v=""/>
    <s v=""/>
    <x v="9"/>
    <s v="SERVICIOS PÚBLICOS"/>
    <x v="82"/>
    <x v="112"/>
  </r>
  <r>
    <m/>
    <m/>
    <m/>
    <m/>
    <m/>
    <x v="19"/>
    <s v="DEPARTAMENTO DE POLICÍA URABA"/>
    <n v="130000000"/>
    <m/>
    <n v="130000000"/>
    <x v="89"/>
    <s v="02-02-02-009-004"/>
    <s v="Detalle"/>
    <s v=""/>
    <s v=""/>
    <x v="10"/>
    <s v="SERVICIOS PÚBLICOS"/>
    <x v="82"/>
    <x v="19"/>
  </r>
  <r>
    <m/>
    <m/>
    <m/>
    <m/>
    <m/>
    <x v="21"/>
    <s v="DEPARTAMENTO DE POLICÍA VICHADA"/>
    <n v="3000000"/>
    <m/>
    <n v="3000000"/>
    <x v="89"/>
    <s v="02-02-02-009-004"/>
    <s v="Detalle"/>
    <s v=""/>
    <s v=""/>
    <x v="11"/>
    <s v="SERVICIOS PÚBLICOS"/>
    <x v="82"/>
    <x v="20"/>
  </r>
  <r>
    <m/>
    <m/>
    <m/>
    <m/>
    <m/>
    <x v="22"/>
    <s v="DEPARTAMENTO DE POLICÍA AMAZONAS"/>
    <n v="50000000"/>
    <m/>
    <n v="50000000"/>
    <x v="89"/>
    <s v="02-02-02-009-004"/>
    <s v="Detalle"/>
    <s v=""/>
    <s v=""/>
    <x v="12"/>
    <s v="SERVICIOS PÚBLICOS"/>
    <x v="82"/>
    <x v="21"/>
  </r>
  <r>
    <m/>
    <m/>
    <m/>
    <m/>
    <m/>
    <x v="118"/>
    <s v="DEPARTAMENTO DE POLICÍA ARAUCA"/>
    <n v="221821400"/>
    <m/>
    <n v="221821400"/>
    <x v="89"/>
    <s v="02-02-02-009-004"/>
    <s v="Detalle"/>
    <s v=""/>
    <s v=""/>
    <x v="13"/>
    <s v="SERVICIOS PÚBLICOS"/>
    <x v="82"/>
    <x v="98"/>
  </r>
  <r>
    <m/>
    <m/>
    <m/>
    <m/>
    <m/>
    <x v="169"/>
    <s v="DEPARTAMENTO DE POLICÍA ARAUCA - POLICÍA CARRETERAS"/>
    <n v="2970000"/>
    <m/>
    <n v="2970000"/>
    <x v="89"/>
    <s v="02-02-02-009-004"/>
    <s v="Detalle"/>
    <s v=""/>
    <s v=""/>
    <x v="13"/>
    <s v="SERVICIOS PÚBLICOS"/>
    <x v="82"/>
    <x v="112"/>
  </r>
  <r>
    <m/>
    <m/>
    <m/>
    <m/>
    <m/>
    <x v="24"/>
    <s v="DIRECCIÓN DE BIENESTAR SOCIAL"/>
    <m/>
    <n v="628927518"/>
    <n v="628927518"/>
    <x v="89"/>
    <s v="02-02-02-009-004"/>
    <s v="Detalle"/>
    <s v=""/>
    <s v=""/>
    <x v="14"/>
    <s v="SERVICIOS PÚBLICOS"/>
    <x v="82"/>
    <x v="22"/>
  </r>
  <r>
    <m/>
    <m/>
    <m/>
    <m/>
    <m/>
    <x v="106"/>
    <s v="DIRECCIÓN DE INVESTIGACION CRIMINAL"/>
    <n v="160000000"/>
    <m/>
    <n v="160000000"/>
    <x v="89"/>
    <s v="02-02-02-009-004"/>
    <s v="Detalle"/>
    <s v=""/>
    <s v=""/>
    <x v="40"/>
    <s v="SERVICIOS PÚBLICOS"/>
    <x v="82"/>
    <x v="86"/>
  </r>
  <r>
    <m/>
    <m/>
    <m/>
    <m/>
    <m/>
    <x v="25"/>
    <s v="DIRECCIÓN DE INTELIGENCIA POLICÍAL"/>
    <n v="10000000"/>
    <m/>
    <n v="10000000"/>
    <x v="89"/>
    <s v="02-02-02-009-004"/>
    <s v="Detalle"/>
    <s v=""/>
    <s v=""/>
    <x v="15"/>
    <s v="SERVICIOS PÚBLICOS"/>
    <x v="82"/>
    <x v="23"/>
  </r>
  <r>
    <m/>
    <m/>
    <m/>
    <m/>
    <m/>
    <x v="26"/>
    <s v="DIRECCIÓN DE ANTINARCÓTICOS"/>
    <n v="1010000000"/>
    <m/>
    <n v="1010000000"/>
    <x v="89"/>
    <s v="02-02-02-009-004"/>
    <s v="Detalle"/>
    <s v=""/>
    <s v=""/>
    <x v="16"/>
    <s v="SERVICIOS PÚBLICOS"/>
    <x v="82"/>
    <x v="24"/>
  </r>
  <r>
    <m/>
    <m/>
    <m/>
    <m/>
    <m/>
    <x v="27"/>
    <s v="DIRECCIÓN ANTISECUESTRO Y EXTORSION"/>
    <n v="25000000"/>
    <m/>
    <n v="25000000"/>
    <x v="89"/>
    <s v="02-02-02-009-004"/>
    <s v="Detalle"/>
    <s v=""/>
    <s v=""/>
    <x v="17"/>
    <s v="SERVICIOS PÚBLICOS"/>
    <x v="82"/>
    <x v="25"/>
  </r>
  <r>
    <m/>
    <m/>
    <m/>
    <m/>
    <m/>
    <x v="28"/>
    <s v="DIRECCIÓN DE TRANSITO Y TRANSPORTES"/>
    <n v="55000000"/>
    <m/>
    <n v="55000000"/>
    <x v="89"/>
    <s v="02-02-02-009-004"/>
    <s v="Detalle"/>
    <s v=""/>
    <s v=""/>
    <x v="18"/>
    <s v="SERVICIOS PÚBLICOS"/>
    <x v="82"/>
    <x v="26"/>
  </r>
  <r>
    <m/>
    <m/>
    <m/>
    <m/>
    <m/>
    <x v="107"/>
    <s v="DIRECCIÓN DE PROTECCION"/>
    <n v="35500000"/>
    <m/>
    <n v="35500000"/>
    <x v="89"/>
    <s v="02-02-02-009-004"/>
    <s v="Detalle"/>
    <s v=""/>
    <s v=""/>
    <x v="41"/>
    <s v="SERVICIOS PÚBLICOS"/>
    <x v="82"/>
    <x v="87"/>
  </r>
  <r>
    <m/>
    <m/>
    <m/>
    <m/>
    <m/>
    <x v="29"/>
    <s v="DIRECCIÓN DE CARABINEROS"/>
    <n v="105000000"/>
    <m/>
    <n v="105000000"/>
    <x v="89"/>
    <s v="02-02-02-009-004"/>
    <s v="Detalle"/>
    <s v=""/>
    <s v=""/>
    <x v="19"/>
    <s v="SERVICIOS PÚBLICOS"/>
    <x v="82"/>
    <x v="27"/>
  </r>
  <r>
    <m/>
    <m/>
    <m/>
    <m/>
    <m/>
    <x v="112"/>
    <s v="POLICÍA METROPOLITANA DE BOGOTA"/>
    <n v="684000000"/>
    <n v="50000000"/>
    <n v="734000000"/>
    <x v="89"/>
    <s v="02-02-02-009-004"/>
    <s v="Detalle"/>
    <s v=""/>
    <s v=""/>
    <x v="28"/>
    <s v="SERVICIOS PÚBLICOS"/>
    <x v="82"/>
    <x v="92"/>
  </r>
  <r>
    <m/>
    <m/>
    <m/>
    <m/>
    <m/>
    <x v="30"/>
    <s v="POLICÍA METROPOLITANA DE IBAGUÉ"/>
    <n v="90800000"/>
    <m/>
    <n v="90800000"/>
    <x v="89"/>
    <s v="02-02-02-009-004"/>
    <s v="Detalle"/>
    <s v=""/>
    <s v=""/>
    <x v="20"/>
    <s v="SERVICIOS PÚBLICOS"/>
    <x v="82"/>
    <x v="28"/>
  </r>
  <r>
    <m/>
    <m/>
    <m/>
    <m/>
    <m/>
    <x v="31"/>
    <s v="DEPARTAMENTO DE POLICÍA TOLIMA"/>
    <n v="80500000"/>
    <m/>
    <n v="80500000"/>
    <x v="89"/>
    <s v="02-02-02-009-004"/>
    <s v="Detalle"/>
    <s v=""/>
    <s v=""/>
    <x v="20"/>
    <s v="SERVICIOS PÚBLICOS"/>
    <x v="82"/>
    <x v="29"/>
  </r>
  <r>
    <m/>
    <m/>
    <m/>
    <m/>
    <m/>
    <x v="32"/>
    <s v="POLICÍA METROPOLITANA DE SANTA MARTA"/>
    <n v="113000000"/>
    <m/>
    <n v="113000000"/>
    <x v="89"/>
    <s v="02-02-02-009-004"/>
    <s v="Detalle"/>
    <s v=""/>
    <s v=""/>
    <x v="21"/>
    <s v="SERVICIOS PÚBLICOS"/>
    <x v="82"/>
    <x v="30"/>
  </r>
  <r>
    <m/>
    <m/>
    <m/>
    <m/>
    <m/>
    <x v="33"/>
    <s v="DEPARTAMENTO DE POLICÍA MAGDALENA"/>
    <n v="43000000"/>
    <m/>
    <n v="43000000"/>
    <x v="89"/>
    <s v="02-02-02-009-004"/>
    <s v="Detalle"/>
    <s v=""/>
    <s v=""/>
    <x v="21"/>
    <s v="SERVICIOS PÚBLICOS"/>
    <x v="82"/>
    <x v="31"/>
  </r>
  <r>
    <m/>
    <m/>
    <m/>
    <m/>
    <m/>
    <x v="35"/>
    <s v="POLICÍA METROPOLITANA DE POPAYAN"/>
    <n v="86000000"/>
    <m/>
    <n v="86000000"/>
    <x v="89"/>
    <s v="02-02-02-009-004"/>
    <s v="Detalle"/>
    <s v=""/>
    <s v=""/>
    <x v="22"/>
    <s v="SERVICIOS PÚBLICOS"/>
    <x v="82"/>
    <x v="32"/>
  </r>
  <r>
    <m/>
    <m/>
    <m/>
    <m/>
    <m/>
    <x v="36"/>
    <s v="DEPARTAMENTO DE POLICÍA CAUCA"/>
    <n v="212000000"/>
    <m/>
    <n v="212000000"/>
    <x v="89"/>
    <s v="02-02-02-009-004"/>
    <s v="Detalle"/>
    <s v=""/>
    <s v=""/>
    <x v="22"/>
    <s v="SERVICIOS PÚBLICOS"/>
    <x v="82"/>
    <x v="33"/>
  </r>
  <r>
    <m/>
    <m/>
    <m/>
    <m/>
    <m/>
    <x v="170"/>
    <s v="DEPARTAMENTO DE POLICÍA CAUCA POLICÍA DE CARRETERAS"/>
    <n v="6500000"/>
    <m/>
    <n v="6500000"/>
    <x v="89"/>
    <s v="02-02-02-009-004"/>
    <s v="Detalle"/>
    <s v=""/>
    <s v=""/>
    <x v="22"/>
    <s v="SERVICIOS PÚBLICOS"/>
    <x v="82"/>
    <x v="112"/>
  </r>
  <r>
    <m/>
    <m/>
    <m/>
    <m/>
    <m/>
    <x v="38"/>
    <s v="POLICÍA METROPOLITANA DE NEIVA"/>
    <n v="129200000"/>
    <m/>
    <n v="129200000"/>
    <x v="89"/>
    <s v="02-02-02-009-004"/>
    <s v="Detalle"/>
    <s v=""/>
    <s v=""/>
    <x v="23"/>
    <s v="SERVICIOS PÚBLICOS"/>
    <x v="82"/>
    <x v="35"/>
  </r>
  <r>
    <m/>
    <m/>
    <m/>
    <m/>
    <m/>
    <x v="39"/>
    <s v="DEPARTAMENTO DE POLICÍA HUILA"/>
    <n v="150000000"/>
    <m/>
    <n v="150000000"/>
    <x v="89"/>
    <s v="02-02-02-009-004"/>
    <s v="Detalle"/>
    <s v=""/>
    <s v=""/>
    <x v="23"/>
    <s v="SERVICIOS PÚBLICOS"/>
    <x v="82"/>
    <x v="36"/>
  </r>
  <r>
    <m/>
    <m/>
    <m/>
    <m/>
    <m/>
    <x v="171"/>
    <s v="DEPARTAMENTO DE POLICÍA HUILA - POLICÍA DE CARRETERAS"/>
    <n v="6000000"/>
    <m/>
    <n v="6000000"/>
    <x v="89"/>
    <s v="02-02-02-009-004"/>
    <s v="Detalle"/>
    <s v=""/>
    <s v=""/>
    <x v="23"/>
    <s v="SERVICIOS PÚBLICOS"/>
    <x v="82"/>
    <x v="112"/>
  </r>
  <r>
    <m/>
    <m/>
    <m/>
    <m/>
    <m/>
    <x v="40"/>
    <s v="REGIÓN DE POLICÍA No. 2"/>
    <n v="11000000"/>
    <m/>
    <n v="11000000"/>
    <x v="89"/>
    <s v="02-02-02-009-004"/>
    <s v="Detalle"/>
    <s v=""/>
    <s v=""/>
    <x v="23"/>
    <s v="SERVICIOS PÚBLICOS"/>
    <x v="82"/>
    <x v="37"/>
  </r>
  <r>
    <m/>
    <m/>
    <m/>
    <m/>
    <m/>
    <x v="119"/>
    <s v="POLICÍA METROPOLITANA DE SAN JERONIMO DE MONTERIA"/>
    <n v="62700000"/>
    <m/>
    <n v="62700000"/>
    <x v="89"/>
    <s v="02-02-02-009-004"/>
    <s v="Detalle"/>
    <s v=""/>
    <s v=""/>
    <x v="24"/>
    <s v="SERVICIOS PÚBLICOS"/>
    <x v="82"/>
    <x v="99"/>
  </r>
  <r>
    <m/>
    <m/>
    <m/>
    <m/>
    <m/>
    <x v="41"/>
    <s v="DEPARTAMENTO DE POLICÍA CORDOBA"/>
    <n v="76000000"/>
    <m/>
    <n v="76000000"/>
    <x v="89"/>
    <s v="02-02-02-009-004"/>
    <s v="Detalle"/>
    <s v=""/>
    <s v=""/>
    <x v="24"/>
    <s v="SERVICIOS PÚBLICOS"/>
    <x v="82"/>
    <x v="38"/>
  </r>
  <r>
    <m/>
    <m/>
    <m/>
    <m/>
    <m/>
    <x v="134"/>
    <s v="DEPARTAMENTO DE POLICÍA CORDOBA -DISTRITO ESPECIAL MONTELIBANO"/>
    <n v="15000000"/>
    <m/>
    <n v="15000000"/>
    <x v="89"/>
    <s v="02-02-02-009-004"/>
    <s v="Detalle"/>
    <s v=""/>
    <s v=""/>
    <x v="24"/>
    <s v="SERVICIOS PÚBLICOS"/>
    <x v="82"/>
    <x v="113"/>
  </r>
  <r>
    <m/>
    <m/>
    <m/>
    <m/>
    <m/>
    <x v="172"/>
    <s v="DEPARTAMENTO DE POLICÍA CORDOBA POLICÍA DE CARRETERAS"/>
    <n v="4500000"/>
    <m/>
    <n v="4500000"/>
    <x v="89"/>
    <s v="02-02-02-009-004"/>
    <s v="Detalle"/>
    <s v=""/>
    <s v=""/>
    <x v="24"/>
    <s v="SERVICIOS PÚBLICOS"/>
    <x v="82"/>
    <x v="112"/>
  </r>
  <r>
    <m/>
    <m/>
    <m/>
    <m/>
    <m/>
    <x v="42"/>
    <s v="DEPARTAMENTO DE POLICÍA CALDAS"/>
    <n v="33000000"/>
    <m/>
    <n v="33000000"/>
    <x v="89"/>
    <s v="02-02-02-009-004"/>
    <s v="Detalle"/>
    <s v=""/>
    <s v=""/>
    <x v="25"/>
    <s v="SERVICIOS PÚBLICOS"/>
    <x v="82"/>
    <x v="39"/>
  </r>
  <r>
    <m/>
    <m/>
    <m/>
    <m/>
    <m/>
    <x v="43"/>
    <s v="POLICÍA METROPOLITANA DE MANIZALES"/>
    <n v="24000000"/>
    <m/>
    <n v="24000000"/>
    <x v="89"/>
    <s v="02-02-02-009-004"/>
    <s v="Detalle"/>
    <s v=""/>
    <s v=""/>
    <x v="25"/>
    <s v="SERVICIOS PÚBLICOS"/>
    <x v="82"/>
    <x v="40"/>
  </r>
  <r>
    <m/>
    <m/>
    <m/>
    <m/>
    <m/>
    <x v="173"/>
    <s v="POLICÍA METROPOLITANA DE MANIZALES POLICÍA DE CARRETERAS"/>
    <n v="1000000"/>
    <m/>
    <n v="1000000"/>
    <x v="89"/>
    <s v="02-02-02-009-004"/>
    <s v="Detalle"/>
    <s v=""/>
    <s v=""/>
    <x v="25"/>
    <s v="SERVICIOS PÚBLICOS"/>
    <x v="82"/>
    <x v="112"/>
  </r>
  <r>
    <m/>
    <m/>
    <m/>
    <m/>
    <m/>
    <x v="93"/>
    <s v="DEPARTAMENTO DE POLICÍA BOYACA"/>
    <n v="77000000"/>
    <m/>
    <n v="77000000"/>
    <x v="89"/>
    <s v="02-02-02-009-004"/>
    <s v="Detalle"/>
    <s v=""/>
    <s v=""/>
    <x v="26"/>
    <s v="SERVICIOS PÚBLICOS"/>
    <x v="82"/>
    <x v="73"/>
  </r>
  <r>
    <m/>
    <m/>
    <m/>
    <m/>
    <m/>
    <x v="174"/>
    <s v="DEPARTAMENTO DE POLICÍA BOYACÁ POLICÍA DE CARRETERAS"/>
    <n v="2000000"/>
    <m/>
    <n v="2000000"/>
    <x v="89"/>
    <s v="02-02-02-009-004"/>
    <s v="Detalle"/>
    <s v=""/>
    <s v=""/>
    <x v="26"/>
    <s v="SERVICIOS PÚBLICOS"/>
    <x v="82"/>
    <x v="112"/>
  </r>
  <r>
    <m/>
    <m/>
    <m/>
    <m/>
    <m/>
    <x v="44"/>
    <s v="POLICÍA METROPOLITANA DE TUNJA"/>
    <n v="20400000"/>
    <m/>
    <n v="20400000"/>
    <x v="89"/>
    <s v="02-02-02-009-004"/>
    <s v="Detalle"/>
    <s v=""/>
    <s v=""/>
    <x v="26"/>
    <s v="SERVICIOS PÚBLICOS"/>
    <x v="82"/>
    <x v="41"/>
  </r>
  <r>
    <m/>
    <m/>
    <m/>
    <m/>
    <m/>
    <x v="175"/>
    <s v="POLICÍA METROPOLITANA DE TUNJA - DIRECCIÓN DE INCORPORACIÓN"/>
    <n v="1200000"/>
    <m/>
    <n v="1200000"/>
    <x v="89"/>
    <s v="02-02-02-009-004"/>
    <s v="Detalle"/>
    <s v=""/>
    <s v=""/>
    <x v="26"/>
    <s v="SERVICIOS PÚBLICOS"/>
    <x v="82"/>
    <x v="65"/>
  </r>
  <r>
    <m/>
    <m/>
    <m/>
    <m/>
    <m/>
    <x v="45"/>
    <s v="POLICÍA METROPOLITANA DE SAN JUAN DE PASTO"/>
    <n v="60520000"/>
    <m/>
    <n v="60520000"/>
    <x v="89"/>
    <s v="02-02-02-009-004"/>
    <s v="Detalle"/>
    <s v=""/>
    <s v=""/>
    <x v="27"/>
    <s v="SERVICIOS PÚBLICOS"/>
    <x v="82"/>
    <x v="42"/>
  </r>
  <r>
    <m/>
    <m/>
    <m/>
    <m/>
    <m/>
    <x v="46"/>
    <s v="DEPARTAMENTO DE POLICÍA NARIÑO"/>
    <n v="53000000"/>
    <m/>
    <n v="53000000"/>
    <x v="89"/>
    <s v="02-02-02-009-004"/>
    <s v="Detalle"/>
    <s v=""/>
    <s v=""/>
    <x v="27"/>
    <s v="SERVICIOS PÚBLICOS"/>
    <x v="82"/>
    <x v="43"/>
  </r>
  <r>
    <m/>
    <m/>
    <m/>
    <m/>
    <m/>
    <x v="135"/>
    <s v="DEPARTAMENTO DE POLICÍA NARIÑO - DISTRITO ESPECIAL TUMACO"/>
    <n v="5500000"/>
    <m/>
    <n v="5500000"/>
    <x v="89"/>
    <s v="02-02-02-009-004"/>
    <s v="Detalle"/>
    <s v=""/>
    <s v=""/>
    <x v="27"/>
    <s v="SERVICIOS PÚBLICOS"/>
    <x v="82"/>
    <x v="114"/>
  </r>
  <r>
    <m/>
    <m/>
    <m/>
    <m/>
    <m/>
    <x v="136"/>
    <s v="DEPARTAMENTO DE POLICÍA NARIÑO - DISTRITO ESPECIAL TUQUERRES"/>
    <n v="4470000"/>
    <m/>
    <n v="4470000"/>
    <x v="89"/>
    <s v="02-02-02-009-004"/>
    <s v="Detalle"/>
    <s v=""/>
    <s v=""/>
    <x v="27"/>
    <s v="SERVICIOS PÚBLICOS"/>
    <x v="82"/>
    <x v="115"/>
  </r>
  <r>
    <m/>
    <m/>
    <m/>
    <m/>
    <m/>
    <x v="176"/>
    <s v="DEPARTAMENTO DE POLICÍA NARIÑO POLICÍA DE CARRETERAS"/>
    <n v="3000000"/>
    <m/>
    <n v="3000000"/>
    <x v="89"/>
    <s v="02-02-02-009-004"/>
    <s v="Detalle"/>
    <s v=""/>
    <s v=""/>
    <x v="27"/>
    <s v="SERVICIOS PÚBLICOS"/>
    <x v="82"/>
    <x v="112"/>
  </r>
  <r>
    <m/>
    <m/>
    <m/>
    <m/>
    <m/>
    <x v="48"/>
    <s v="POLICÍA METROPOLITANA DE BOGOTÁ - POLICÍA METROPOLITANA DE SOACHA"/>
    <n v="120000000"/>
    <m/>
    <n v="120000000"/>
    <x v="89"/>
    <s v="02-02-02-009-004"/>
    <s v="Detalle"/>
    <s v=""/>
    <s v=""/>
    <x v="28"/>
    <s v="SERVICIOS PÚBLICOS"/>
    <x v="82"/>
    <x v="44"/>
  </r>
  <r>
    <m/>
    <m/>
    <m/>
    <m/>
    <m/>
    <x v="49"/>
    <s v="POLICÍA METROPOLITANA DE BOGOTÁ - REGIÓN METROPOLITANA DE POLICÍA LA SABANA"/>
    <n v="42460000"/>
    <m/>
    <n v="42460000"/>
    <x v="89"/>
    <s v="02-02-02-009-004"/>
    <s v="Detalle"/>
    <s v=""/>
    <s v=""/>
    <x v="28"/>
    <s v="SERVICIOS PÚBLICOS"/>
    <x v="82"/>
    <x v="45"/>
  </r>
  <r>
    <m/>
    <m/>
    <m/>
    <m/>
    <m/>
    <x v="50"/>
    <s v="POLICÍA METROPOLITANA DE CALI"/>
    <n v="260000000"/>
    <m/>
    <n v="260000000"/>
    <x v="89"/>
    <s v="02-02-02-009-004"/>
    <s v="Detalle"/>
    <s v=""/>
    <s v=""/>
    <x v="29"/>
    <s v="SERVICIOS PÚBLICOS"/>
    <x v="82"/>
    <x v="46"/>
  </r>
  <r>
    <m/>
    <m/>
    <m/>
    <m/>
    <m/>
    <x v="82"/>
    <s v="DEPARTAMENTO DE POLICÍA VALLE"/>
    <n v="230923325"/>
    <m/>
    <n v="230923325"/>
    <x v="89"/>
    <s v="02-02-02-009-004"/>
    <s v="Detalle"/>
    <s v=""/>
    <s v=""/>
    <x v="29"/>
    <s v="SERVICIOS PÚBLICOS"/>
    <x v="82"/>
    <x v="67"/>
  </r>
  <r>
    <m/>
    <m/>
    <m/>
    <m/>
    <m/>
    <x v="51"/>
    <s v="DEPARTAMENTO DE POLICÍA VALLE - DISTRITO ESPECIAL BUENAVENTURA"/>
    <n v="46613751"/>
    <m/>
    <n v="46613751"/>
    <x v="89"/>
    <s v="02-02-02-009-004"/>
    <s v="Detalle"/>
    <s v=""/>
    <s v=""/>
    <x v="29"/>
    <s v="SERVICIOS PÚBLICOS"/>
    <x v="82"/>
    <x v="47"/>
  </r>
  <r>
    <m/>
    <m/>
    <m/>
    <m/>
    <m/>
    <x v="177"/>
    <s v="DEPARTAMENTO DE POLICÍA VALLE - POLICÍA DE CARRETERAS"/>
    <n v="3740000"/>
    <m/>
    <n v="3740000"/>
    <x v="89"/>
    <s v="02-02-02-009-004"/>
    <s v="Detalle"/>
    <s v=""/>
    <s v=""/>
    <x v="29"/>
    <s v="SERVICIOS PÚBLICOS"/>
    <x v="82"/>
    <x v="112"/>
  </r>
  <r>
    <m/>
    <m/>
    <m/>
    <m/>
    <m/>
    <x v="137"/>
    <s v="POLICÍA METROPOLITANA DEL VALLE DE ABURRA"/>
    <n v="168000000"/>
    <n v="396000000"/>
    <n v="564000000"/>
    <x v="89"/>
    <s v="02-02-02-009-004"/>
    <s v="Detalle"/>
    <s v=""/>
    <s v=""/>
    <x v="30"/>
    <s v="SERVICIOS PÚBLICOS"/>
    <x v="82"/>
    <x v="116"/>
  </r>
  <r>
    <m/>
    <m/>
    <m/>
    <m/>
    <m/>
    <x v="83"/>
    <s v="DEPARTAMENTO DE POLICÍA ANTIOQUIA"/>
    <n v="109000000"/>
    <n v="100000000"/>
    <n v="209000000"/>
    <x v="89"/>
    <s v="02-02-02-009-004"/>
    <s v="Detalle"/>
    <s v=""/>
    <s v=""/>
    <x v="30"/>
    <s v="SERVICIOS PÚBLICOS"/>
    <x v="82"/>
    <x v="68"/>
  </r>
  <r>
    <m/>
    <m/>
    <m/>
    <m/>
    <m/>
    <x v="138"/>
    <s v="DEPARTAMENTO DE POLICÍA ANTIOQUIA - DISTRITO ESPECIAL CAUCASIA"/>
    <n v="75000000"/>
    <m/>
    <n v="75000000"/>
    <x v="89"/>
    <s v="02-02-02-009-004"/>
    <s v="Detalle"/>
    <s v=""/>
    <s v=""/>
    <x v="30"/>
    <s v="SERVICIOS PÚBLICOS"/>
    <x v="82"/>
    <x v="117"/>
  </r>
  <r>
    <m/>
    <m/>
    <m/>
    <m/>
    <m/>
    <x v="178"/>
    <s v="DEPARTAMENTO DE POLICÍA ANTIOQUIA - POLICÍA DE CARRETERAS"/>
    <n v="570000"/>
    <m/>
    <n v="570000"/>
    <x v="89"/>
    <s v="02-02-02-009-004"/>
    <s v="Detalle"/>
    <s v=""/>
    <s v=""/>
    <x v="30"/>
    <s v="SERVICIOS PÚBLICOS"/>
    <x v="82"/>
    <x v="112"/>
  </r>
  <r>
    <m/>
    <m/>
    <m/>
    <m/>
    <m/>
    <x v="55"/>
    <s v="POLICÍA METROPOLITANA DE CARTAGENA"/>
    <n v="215000000"/>
    <m/>
    <n v="215000000"/>
    <x v="89"/>
    <s v="02-02-02-009-004"/>
    <s v="Detalle"/>
    <s v=""/>
    <s v=""/>
    <x v="31"/>
    <s v="SERVICIOS PÚBLICOS"/>
    <x v="82"/>
    <x v="49"/>
  </r>
  <r>
    <m/>
    <m/>
    <m/>
    <m/>
    <m/>
    <x v="56"/>
    <s v="DEPARTAMENTO DE POLICÍA BOLÍVAR"/>
    <n v="50000000"/>
    <m/>
    <n v="50000000"/>
    <x v="89"/>
    <s v="02-02-02-009-004"/>
    <s v="Detalle"/>
    <s v=""/>
    <s v=""/>
    <x v="31"/>
    <s v="SERVICIOS PÚBLICOS"/>
    <x v="82"/>
    <x v="50"/>
  </r>
  <r>
    <m/>
    <m/>
    <m/>
    <m/>
    <m/>
    <x v="57"/>
    <s v="POLICÍA METROPOLITANA DE BARRANQUILLA"/>
    <n v="350000000"/>
    <m/>
    <n v="350000000"/>
    <x v="89"/>
    <s v="02-02-02-009-004"/>
    <s v="Detalle"/>
    <s v=""/>
    <s v=""/>
    <x v="32"/>
    <s v="SERVICIOS PÚBLICOS"/>
    <x v="82"/>
    <x v="51"/>
  </r>
  <r>
    <m/>
    <m/>
    <m/>
    <m/>
    <m/>
    <x v="85"/>
    <s v="DEPARTAMENTO DE POLICÍA ATLÁNTICO "/>
    <n v="50000000"/>
    <m/>
    <n v="50000000"/>
    <x v="89"/>
    <s v="02-02-02-009-004"/>
    <s v="Detalle"/>
    <s v=""/>
    <s v=""/>
    <x v="32"/>
    <s v="SERVICIOS PÚBLICOS"/>
    <x v="82"/>
    <x v="69"/>
  </r>
  <r>
    <m/>
    <m/>
    <m/>
    <m/>
    <m/>
    <x v="109"/>
    <s v="POLICÍA METROPOLITANA DE BUCARAMANGA"/>
    <n v="262000000"/>
    <m/>
    <n v="262000000"/>
    <x v="89"/>
    <s v="02-02-02-009-004"/>
    <s v="Detalle"/>
    <s v=""/>
    <s v=""/>
    <x v="33"/>
    <s v="SERVICIOS PÚBLICOS"/>
    <x v="82"/>
    <x v="89"/>
  </r>
  <r>
    <m/>
    <m/>
    <m/>
    <m/>
    <m/>
    <x v="180"/>
    <s v="POLICÍA METROPOLITANA DE BUCARAMANGA - POLICÍA DE CARRETERAS"/>
    <n v="3000000"/>
    <m/>
    <n v="3000000"/>
    <x v="89"/>
    <s v="02-02-02-009-004"/>
    <s v="Detalle"/>
    <s v=""/>
    <s v=""/>
    <x v="33"/>
    <s v="SERVICIOS PÚBLICOS"/>
    <x v="82"/>
    <x v="112"/>
  </r>
  <r>
    <m/>
    <m/>
    <m/>
    <m/>
    <m/>
    <x v="94"/>
    <s v="DEPARTAMENTO DE POLICÍA SANTANDER"/>
    <n v="71659513.579999998"/>
    <m/>
    <n v="71659513.579999998"/>
    <x v="89"/>
    <s v="02-02-02-009-004"/>
    <s v="Detalle"/>
    <s v=""/>
    <s v=""/>
    <x v="33"/>
    <s v="SERVICIOS PÚBLICOS"/>
    <x v="82"/>
    <x v="74"/>
  </r>
  <r>
    <m/>
    <m/>
    <m/>
    <m/>
    <m/>
    <x v="181"/>
    <s v="DEPARTAMENTO DE POLICÍA SANTANDER -  POLICÍA DE CARRETERAS"/>
    <n v="2000000"/>
    <m/>
    <n v="2000000"/>
    <x v="89"/>
    <s v="02-02-02-009-004"/>
    <s v="Detalle"/>
    <s v=""/>
    <s v=""/>
    <x v="33"/>
    <s v="SERVICIOS PÚBLICOS"/>
    <x v="82"/>
    <x v="112"/>
  </r>
  <r>
    <m/>
    <m/>
    <m/>
    <m/>
    <m/>
    <x v="59"/>
    <s v="DEPARTAMENTO DE POLICÍA MAGDALENA MEDIO"/>
    <n v="86000000"/>
    <m/>
    <n v="86000000"/>
    <x v="89"/>
    <s v="02-02-02-009-004"/>
    <s v="Detalle"/>
    <s v=""/>
    <s v=""/>
    <x v="33"/>
    <s v="SERVICIOS PÚBLICOS"/>
    <x v="82"/>
    <x v="53"/>
  </r>
  <r>
    <m/>
    <m/>
    <m/>
    <m/>
    <m/>
    <x v="60"/>
    <s v="POLICÍA METROPOLITANA DE CUCUTA"/>
    <n v="317000000"/>
    <m/>
    <n v="317000000"/>
    <x v="89"/>
    <s v="02-02-02-009-004"/>
    <s v="Detalle"/>
    <s v=""/>
    <s v=""/>
    <x v="34"/>
    <s v="SERVICIOS PÚBLICOS"/>
    <x v="82"/>
    <x v="54"/>
  </r>
  <r>
    <m/>
    <m/>
    <m/>
    <m/>
    <m/>
    <x v="182"/>
    <s v="POLICÍA METROPOLITANA DE CÚCUTA - POLICÍA DE CARRETERAS"/>
    <n v="2500000"/>
    <m/>
    <n v="2500000"/>
    <x v="89"/>
    <s v="02-02-02-009-004"/>
    <s v="Detalle"/>
    <s v=""/>
    <s v=""/>
    <x v="34"/>
    <s v="SERVICIOS PÚBLICOS"/>
    <x v="82"/>
    <x v="112"/>
  </r>
  <r>
    <m/>
    <m/>
    <m/>
    <m/>
    <m/>
    <x v="61"/>
    <s v="DEPARTAMENTO DE POLICÍA NORTE DE SANTANDER"/>
    <n v="101000000"/>
    <m/>
    <n v="101000000"/>
    <x v="89"/>
    <s v="02-02-02-009-004"/>
    <s v="Detalle"/>
    <s v=""/>
    <s v=""/>
    <x v="34"/>
    <s v="SERVICIOS PÚBLICOS"/>
    <x v="82"/>
    <x v="55"/>
  </r>
  <r>
    <m/>
    <m/>
    <m/>
    <m/>
    <m/>
    <x v="183"/>
    <s v="DEPARTAMENTO DE POLICÍA NORTE DE SANTANDER -  POLICÍA DE CARRETERAS"/>
    <n v="3000000"/>
    <m/>
    <n v="3000000"/>
    <x v="89"/>
    <s v="02-02-02-009-004"/>
    <s v="Detalle"/>
    <s v=""/>
    <s v=""/>
    <x v="34"/>
    <s v="SERVICIOS PÚBLICOS"/>
    <x v="82"/>
    <x v="112"/>
  </r>
  <r>
    <m/>
    <m/>
    <m/>
    <m/>
    <m/>
    <x v="125"/>
    <s v="REGIÓN DE POLICÍA No. 5"/>
    <n v="5420000"/>
    <m/>
    <n v="5420000"/>
    <x v="89"/>
    <s v="02-02-02-009-004"/>
    <s v="Detalle"/>
    <s v=""/>
    <s v=""/>
    <x v="34"/>
    <s v="SERVICIOS PÚBLICOS"/>
    <x v="82"/>
    <x v="105"/>
  </r>
  <r>
    <m/>
    <m/>
    <m/>
    <m/>
    <m/>
    <x v="63"/>
    <s v="POLICÍA METROPOLITANA DE PEREIRA"/>
    <n v="170000000"/>
    <m/>
    <n v="170000000"/>
    <x v="89"/>
    <s v="02-02-02-009-004"/>
    <s v="Detalle"/>
    <s v=""/>
    <s v=""/>
    <x v="35"/>
    <s v="SERVICIOS PÚBLICOS"/>
    <x v="82"/>
    <x v="56"/>
  </r>
  <r>
    <m/>
    <m/>
    <m/>
    <m/>
    <m/>
    <x v="64"/>
    <s v="DEPARTAMENTO DE POLICÍA RISARALDA"/>
    <n v="60000000"/>
    <m/>
    <n v="60000000"/>
    <x v="89"/>
    <s v="02-02-02-009-004"/>
    <s v="Detalle"/>
    <s v=""/>
    <s v=""/>
    <x v="35"/>
    <s v="SERVICIOS PÚBLICOS"/>
    <x v="82"/>
    <x v="57"/>
  </r>
  <r>
    <m/>
    <m/>
    <m/>
    <m/>
    <m/>
    <x v="184"/>
    <s v="DEPARTAMENTO DE POLICÍA RISARALDA- POLICÍA DE CARRETERAS"/>
    <n v="4000000"/>
    <m/>
    <n v="4000000"/>
    <x v="89"/>
    <s v="02-02-02-009-004"/>
    <s v="Detalle"/>
    <s v=""/>
    <s v=""/>
    <x v="35"/>
    <s v="SERVICIOS PÚBLICOS"/>
    <x v="82"/>
    <x v="112"/>
  </r>
  <r>
    <m/>
    <m/>
    <m/>
    <m/>
    <m/>
    <x v="66"/>
    <s v="POLICÍA METROPOLITANA DE VILLAVICENCIO"/>
    <n v="52000000"/>
    <m/>
    <n v="52000000"/>
    <x v="89"/>
    <s v="02-02-02-009-004"/>
    <s v="Detalle"/>
    <s v=""/>
    <s v=""/>
    <x v="36"/>
    <s v="SERVICIOS PÚBLICOS"/>
    <x v="82"/>
    <x v="58"/>
  </r>
  <r>
    <m/>
    <m/>
    <m/>
    <m/>
    <m/>
    <x v="67"/>
    <s v="DEPARTAMENTO DE POLICÍA META"/>
    <n v="130000000"/>
    <m/>
    <n v="130000000"/>
    <x v="89"/>
    <s v="02-02-02-009-004"/>
    <s v="Detalle"/>
    <s v=""/>
    <s v=""/>
    <x v="36"/>
    <s v="SERVICIOS PÚBLICOS"/>
    <x v="82"/>
    <x v="59"/>
  </r>
  <r>
    <m/>
    <m/>
    <m/>
    <m/>
    <m/>
    <x v="185"/>
    <s v="DEPARTAMENTO DE POLICÍA META- POLICÍA DE CARRETERAS"/>
    <n v="4000000"/>
    <m/>
    <n v="4000000"/>
    <x v="89"/>
    <s v="02-02-02-009-004"/>
    <s v="Detalle"/>
    <s v=""/>
    <s v=""/>
    <x v="36"/>
    <s v="SERVICIOS PÚBLICOS"/>
    <x v="82"/>
    <x v="112"/>
  </r>
  <r>
    <m/>
    <m/>
    <m/>
    <m/>
    <m/>
    <x v="68"/>
    <s v="DEPARTAMENTO DE POLICÍA VAUPÉS"/>
    <n v="12000000"/>
    <m/>
    <n v="12000000"/>
    <x v="89"/>
    <s v="02-02-02-009-004"/>
    <s v="Detalle"/>
    <s v=""/>
    <s v=""/>
    <x v="36"/>
    <s v="SERVICIOS PÚBLICOS"/>
    <x v="82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9"/>
    <s v="005"/>
    <x v="0"/>
    <s v="SERVICIOS DE ASOCIACIONES"/>
    <n v="21852000"/>
    <n v="0"/>
    <n v="21852000"/>
    <x v="90"/>
    <s v="02-02-02-009"/>
    <s v="Subordinal"/>
    <s v="020202009005Subordinal"/>
    <n v="1"/>
    <x v="0"/>
    <s v="SERVICIOS DE ASOCIACIONES"/>
    <x v="83"/>
    <x v="0"/>
  </r>
  <r>
    <m/>
    <m/>
    <m/>
    <m/>
    <m/>
    <x v="98"/>
    <s v="AGREGADURIA DE BOLIVIA"/>
    <n v="3500000"/>
    <m/>
    <n v="3500000"/>
    <x v="90"/>
    <s v="02-02-02-009-005"/>
    <s v="Detalle"/>
    <s v=""/>
    <s v=""/>
    <x v="1"/>
    <s v="SERVICIOS DE ASOCIACIONES"/>
    <x v="83"/>
    <x v="78"/>
  </r>
  <r>
    <m/>
    <m/>
    <m/>
    <m/>
    <m/>
    <x v="115"/>
    <s v="AGREGADURIA DE PANAMA"/>
    <n v="3200000"/>
    <m/>
    <n v="3200000"/>
    <x v="90"/>
    <s v="02-02-02-009-005"/>
    <s v="Detalle"/>
    <s v=""/>
    <s v=""/>
    <x v="1"/>
    <s v="SERVICIOS DE ASOCIACIONES"/>
    <x v="83"/>
    <x v="95"/>
  </r>
  <r>
    <m/>
    <m/>
    <m/>
    <m/>
    <m/>
    <x v="121"/>
    <s v="AGREGADURIA DE PERU"/>
    <n v="5000000"/>
    <m/>
    <n v="5000000"/>
    <x v="90"/>
    <s v="02-02-02-009-005"/>
    <s v="Detalle"/>
    <s v=""/>
    <s v=""/>
    <x v="1"/>
    <s v="SERVICIOS DE ASOCIACIONES"/>
    <x v="83"/>
    <x v="101"/>
  </r>
  <r>
    <m/>
    <m/>
    <m/>
    <m/>
    <m/>
    <x v="128"/>
    <s v="AGREGADURIA DE ESTADOS UNIDOS"/>
    <n v="2000000"/>
    <m/>
    <n v="2000000"/>
    <x v="90"/>
    <s v="02-02-02-009-005"/>
    <s v="Detalle"/>
    <s v=""/>
    <s v=""/>
    <x v="1"/>
    <s v="SERVICIOS DE ASOCIACIONES"/>
    <x v="83"/>
    <x v="108"/>
  </r>
  <r>
    <m/>
    <m/>
    <m/>
    <m/>
    <m/>
    <x v="100"/>
    <s v="AGREGADURIA DE BRASIL"/>
    <n v="2050000"/>
    <m/>
    <n v="2050000"/>
    <x v="90"/>
    <s v="02-02-02-009-005"/>
    <s v="Detalle"/>
    <s v=""/>
    <s v=""/>
    <x v="1"/>
    <s v="SERVICIOS DE ASOCIACIONES"/>
    <x v="83"/>
    <x v="80"/>
  </r>
  <r>
    <m/>
    <m/>
    <m/>
    <m/>
    <m/>
    <x v="123"/>
    <s v="AGREGADURIA OEA"/>
    <n v="1000000"/>
    <m/>
    <n v="1000000"/>
    <x v="90"/>
    <s v="02-02-02-009-005"/>
    <s v="Detalle"/>
    <s v=""/>
    <s v=""/>
    <x v="1"/>
    <s v="SERVICIOS DE ASOCIACIONES"/>
    <x v="83"/>
    <x v="103"/>
  </r>
  <r>
    <m/>
    <m/>
    <m/>
    <m/>
    <m/>
    <x v="102"/>
    <s v="AGREGADURIA DE ECUADOR"/>
    <n v="5102000"/>
    <m/>
    <n v="5102000"/>
    <x v="90"/>
    <s v="02-02-02-009-005"/>
    <s v="Detalle"/>
    <s v=""/>
    <s v=""/>
    <x v="1"/>
    <s v="SERVICIOS DE ASOCIACIONES"/>
    <x v="83"/>
    <x v="82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9"/>
    <s v="006"/>
    <x v="0"/>
    <s v="SERVICIOS DE ESPARCIMIENTO, CULTURALES Y DEPORTIVOS"/>
    <n v="20898000"/>
    <n v="13765763795"/>
    <n v="13786661795"/>
    <x v="91"/>
    <s v="02-02-02-009"/>
    <s v="Subordinal"/>
    <s v="020202009006Subordinal"/>
    <n v="1"/>
    <x v="0"/>
    <s v="SERVICIOS DE BIENESTAR SOCIAL"/>
    <x v="84"/>
    <x v="0"/>
  </r>
  <r>
    <m/>
    <m/>
    <m/>
    <m/>
    <m/>
    <x v="97"/>
    <s v="AGREGADURIA DE ARGENTINA"/>
    <n v="5000000"/>
    <m/>
    <n v="5000000"/>
    <x v="91"/>
    <s v="02-02-02-009-006"/>
    <s v="Detalle"/>
    <s v=""/>
    <s v=""/>
    <x v="1"/>
    <s v="SERVICIOS DE BIENESTAR SOCIAL"/>
    <x v="84"/>
    <x v="77"/>
  </r>
  <r>
    <m/>
    <m/>
    <m/>
    <m/>
    <m/>
    <x v="102"/>
    <s v="AGREGADURIA DE ECUADOR"/>
    <n v="8898000"/>
    <m/>
    <n v="8898000"/>
    <x v="91"/>
    <s v="02-02-02-009-006"/>
    <s v="Detalle"/>
    <s v=""/>
    <s v=""/>
    <x v="1"/>
    <s v="SERVICIOS DE BIENESTAR SOCIAL"/>
    <x v="84"/>
    <x v="82"/>
  </r>
  <r>
    <m/>
    <m/>
    <m/>
    <m/>
    <m/>
    <x v="117"/>
    <s v="AGREGADURIA DE PARAGUAY"/>
    <n v="7000000"/>
    <m/>
    <n v="7000000"/>
    <x v="91"/>
    <s v="02-02-02-009-006"/>
    <s v="Detalle"/>
    <s v=""/>
    <s v=""/>
    <x v="1"/>
    <s v="SERVICIOS DE BIENESTAR SOCIAL"/>
    <x v="84"/>
    <x v="97"/>
  </r>
  <r>
    <m/>
    <m/>
    <m/>
    <m/>
    <m/>
    <x v="24"/>
    <s v="DIRECCIÓN DE BIENESTAR SOCIAL"/>
    <m/>
    <n v="13765763795"/>
    <n v="13765763795"/>
    <x v="91"/>
    <s v="02-02-02-009-006"/>
    <s v="Detalle"/>
    <s v=""/>
    <s v=""/>
    <x v="14"/>
    <s v="SERVICIOS DE BIENESTAR SOCIAL"/>
    <x v="84"/>
    <x v="22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09"/>
    <s v="007"/>
    <x v="0"/>
    <s v="OTROS SERVICIOS"/>
    <n v="6468614216"/>
    <n v="919713970"/>
    <n v="7388328186"/>
    <x v="92"/>
    <s v="02-02-02-009"/>
    <s v="Subordinal"/>
    <s v="020202009007Subordinal"/>
    <n v="1"/>
    <x v="0"/>
    <s v="SERVICIOS OTROS"/>
    <x v="85"/>
    <x v="0"/>
  </r>
  <r>
    <m/>
    <m/>
    <m/>
    <m/>
    <m/>
    <x v="70"/>
    <s v="DIRECCIÓN ADMINISTRATIVA Y FINANCIERA"/>
    <n v="200000000"/>
    <m/>
    <n v="200000000"/>
    <x v="92"/>
    <s v="02-02-02-009-007"/>
    <s v="Detalle"/>
    <s v=""/>
    <s v=""/>
    <x v="1"/>
    <s v="SERVICIOS OTROS"/>
    <x v="85"/>
    <x v="62"/>
  </r>
  <r>
    <m/>
    <m/>
    <m/>
    <m/>
    <m/>
    <x v="95"/>
    <s v="DIRECCIÓN LOGISTICA Y FINANCIERA - DIRECCIÓN PONAL"/>
    <n v="650000000"/>
    <m/>
    <n v="650000000"/>
    <x v="92"/>
    <s v="02-02-02-009-007"/>
    <s v="Detalle"/>
    <s v=""/>
    <s v=""/>
    <x v="1"/>
    <s v="SERVICIOS OTROS"/>
    <x v="85"/>
    <x v="75"/>
  </r>
  <r>
    <m/>
    <m/>
    <m/>
    <m/>
    <m/>
    <x v="3"/>
    <s v="AREA DE DERECHOS HUMANOS"/>
    <n v="10000000"/>
    <m/>
    <n v="10000000"/>
    <x v="92"/>
    <s v="02-02-02-009-007"/>
    <s v="Detalle"/>
    <s v=""/>
    <s v=""/>
    <x v="1"/>
    <s v="SERVICIOS OTROS"/>
    <x v="85"/>
    <x v="3"/>
  </r>
  <r>
    <m/>
    <m/>
    <m/>
    <m/>
    <m/>
    <x v="92"/>
    <s v="UNIDAD PARA LA EDIFICACIÓN DE LA PAZ"/>
    <n v="600000000"/>
    <m/>
    <n v="600000000"/>
    <x v="92"/>
    <s v="02-02-02-009-007"/>
    <s v="Detalle"/>
    <s v=""/>
    <s v=""/>
    <x v="1"/>
    <s v="SERVICIOS OTROS"/>
    <x v="85"/>
    <x v="72"/>
  </r>
  <r>
    <m/>
    <m/>
    <m/>
    <m/>
    <m/>
    <x v="16"/>
    <s v="DEPARTAMENTO DE POLICÍA QUINDIO"/>
    <n v="20000000"/>
    <m/>
    <n v="20000000"/>
    <x v="92"/>
    <s v="02-02-02-009-007"/>
    <s v="Detalle"/>
    <s v=""/>
    <s v=""/>
    <x v="7"/>
    <s v="SERVICIOS OTROS"/>
    <x v="85"/>
    <x v="16"/>
  </r>
  <r>
    <m/>
    <m/>
    <m/>
    <m/>
    <m/>
    <x v="24"/>
    <s v="DIRECCIÓN DE BIENESTAR SOCIAL"/>
    <n v="4543614216"/>
    <n v="919713970"/>
    <n v="5463328186"/>
    <x v="92"/>
    <s v="02-02-02-009-007"/>
    <s v="Detalle"/>
    <s v=""/>
    <s v=""/>
    <x v="14"/>
    <s v="SERVICIOS OTROS"/>
    <x v="85"/>
    <x v="22"/>
  </r>
  <r>
    <m/>
    <m/>
    <m/>
    <m/>
    <m/>
    <x v="106"/>
    <s v="DIRECCIÓN DE INVESTIGACION CRIMINAL"/>
    <n v="315000000"/>
    <m/>
    <n v="315000000"/>
    <x v="92"/>
    <s v="02-02-02-009-007"/>
    <s v="Detalle"/>
    <s v=""/>
    <s v=""/>
    <x v="40"/>
    <s v="SERVICIOS OTROS"/>
    <x v="85"/>
    <x v="86"/>
  </r>
  <r>
    <m/>
    <m/>
    <m/>
    <m/>
    <m/>
    <x v="39"/>
    <s v="DEPARTAMENTO DE POLICÍA HUILA"/>
    <n v="15000000"/>
    <m/>
    <n v="15000000"/>
    <x v="92"/>
    <s v="02-02-02-009-007"/>
    <s v="Detalle"/>
    <s v=""/>
    <s v=""/>
    <x v="23"/>
    <s v="SERVICIOS OTROS"/>
    <x v="85"/>
    <x v="36"/>
  </r>
  <r>
    <m/>
    <m/>
    <m/>
    <m/>
    <m/>
    <x v="55"/>
    <s v="POLICÍA METROPOLITANA DE CARTAGENA"/>
    <n v="105000000"/>
    <m/>
    <n v="105000000"/>
    <x v="92"/>
    <s v="02-02-02-009-007"/>
    <s v="Detalle"/>
    <s v=""/>
    <s v=""/>
    <x v="31"/>
    <s v="SERVICIOS OTROS"/>
    <x v="85"/>
    <x v="49"/>
  </r>
  <r>
    <m/>
    <m/>
    <m/>
    <m/>
    <m/>
    <x v="56"/>
    <s v="DEPARTAMENTO DE POLICÍA BOLÍVAR"/>
    <n v="10000000"/>
    <m/>
    <n v="10000000"/>
    <x v="92"/>
    <s v="02-02-02-009-007"/>
    <s v="Detalle"/>
    <s v=""/>
    <s v=""/>
    <x v="31"/>
    <s v="SERVICIOS OTROS"/>
    <x v="85"/>
    <x v="5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2"/>
    <s v="010"/>
    <s v=""/>
    <x v="0"/>
    <s v="VIÁTICOS DE LOS FUNCIONARIOS EN COMISIÓN"/>
    <n v="11385705605"/>
    <n v="1620100000"/>
    <n v="13005805605"/>
    <x v="93"/>
    <s v="02-02-02"/>
    <s v="Ordinal"/>
    <s v="020202010Ordinal"/>
    <n v="1"/>
    <x v="0"/>
    <s v="VIÁTICOS"/>
    <x v="86"/>
    <x v="0"/>
  </r>
  <r>
    <m/>
    <m/>
    <m/>
    <m/>
    <m/>
    <x v="222"/>
    <s v="COMISIONES AL EXTERIOR"/>
    <n v="3000000000"/>
    <m/>
    <n v="3000000000"/>
    <x v="93"/>
    <s v="02-02-02-010"/>
    <s v="Detalle"/>
    <s v=""/>
    <s v=""/>
    <x v="1"/>
    <s v="VIÁTICOS"/>
    <x v="86"/>
    <x v="120"/>
  </r>
  <r>
    <m/>
    <m/>
    <m/>
    <m/>
    <m/>
    <x v="223"/>
    <s v="COMISIONES AL INTERIOR"/>
    <n v="1400000000"/>
    <m/>
    <n v="1400000000"/>
    <x v="93"/>
    <s v="02-02-02-010"/>
    <s v="Detalle"/>
    <s v=""/>
    <s v=""/>
    <x v="1"/>
    <s v="VIÁTICOS"/>
    <x v="86"/>
    <x v="121"/>
  </r>
  <r>
    <m/>
    <m/>
    <m/>
    <m/>
    <m/>
    <x v="96"/>
    <s v="CENTRO DE ESTANDARES DE LA POLICÍA"/>
    <n v="60000000"/>
    <m/>
    <n v="60000000"/>
    <x v="93"/>
    <s v="02-02-02-010"/>
    <s v="Detalle"/>
    <s v=""/>
    <s v=""/>
    <x v="1"/>
    <s v="VIÁTICOS"/>
    <x v="86"/>
    <x v="76"/>
  </r>
  <r>
    <m/>
    <m/>
    <m/>
    <m/>
    <m/>
    <x v="3"/>
    <s v="AREA DE DERECHOS HUMANOS"/>
    <n v="30000000"/>
    <m/>
    <n v="30000000"/>
    <x v="93"/>
    <s v="02-02-02-010"/>
    <s v="Detalle"/>
    <s v=""/>
    <s v=""/>
    <x v="1"/>
    <s v="VIÁTICOS"/>
    <x v="86"/>
    <x v="3"/>
  </r>
  <r>
    <m/>
    <m/>
    <m/>
    <m/>
    <m/>
    <x v="8"/>
    <s v="INSPECCIÓN GENERAL"/>
    <n v="50000000"/>
    <m/>
    <n v="50000000"/>
    <x v="93"/>
    <s v="02-02-02-010"/>
    <s v="Detalle"/>
    <s v=""/>
    <s v=""/>
    <x v="1"/>
    <s v="VIÁTICOS"/>
    <x v="86"/>
    <x v="8"/>
  </r>
  <r>
    <m/>
    <m/>
    <m/>
    <m/>
    <m/>
    <x v="105"/>
    <s v="OFICINA DE RELACIONES  Y COOPERACIÓN INTERNACIONAL POLICIAL"/>
    <n v="4590000"/>
    <m/>
    <n v="4590000"/>
    <x v="93"/>
    <s v="02-02-02-010"/>
    <s v="Detalle"/>
    <s v=""/>
    <s v=""/>
    <x v="1"/>
    <s v="VIÁTICOS"/>
    <x v="86"/>
    <x v="85"/>
  </r>
  <r>
    <m/>
    <m/>
    <m/>
    <m/>
    <m/>
    <x v="72"/>
    <s v="DEPARTAMENTO DE POLICÍA CUNDINAMARCA"/>
    <n v="80000000"/>
    <m/>
    <n v="80000000"/>
    <x v="93"/>
    <s v="02-02-02-010"/>
    <s v="Detalle"/>
    <s v=""/>
    <s v=""/>
    <x v="5"/>
    <s v="VIÁTICOS"/>
    <x v="86"/>
    <x v="64"/>
  </r>
  <r>
    <m/>
    <m/>
    <m/>
    <m/>
    <m/>
    <x v="10"/>
    <s v="DEPARTAMENTO DE POLICÍA CAQUETA"/>
    <n v="80000000"/>
    <m/>
    <n v="80000000"/>
    <x v="93"/>
    <s v="02-02-02-010"/>
    <s v="Detalle"/>
    <s v=""/>
    <s v=""/>
    <x v="2"/>
    <s v="VIÁTICOS"/>
    <x v="86"/>
    <x v="10"/>
  </r>
  <r>
    <m/>
    <m/>
    <m/>
    <m/>
    <m/>
    <x v="193"/>
    <s v="DEPARTAMENTO DE POLICÍA CAQUETA - POLICÍA DE CARRETERAS"/>
    <m/>
    <n v="3000000"/>
    <n v="3000000"/>
    <x v="93"/>
    <s v="02-02-02-010"/>
    <s v="Detalle"/>
    <s v=""/>
    <s v=""/>
    <x v="2"/>
    <s v="VIÁTICOS"/>
    <x v="86"/>
    <x v="112"/>
  </r>
  <r>
    <m/>
    <m/>
    <m/>
    <m/>
    <m/>
    <x v="124"/>
    <s v="DEPARTAMENTO DE POLICÍA CASANARE"/>
    <n v="30000000"/>
    <m/>
    <n v="30000000"/>
    <x v="93"/>
    <s v="02-02-02-010"/>
    <s v="Detalle"/>
    <s v=""/>
    <s v=""/>
    <x v="37"/>
    <s v="VIÁTICOS"/>
    <x v="86"/>
    <x v="104"/>
  </r>
  <r>
    <m/>
    <m/>
    <m/>
    <m/>
    <m/>
    <x v="164"/>
    <s v="DEPARTAMENTO DE POLICÍA CASANARE - POLICÍA DE CARRETERAS"/>
    <m/>
    <n v="4000000"/>
    <n v="4000000"/>
    <x v="93"/>
    <s v="02-02-02-010"/>
    <s v="Detalle"/>
    <s v=""/>
    <s v=""/>
    <x v="37"/>
    <s v="VIÁTICOS"/>
    <x v="86"/>
    <x v="112"/>
  </r>
  <r>
    <m/>
    <m/>
    <m/>
    <m/>
    <m/>
    <x v="140"/>
    <s v="DEPARTAMENTO DE POLICÍA CASANARE - ESCUADRÓN MÓVIL ANTIDISTURBIOS"/>
    <n v="11000000"/>
    <m/>
    <n v="11000000"/>
    <x v="93"/>
    <s v="02-02-02-010"/>
    <s v="Detalle"/>
    <s v=""/>
    <s v=""/>
    <x v="37"/>
    <s v="VIÁTICOS"/>
    <x v="86"/>
    <x v="118"/>
  </r>
  <r>
    <m/>
    <m/>
    <m/>
    <m/>
    <m/>
    <x v="11"/>
    <s v="DEPARTAMENTO DE POLICÍA CESAR"/>
    <n v="50000000"/>
    <m/>
    <n v="50000000"/>
    <x v="93"/>
    <s v="02-02-02-010"/>
    <s v="Detalle"/>
    <s v=""/>
    <s v=""/>
    <x v="3"/>
    <s v="VIÁTICOS"/>
    <x v="86"/>
    <x v="11"/>
  </r>
  <r>
    <m/>
    <m/>
    <m/>
    <m/>
    <m/>
    <x v="141"/>
    <s v="DEPARTAMENTO DE POLICÍA CESAR - ESCUADRÓN MÓVIL ANTIDISTURBIOS"/>
    <n v="12000000"/>
    <m/>
    <n v="12000000"/>
    <x v="93"/>
    <s v="02-02-02-010"/>
    <s v="Detalle"/>
    <s v=""/>
    <s v=""/>
    <x v="3"/>
    <s v="VIÁTICOS"/>
    <x v="86"/>
    <x v="118"/>
  </r>
  <r>
    <m/>
    <m/>
    <m/>
    <m/>
    <m/>
    <x v="165"/>
    <s v="DEPARTAMENTO DE POLICÍA CESAR - POLICÍA DE CARRETERAS"/>
    <m/>
    <n v="2500000"/>
    <n v="2500000"/>
    <x v="93"/>
    <s v="02-02-02-010"/>
    <s v="Detalle"/>
    <s v=""/>
    <s v=""/>
    <x v="3"/>
    <s v="VIÁTICOS"/>
    <x v="86"/>
    <x v="112"/>
  </r>
  <r>
    <m/>
    <m/>
    <m/>
    <m/>
    <m/>
    <x v="113"/>
    <s v="DEPARTAMENTO DE POLICÍA CESAR - VALLEDUPAR"/>
    <n v="40000000"/>
    <m/>
    <n v="40000000"/>
    <x v="93"/>
    <s v="02-02-02-010"/>
    <s v="Detalle"/>
    <s v=""/>
    <s v=""/>
    <x v="3"/>
    <s v="VIÁTICOS"/>
    <x v="86"/>
    <x v="93"/>
  </r>
  <r>
    <m/>
    <m/>
    <m/>
    <m/>
    <m/>
    <x v="194"/>
    <s v="DEPARTAMENTO DE POLICÍA CHOCO - POLICÍA DE CARRETERAS"/>
    <m/>
    <n v="5000000"/>
    <n v="5000000"/>
    <x v="93"/>
    <s v="02-02-02-010"/>
    <s v="Detalle"/>
    <s v=""/>
    <s v=""/>
    <x v="38"/>
    <s v="VIÁTICOS"/>
    <x v="86"/>
    <x v="112"/>
  </r>
  <r>
    <m/>
    <m/>
    <m/>
    <m/>
    <m/>
    <x v="13"/>
    <s v="DEPARTAMENTO DE POLICÍA GUAINIA"/>
    <n v="30000000"/>
    <m/>
    <n v="30000000"/>
    <x v="93"/>
    <s v="02-02-02-010"/>
    <s v="Detalle"/>
    <s v=""/>
    <s v=""/>
    <x v="4"/>
    <s v="VIÁTICOS"/>
    <x v="86"/>
    <x v="13"/>
  </r>
  <r>
    <m/>
    <m/>
    <m/>
    <m/>
    <m/>
    <x v="131"/>
    <s v="DEPARTAMENTO DE POLICÍA GUAJIRA"/>
    <n v="50000000"/>
    <m/>
    <n v="50000000"/>
    <x v="93"/>
    <s v="02-02-02-010"/>
    <s v="Detalle"/>
    <s v=""/>
    <s v=""/>
    <x v="39"/>
    <s v="VIÁTICOS"/>
    <x v="86"/>
    <x v="111"/>
  </r>
  <r>
    <m/>
    <m/>
    <m/>
    <m/>
    <m/>
    <x v="142"/>
    <s v="DEPARTAMENTO DE POLICÍA GUAJIRA - ESCUADRÓN MÓVIL ANTIDISTURBIOS"/>
    <n v="12000000"/>
    <m/>
    <n v="12000000"/>
    <x v="93"/>
    <s v="02-02-02-010"/>
    <s v="Detalle"/>
    <s v=""/>
    <s v=""/>
    <x v="39"/>
    <s v="VIÁTICOS"/>
    <x v="86"/>
    <x v="118"/>
  </r>
  <r>
    <m/>
    <m/>
    <m/>
    <m/>
    <m/>
    <x v="14"/>
    <s v="REGIÓN DE POLICÍA No. 1"/>
    <n v="45000000"/>
    <m/>
    <n v="45000000"/>
    <x v="93"/>
    <s v="02-02-02-010"/>
    <s v="Detalle"/>
    <s v=""/>
    <s v=""/>
    <x v="5"/>
    <s v="VIÁTICOS"/>
    <x v="86"/>
    <x v="14"/>
  </r>
  <r>
    <m/>
    <m/>
    <m/>
    <m/>
    <m/>
    <x v="15"/>
    <s v="DEPARTAMENTO DE POLICÍA GUAVIARE"/>
    <n v="30000000"/>
    <m/>
    <n v="30000000"/>
    <x v="93"/>
    <s v="02-02-02-010"/>
    <s v="Detalle"/>
    <s v=""/>
    <s v=""/>
    <x v="6"/>
    <s v="VIÁTICOS"/>
    <x v="86"/>
    <x v="15"/>
  </r>
  <r>
    <m/>
    <m/>
    <m/>
    <m/>
    <m/>
    <x v="114"/>
    <s v="DEPARTAMENTO DE POLICÍA PUTUMAYO"/>
    <n v="15000000"/>
    <m/>
    <n v="15000000"/>
    <x v="93"/>
    <s v="02-02-02-010"/>
    <s v="Detalle"/>
    <s v=""/>
    <s v=""/>
    <x v="42"/>
    <s v="VIÁTICOS"/>
    <x v="86"/>
    <x v="94"/>
  </r>
  <r>
    <m/>
    <m/>
    <m/>
    <m/>
    <m/>
    <x v="133"/>
    <s v="DEPARTAMENTO DE POLICÍA PUTUMAYO - POLICÍA DE CARRETERAS"/>
    <m/>
    <n v="3000000"/>
    <n v="3000000"/>
    <x v="93"/>
    <s v="02-02-02-010"/>
    <s v="Detalle"/>
    <s v=""/>
    <s v=""/>
    <x v="42"/>
    <s v="VIÁTICOS"/>
    <x v="86"/>
    <x v="112"/>
  </r>
  <r>
    <m/>
    <m/>
    <m/>
    <m/>
    <m/>
    <x v="16"/>
    <s v="DEPARTAMENTO DE POLICÍA QUINDIO"/>
    <n v="80000000"/>
    <m/>
    <n v="80000000"/>
    <x v="93"/>
    <s v="02-02-02-010"/>
    <s v="Detalle"/>
    <s v=""/>
    <s v=""/>
    <x v="7"/>
    <s v="VIÁTICOS"/>
    <x v="86"/>
    <x v="16"/>
  </r>
  <r>
    <m/>
    <m/>
    <m/>
    <m/>
    <m/>
    <x v="167"/>
    <s v="DEPARTAMENTO DE POLICÍA QUINDIO - POLICÍA DE CARRETERAS"/>
    <m/>
    <n v="5000000"/>
    <n v="5000000"/>
    <x v="93"/>
    <s v="02-02-02-010"/>
    <s v="Detalle"/>
    <s v=""/>
    <s v=""/>
    <x v="7"/>
    <s v="VIÁTICOS"/>
    <x v="86"/>
    <x v="112"/>
  </r>
  <r>
    <m/>
    <m/>
    <m/>
    <m/>
    <m/>
    <x v="17"/>
    <s v="DEPARTAMENTO DE POLICÍA SAN ANDRES Y PROVIDENCIA"/>
    <n v="10000000"/>
    <m/>
    <n v="10000000"/>
    <x v="93"/>
    <s v="02-02-02-010"/>
    <s v="Detalle"/>
    <s v=""/>
    <s v=""/>
    <x v="8"/>
    <s v="VIÁTICOS"/>
    <x v="86"/>
    <x v="17"/>
  </r>
  <r>
    <m/>
    <m/>
    <m/>
    <m/>
    <m/>
    <x v="196"/>
    <s v="DEPARTAMENTO DE POLICÍA SAN ANDRES Y PROVIDENCIA - POLICÍA DE CARRETERAS"/>
    <m/>
    <n v="1000000"/>
    <n v="1000000"/>
    <x v="93"/>
    <s v="02-02-02-010"/>
    <s v="Detalle"/>
    <s v=""/>
    <s v=""/>
    <x v="8"/>
    <s v="VIÁTICOS"/>
    <x v="86"/>
    <x v="112"/>
  </r>
  <r>
    <m/>
    <m/>
    <m/>
    <m/>
    <m/>
    <x v="18"/>
    <s v="DEPARTAMENTO DE POLICÍA SUCRE"/>
    <n v="70000000"/>
    <m/>
    <n v="70000000"/>
    <x v="93"/>
    <s v="02-02-02-010"/>
    <s v="Detalle"/>
    <s v=""/>
    <s v=""/>
    <x v="9"/>
    <s v="VIÁTICOS"/>
    <x v="86"/>
    <x v="18"/>
  </r>
  <r>
    <m/>
    <m/>
    <m/>
    <m/>
    <m/>
    <x v="168"/>
    <s v="DEPARTAMENTO DE POLICÍA SUCRE - POLICÍA DE CARRETERAS"/>
    <m/>
    <n v="4000000"/>
    <n v="4000000"/>
    <x v="93"/>
    <s v="02-02-02-010"/>
    <s v="Detalle"/>
    <s v=""/>
    <s v=""/>
    <x v="9"/>
    <s v="VIÁTICOS"/>
    <x v="86"/>
    <x v="112"/>
  </r>
  <r>
    <m/>
    <m/>
    <m/>
    <m/>
    <m/>
    <x v="19"/>
    <s v="DEPARTAMENTO DE POLICÍA URABA"/>
    <n v="80000000"/>
    <m/>
    <n v="80000000"/>
    <x v="93"/>
    <s v="02-02-02-010"/>
    <s v="Detalle"/>
    <s v=""/>
    <s v=""/>
    <x v="10"/>
    <s v="VIÁTICOS"/>
    <x v="86"/>
    <x v="19"/>
  </r>
  <r>
    <m/>
    <m/>
    <m/>
    <m/>
    <m/>
    <x v="197"/>
    <s v="DEPARTAMENTO DE POLICÍA URABA - POLICÍA DE CARRETERAS"/>
    <m/>
    <n v="1000000"/>
    <n v="1000000"/>
    <x v="93"/>
    <s v="02-02-02-010"/>
    <s v="Detalle"/>
    <s v=""/>
    <s v=""/>
    <x v="10"/>
    <s v="VIÁTICOS"/>
    <x v="86"/>
    <x v="112"/>
  </r>
  <r>
    <m/>
    <m/>
    <m/>
    <m/>
    <m/>
    <x v="21"/>
    <s v="DEPARTAMENTO DE POLICÍA VICHADA"/>
    <n v="80000000"/>
    <m/>
    <n v="80000000"/>
    <x v="93"/>
    <s v="02-02-02-010"/>
    <s v="Detalle"/>
    <s v=""/>
    <s v=""/>
    <x v="11"/>
    <s v="VIÁTICOS"/>
    <x v="86"/>
    <x v="20"/>
  </r>
  <r>
    <m/>
    <m/>
    <m/>
    <m/>
    <m/>
    <x v="22"/>
    <s v="DEPARTAMENTO DE POLICÍA AMAZONAS"/>
    <n v="25000000"/>
    <m/>
    <n v="25000000"/>
    <x v="93"/>
    <s v="02-02-02-010"/>
    <s v="Detalle"/>
    <s v=""/>
    <s v=""/>
    <x v="12"/>
    <s v="VIÁTICOS"/>
    <x v="86"/>
    <x v="21"/>
  </r>
  <r>
    <m/>
    <m/>
    <m/>
    <m/>
    <m/>
    <x v="118"/>
    <s v="DEPARTAMENTO DE POLICÍA ARAUCA"/>
    <n v="25000000"/>
    <m/>
    <n v="25000000"/>
    <x v="93"/>
    <s v="02-02-02-010"/>
    <s v="Detalle"/>
    <s v=""/>
    <s v=""/>
    <x v="13"/>
    <s v="VIÁTICOS"/>
    <x v="86"/>
    <x v="98"/>
  </r>
  <r>
    <m/>
    <m/>
    <m/>
    <m/>
    <m/>
    <x v="169"/>
    <s v="DEPARTAMENTO DE POLICÍA ARAUCA - POLICÍA CARRETERAS"/>
    <m/>
    <n v="2000000"/>
    <n v="2000000"/>
    <x v="93"/>
    <s v="02-02-02-010"/>
    <s v="Detalle"/>
    <s v=""/>
    <s v=""/>
    <x v="13"/>
    <s v="VIÁTICOS"/>
    <x v="86"/>
    <x v="112"/>
  </r>
  <r>
    <m/>
    <m/>
    <m/>
    <m/>
    <m/>
    <x v="24"/>
    <s v="DIRECCIÓN DE BIENESTAR SOCIAL"/>
    <n v="100000000"/>
    <m/>
    <n v="100000000"/>
    <x v="93"/>
    <s v="02-02-02-010"/>
    <s v="Detalle"/>
    <s v=""/>
    <s v=""/>
    <x v="14"/>
    <s v="VIÁTICOS"/>
    <x v="86"/>
    <x v="22"/>
  </r>
  <r>
    <m/>
    <m/>
    <m/>
    <m/>
    <m/>
    <x v="106"/>
    <s v="DIRECCIÓN DE INVESTIGACION CRIMINAL"/>
    <n v="170000000"/>
    <m/>
    <n v="170000000"/>
    <x v="93"/>
    <s v="02-02-02-010"/>
    <s v="Detalle"/>
    <s v=""/>
    <s v=""/>
    <x v="40"/>
    <s v="VIÁTICOS"/>
    <x v="86"/>
    <x v="86"/>
  </r>
  <r>
    <m/>
    <m/>
    <m/>
    <m/>
    <m/>
    <x v="25"/>
    <s v="DIRECCIÓN DE INTELIGENCIA POLICÍAL"/>
    <n v="530000000"/>
    <m/>
    <n v="530000000"/>
    <x v="93"/>
    <s v="02-02-02-010"/>
    <s v="Detalle"/>
    <s v=""/>
    <s v=""/>
    <x v="15"/>
    <s v="VIÁTICOS"/>
    <x v="86"/>
    <x v="23"/>
  </r>
  <r>
    <m/>
    <m/>
    <m/>
    <m/>
    <m/>
    <x v="26"/>
    <s v="DIRECCIÓN DE ANTINARCÓTICOS"/>
    <n v="700000000"/>
    <m/>
    <n v="700000000"/>
    <x v="93"/>
    <s v="02-02-02-010"/>
    <s v="Detalle"/>
    <s v=""/>
    <s v=""/>
    <x v="16"/>
    <s v="VIÁTICOS"/>
    <x v="86"/>
    <x v="24"/>
  </r>
  <r>
    <m/>
    <m/>
    <m/>
    <m/>
    <m/>
    <x v="27"/>
    <s v="DIRECCIÓN ANTISECUESTRO Y EXTORSION"/>
    <n v="189585605"/>
    <m/>
    <n v="189585605"/>
    <x v="93"/>
    <s v="02-02-02-010"/>
    <s v="Detalle"/>
    <s v=""/>
    <s v=""/>
    <x v="17"/>
    <s v="VIÁTICOS"/>
    <x v="86"/>
    <x v="25"/>
  </r>
  <r>
    <m/>
    <m/>
    <m/>
    <m/>
    <m/>
    <x v="28"/>
    <s v="DIRECCIÓN DE TRANSITO Y TRANSPORTES"/>
    <m/>
    <n v="1310000000"/>
    <n v="1310000000"/>
    <x v="93"/>
    <s v="02-02-02-010"/>
    <s v="Detalle"/>
    <s v=""/>
    <s v=""/>
    <x v="18"/>
    <s v="VIÁTICOS"/>
    <x v="86"/>
    <x v="26"/>
  </r>
  <r>
    <m/>
    <m/>
    <m/>
    <m/>
    <m/>
    <x v="107"/>
    <s v="DIRECCIÓN DE PROTECCION"/>
    <n v="800000000"/>
    <m/>
    <n v="800000000"/>
    <x v="93"/>
    <s v="02-02-02-010"/>
    <s v="Detalle"/>
    <s v=""/>
    <s v=""/>
    <x v="41"/>
    <s v="VIÁTICOS"/>
    <x v="86"/>
    <x v="87"/>
  </r>
  <r>
    <m/>
    <m/>
    <m/>
    <m/>
    <m/>
    <x v="108"/>
    <s v="POLICÍA FISCAL Y ADUANERA"/>
    <n v="350000000"/>
    <m/>
    <n v="350000000"/>
    <x v="93"/>
    <s v="02-02-02-010"/>
    <s v="Detalle"/>
    <s v=""/>
    <s v=""/>
    <x v="41"/>
    <s v="VIÁTICOS"/>
    <x v="86"/>
    <x v="88"/>
  </r>
  <r>
    <m/>
    <m/>
    <m/>
    <m/>
    <m/>
    <x v="29"/>
    <s v="DIRECCIÓN DE CARABINEROS"/>
    <n v="162000000"/>
    <m/>
    <n v="162000000"/>
    <x v="93"/>
    <s v="02-02-02-010"/>
    <s v="Detalle"/>
    <s v=""/>
    <s v=""/>
    <x v="19"/>
    <s v="VIÁTICOS"/>
    <x v="86"/>
    <x v="27"/>
  </r>
  <r>
    <m/>
    <m/>
    <m/>
    <m/>
    <m/>
    <x v="112"/>
    <s v="POLICÍA METROPOLITANA DE BOGOTA"/>
    <m/>
    <n v="100000000"/>
    <n v="100000000"/>
    <x v="93"/>
    <s v="02-02-02-010"/>
    <s v="Detalle"/>
    <s v=""/>
    <s v=""/>
    <x v="28"/>
    <s v="VIÁTICOS"/>
    <x v="86"/>
    <x v="92"/>
  </r>
  <r>
    <m/>
    <m/>
    <m/>
    <m/>
    <m/>
    <x v="30"/>
    <s v="POLICÍA METROPOLITANA DE IBAGUÉ"/>
    <n v="50000000"/>
    <m/>
    <n v="50000000"/>
    <x v="93"/>
    <s v="02-02-02-010"/>
    <s v="Detalle"/>
    <s v=""/>
    <s v=""/>
    <x v="20"/>
    <s v="VIÁTICOS"/>
    <x v="86"/>
    <x v="28"/>
  </r>
  <r>
    <m/>
    <m/>
    <m/>
    <m/>
    <m/>
    <x v="31"/>
    <s v="DEPARTAMENTO DE POLICÍA TOLIMA"/>
    <n v="35000000"/>
    <m/>
    <n v="35000000"/>
    <x v="93"/>
    <s v="02-02-02-010"/>
    <s v="Detalle"/>
    <s v=""/>
    <s v=""/>
    <x v="20"/>
    <s v="VIÁTICOS"/>
    <x v="86"/>
    <x v="29"/>
  </r>
  <r>
    <m/>
    <m/>
    <m/>
    <m/>
    <m/>
    <x v="224"/>
    <s v="DEPARTAMENTO DE POLICÍA TOLIMA - POLICÍA DE CARRETERA"/>
    <m/>
    <n v="18000000"/>
    <n v="18000000"/>
    <x v="93"/>
    <s v="02-02-02-010"/>
    <s v="Detalle"/>
    <s v=""/>
    <s v=""/>
    <x v="20"/>
    <s v="VIÁTICOS"/>
    <x v="86"/>
    <x v="112"/>
  </r>
  <r>
    <m/>
    <m/>
    <m/>
    <m/>
    <m/>
    <x v="200"/>
    <s v="POLICÍA METROPOLITANA DE IBAGUÉ - ESCUADRÓN MÓVIL ANTIDISTURBIOS"/>
    <n v="20000000"/>
    <m/>
    <n v="20000000"/>
    <x v="93"/>
    <s v="02-02-02-010"/>
    <s v="Detalle"/>
    <s v=""/>
    <s v=""/>
    <x v="20"/>
    <s v="VIÁTICOS"/>
    <x v="86"/>
    <x v="118"/>
  </r>
  <r>
    <m/>
    <m/>
    <m/>
    <m/>
    <m/>
    <x v="32"/>
    <s v="POLICÍA METROPOLITANA DE SANTA MARTA"/>
    <n v="110000000"/>
    <m/>
    <n v="110000000"/>
    <x v="93"/>
    <s v="02-02-02-010"/>
    <s v="Detalle"/>
    <s v=""/>
    <s v=""/>
    <x v="21"/>
    <s v="VIÁTICOS"/>
    <x v="86"/>
    <x v="30"/>
  </r>
  <r>
    <m/>
    <m/>
    <m/>
    <m/>
    <m/>
    <x v="201"/>
    <s v="POLICÍA METROPOLITANA DE SANTA MARTA - POLICÍA DE CARRETERAS"/>
    <m/>
    <n v="1000000"/>
    <n v="1000000"/>
    <x v="93"/>
    <s v="02-02-02-010"/>
    <s v="Detalle"/>
    <s v=""/>
    <s v=""/>
    <x v="21"/>
    <s v="VIÁTICOS"/>
    <x v="86"/>
    <x v="112"/>
  </r>
  <r>
    <m/>
    <m/>
    <m/>
    <m/>
    <m/>
    <x v="33"/>
    <s v="DEPARTAMENTO DE POLICÍA MAGDALENA"/>
    <n v="60000000"/>
    <m/>
    <n v="60000000"/>
    <x v="93"/>
    <s v="02-02-02-010"/>
    <s v="Detalle"/>
    <s v=""/>
    <s v=""/>
    <x v="21"/>
    <s v="VIÁTICOS"/>
    <x v="86"/>
    <x v="31"/>
  </r>
  <r>
    <m/>
    <m/>
    <m/>
    <m/>
    <m/>
    <x v="203"/>
    <s v="DEPARTAMENTO DE POLICÍA MAGDALENA - POLICÍA DE CARRETERAS "/>
    <m/>
    <n v="1000000"/>
    <n v="1000000"/>
    <x v="93"/>
    <s v="02-02-02-010"/>
    <s v="Detalle"/>
    <s v=""/>
    <s v=""/>
    <x v="21"/>
    <s v="VIÁTICOS"/>
    <x v="86"/>
    <x v="112"/>
  </r>
  <r>
    <m/>
    <m/>
    <m/>
    <m/>
    <m/>
    <x v="35"/>
    <s v="POLICÍA METROPOLITANA DE POPAYAN"/>
    <n v="80000000"/>
    <m/>
    <n v="80000000"/>
    <x v="93"/>
    <s v="02-02-02-010"/>
    <s v="Detalle"/>
    <s v=""/>
    <s v=""/>
    <x v="22"/>
    <s v="VIÁTICOS"/>
    <x v="86"/>
    <x v="32"/>
  </r>
  <r>
    <m/>
    <m/>
    <m/>
    <m/>
    <m/>
    <x v="36"/>
    <s v="DEPARTAMENTO DE POLICÍA CAUCA"/>
    <n v="200000000"/>
    <m/>
    <n v="200000000"/>
    <x v="93"/>
    <s v="02-02-02-010"/>
    <s v="Detalle"/>
    <s v=""/>
    <s v=""/>
    <x v="22"/>
    <s v="VIÁTICOS"/>
    <x v="86"/>
    <x v="33"/>
  </r>
  <r>
    <m/>
    <m/>
    <m/>
    <m/>
    <m/>
    <x v="170"/>
    <s v="DEPARTAMENTO DE POLICÍA CAUCA POLICÍA DE CARRETERAS"/>
    <m/>
    <n v="1000000"/>
    <n v="1000000"/>
    <x v="93"/>
    <s v="02-02-02-010"/>
    <s v="Detalle"/>
    <s v=""/>
    <s v=""/>
    <x v="22"/>
    <s v="VIÁTICOS"/>
    <x v="86"/>
    <x v="112"/>
  </r>
  <r>
    <m/>
    <m/>
    <m/>
    <m/>
    <m/>
    <x v="204"/>
    <s v="POLICÍA METROPOLITANA DE POPAYÁN - ESCUADRÓN MÓVIL ANTIDISTURBIOS"/>
    <n v="11000000"/>
    <m/>
    <n v="11000000"/>
    <x v="93"/>
    <s v="02-02-02-010"/>
    <s v="Detalle"/>
    <s v=""/>
    <s v=""/>
    <x v="22"/>
    <s v="VIÁTICOS"/>
    <x v="86"/>
    <x v="118"/>
  </r>
  <r>
    <m/>
    <m/>
    <m/>
    <m/>
    <m/>
    <x v="37"/>
    <s v="REGIÓN DE POLICÍA No. 4"/>
    <n v="40000000"/>
    <m/>
    <n v="40000000"/>
    <x v="93"/>
    <s v="02-02-02-010"/>
    <s v="Detalle"/>
    <s v=""/>
    <s v=""/>
    <x v="22"/>
    <s v="VIÁTICOS"/>
    <x v="86"/>
    <x v="34"/>
  </r>
  <r>
    <m/>
    <m/>
    <m/>
    <m/>
    <m/>
    <x v="38"/>
    <s v="POLICÍA METROPOLITANA DE NEIVA"/>
    <n v="80000000"/>
    <m/>
    <n v="80000000"/>
    <x v="93"/>
    <s v="02-02-02-010"/>
    <s v="Detalle"/>
    <s v=""/>
    <s v=""/>
    <x v="23"/>
    <s v="VIÁTICOS"/>
    <x v="86"/>
    <x v="35"/>
  </r>
  <r>
    <m/>
    <m/>
    <m/>
    <m/>
    <m/>
    <x v="39"/>
    <s v="DEPARTAMENTO DE POLICÍA HUILA"/>
    <n v="90000000"/>
    <m/>
    <n v="90000000"/>
    <x v="93"/>
    <s v="02-02-02-010"/>
    <s v="Detalle"/>
    <s v=""/>
    <s v=""/>
    <x v="23"/>
    <s v="VIÁTICOS"/>
    <x v="86"/>
    <x v="36"/>
  </r>
  <r>
    <m/>
    <m/>
    <m/>
    <m/>
    <m/>
    <x v="171"/>
    <s v="DEPARTAMENTO DE POLICÍA HUILA - POLICÍA DE CARRETERAS"/>
    <m/>
    <n v="2000000"/>
    <n v="2000000"/>
    <x v="93"/>
    <s v="02-02-02-010"/>
    <s v="Detalle"/>
    <s v=""/>
    <s v=""/>
    <x v="23"/>
    <s v="VIÁTICOS"/>
    <x v="86"/>
    <x v="112"/>
  </r>
  <r>
    <m/>
    <m/>
    <m/>
    <m/>
    <m/>
    <x v="40"/>
    <s v="REGIÓN DE POLICÍA No. 2"/>
    <n v="60000000"/>
    <m/>
    <n v="60000000"/>
    <x v="93"/>
    <s v="02-02-02-010"/>
    <s v="Detalle"/>
    <s v=""/>
    <s v=""/>
    <x v="23"/>
    <s v="VIÁTICOS"/>
    <x v="86"/>
    <x v="37"/>
  </r>
  <r>
    <m/>
    <m/>
    <m/>
    <m/>
    <m/>
    <x v="206"/>
    <s v="POLICÍA METROPOLITANA DE NEIVA - ESCUADRÓN MÓVIL ANTIDISTURBIOS"/>
    <n v="14000000"/>
    <m/>
    <n v="14000000"/>
    <x v="93"/>
    <s v="02-02-02-010"/>
    <s v="Detalle"/>
    <s v=""/>
    <s v=""/>
    <x v="23"/>
    <s v="VIÁTICOS"/>
    <x v="86"/>
    <x v="118"/>
  </r>
  <r>
    <m/>
    <m/>
    <m/>
    <m/>
    <m/>
    <x v="119"/>
    <s v="POLICÍA METROPOLITANA DE SAN JERONIMO DE MONTERIA"/>
    <n v="58000000"/>
    <m/>
    <n v="58000000"/>
    <x v="93"/>
    <s v="02-02-02-010"/>
    <s v="Detalle"/>
    <s v=""/>
    <s v=""/>
    <x v="24"/>
    <s v="VIÁTICOS"/>
    <x v="86"/>
    <x v="99"/>
  </r>
  <r>
    <m/>
    <m/>
    <m/>
    <m/>
    <m/>
    <x v="41"/>
    <s v="DEPARTAMENTO DE POLICÍA CORDOBA"/>
    <n v="40000000"/>
    <m/>
    <n v="40000000"/>
    <x v="93"/>
    <s v="02-02-02-010"/>
    <s v="Detalle"/>
    <s v=""/>
    <s v=""/>
    <x v="24"/>
    <s v="VIÁTICOS"/>
    <x v="86"/>
    <x v="38"/>
  </r>
  <r>
    <m/>
    <m/>
    <m/>
    <m/>
    <m/>
    <x v="172"/>
    <s v="DEPARTAMENTO DE POLICÍA CORDOBA POLICÍA DE CARRETERAS"/>
    <m/>
    <n v="1000000"/>
    <n v="1000000"/>
    <x v="93"/>
    <s v="02-02-02-010"/>
    <s v="Detalle"/>
    <s v=""/>
    <s v=""/>
    <x v="24"/>
    <s v="VIÁTICOS"/>
    <x v="86"/>
    <x v="112"/>
  </r>
  <r>
    <m/>
    <m/>
    <m/>
    <m/>
    <m/>
    <x v="143"/>
    <s v="POLICÍA METROPOLITANA DE MONTERÍA - ESCUADRÓN MÓVIL ANTIDISTURBIOS"/>
    <n v="14000000"/>
    <m/>
    <n v="14000000"/>
    <x v="93"/>
    <s v="02-02-02-010"/>
    <s v="Detalle"/>
    <s v=""/>
    <s v=""/>
    <x v="24"/>
    <s v="VIÁTICOS"/>
    <x v="86"/>
    <x v="118"/>
  </r>
  <r>
    <m/>
    <m/>
    <m/>
    <m/>
    <m/>
    <x v="225"/>
    <s v="POLICÍA METROPOLITANA DE MONTERÍA POLICÍA DE CARRETERAS"/>
    <m/>
    <n v="1000000"/>
    <n v="1000000"/>
    <x v="93"/>
    <s v="02-02-02-010"/>
    <s v="Detalle"/>
    <s v=""/>
    <s v=""/>
    <x v="24"/>
    <s v="VIÁTICOS"/>
    <x v="86"/>
    <x v="112"/>
  </r>
  <r>
    <m/>
    <m/>
    <m/>
    <m/>
    <m/>
    <x v="42"/>
    <s v="DEPARTAMENTO DE POLICÍA CALDAS"/>
    <n v="90000000"/>
    <m/>
    <n v="90000000"/>
    <x v="93"/>
    <s v="02-02-02-010"/>
    <s v="Detalle"/>
    <s v=""/>
    <s v=""/>
    <x v="25"/>
    <s v="VIÁTICOS"/>
    <x v="86"/>
    <x v="39"/>
  </r>
  <r>
    <m/>
    <m/>
    <m/>
    <m/>
    <m/>
    <x v="207"/>
    <s v="DEPARTAMENTO DE POLICÍA CALDAS POLICÍA DE CARRETERAS"/>
    <m/>
    <n v="2000000"/>
    <n v="2000000"/>
    <x v="93"/>
    <s v="02-02-02-010"/>
    <s v="Detalle"/>
    <s v=""/>
    <s v=""/>
    <x v="25"/>
    <s v="VIÁTICOS"/>
    <x v="86"/>
    <x v="112"/>
  </r>
  <r>
    <m/>
    <m/>
    <m/>
    <m/>
    <m/>
    <x v="43"/>
    <s v="POLICÍA METROPOLITANA DE MANIZALES"/>
    <n v="48000000"/>
    <m/>
    <n v="48000000"/>
    <x v="93"/>
    <s v="02-02-02-010"/>
    <s v="Detalle"/>
    <s v=""/>
    <s v=""/>
    <x v="25"/>
    <s v="VIÁTICOS"/>
    <x v="86"/>
    <x v="40"/>
  </r>
  <r>
    <m/>
    <m/>
    <m/>
    <m/>
    <m/>
    <x v="144"/>
    <s v="POLICÍA METROPOLITANA DE MANIZALES - ESCUADRÓN MÓVIL ANTIDISTURBIOS"/>
    <n v="9200000"/>
    <m/>
    <n v="9200000"/>
    <x v="93"/>
    <s v="02-02-02-010"/>
    <s v="Detalle"/>
    <s v=""/>
    <s v=""/>
    <x v="25"/>
    <s v="VIÁTICOS"/>
    <x v="86"/>
    <x v="118"/>
  </r>
  <r>
    <m/>
    <m/>
    <m/>
    <m/>
    <m/>
    <x v="173"/>
    <s v="POLICÍA METROPOLITANA DE MANIZALES POLICÍA DE CARRETERAS"/>
    <m/>
    <n v="1000000"/>
    <n v="1000000"/>
    <x v="93"/>
    <s v="02-02-02-010"/>
    <s v="Detalle"/>
    <s v=""/>
    <s v=""/>
    <x v="25"/>
    <s v="VIÁTICOS"/>
    <x v="86"/>
    <x v="112"/>
  </r>
  <r>
    <m/>
    <m/>
    <m/>
    <m/>
    <m/>
    <x v="93"/>
    <s v="DEPARTAMENTO DE POLICÍA BOYACA"/>
    <n v="100000000"/>
    <m/>
    <n v="100000000"/>
    <x v="93"/>
    <s v="02-02-02-010"/>
    <s v="Detalle"/>
    <s v=""/>
    <s v=""/>
    <x v="26"/>
    <s v="VIÁTICOS"/>
    <x v="86"/>
    <x v="73"/>
  </r>
  <r>
    <m/>
    <m/>
    <m/>
    <m/>
    <m/>
    <x v="174"/>
    <s v="DEPARTAMENTO DE POLICÍA BOYACÁ POLICÍA DE CARRETERAS"/>
    <m/>
    <n v="2000000"/>
    <n v="2000000"/>
    <x v="93"/>
    <s v="02-02-02-010"/>
    <s v="Detalle"/>
    <s v=""/>
    <s v=""/>
    <x v="26"/>
    <s v="VIÁTICOS"/>
    <x v="86"/>
    <x v="112"/>
  </r>
  <r>
    <m/>
    <m/>
    <m/>
    <m/>
    <m/>
    <x v="44"/>
    <s v="POLICÍA METROPOLITANA DE TUNJA"/>
    <n v="50000000"/>
    <m/>
    <n v="50000000"/>
    <x v="93"/>
    <s v="02-02-02-010"/>
    <s v="Detalle"/>
    <s v=""/>
    <s v=""/>
    <x v="26"/>
    <s v="VIÁTICOS"/>
    <x v="86"/>
    <x v="41"/>
  </r>
  <r>
    <m/>
    <m/>
    <m/>
    <m/>
    <m/>
    <x v="208"/>
    <s v="POLICÍA METROPOLITANA DE TUNJA - ESCUADRÓN MÓVIL ANTIDISTURBIOS"/>
    <n v="10000000"/>
    <m/>
    <n v="10000000"/>
    <x v="93"/>
    <s v="02-02-02-010"/>
    <s v="Detalle"/>
    <s v=""/>
    <s v=""/>
    <x v="26"/>
    <s v="VIÁTICOS"/>
    <x v="86"/>
    <x v="118"/>
  </r>
  <r>
    <m/>
    <m/>
    <m/>
    <m/>
    <m/>
    <x v="45"/>
    <s v="POLICÍA METROPOLITANA DE SAN JUAN DE PASTO"/>
    <n v="70000000"/>
    <m/>
    <n v="70000000"/>
    <x v="93"/>
    <s v="02-02-02-010"/>
    <s v="Detalle"/>
    <s v=""/>
    <s v=""/>
    <x v="27"/>
    <s v="VIÁTICOS"/>
    <x v="86"/>
    <x v="42"/>
  </r>
  <r>
    <m/>
    <m/>
    <m/>
    <m/>
    <m/>
    <x v="46"/>
    <s v="DEPARTAMENTO DE POLICÍA NARIÑO"/>
    <n v="50000000"/>
    <m/>
    <n v="50000000"/>
    <x v="93"/>
    <s v="02-02-02-010"/>
    <s v="Detalle"/>
    <s v=""/>
    <s v=""/>
    <x v="27"/>
    <s v="VIÁTICOS"/>
    <x v="86"/>
    <x v="43"/>
  </r>
  <r>
    <m/>
    <m/>
    <m/>
    <m/>
    <m/>
    <x v="135"/>
    <s v="DEPARTAMENTO DE POLICÍA NARIÑO - DISTRITO ESPECIAL TUMACO"/>
    <n v="5000000"/>
    <m/>
    <n v="5000000"/>
    <x v="93"/>
    <s v="02-02-02-010"/>
    <s v="Detalle"/>
    <s v=""/>
    <s v=""/>
    <x v="27"/>
    <s v="VIÁTICOS"/>
    <x v="86"/>
    <x v="114"/>
  </r>
  <r>
    <m/>
    <m/>
    <m/>
    <m/>
    <m/>
    <x v="176"/>
    <s v="DEPARTAMENTO DE POLICÍA NARIÑO POLICÍA DE CARRETERAS"/>
    <m/>
    <n v="1000000"/>
    <n v="1000000"/>
    <x v="93"/>
    <s v="02-02-02-010"/>
    <s v="Detalle"/>
    <s v=""/>
    <s v=""/>
    <x v="27"/>
    <s v="VIÁTICOS"/>
    <x v="86"/>
    <x v="112"/>
  </r>
  <r>
    <m/>
    <m/>
    <m/>
    <m/>
    <m/>
    <x v="210"/>
    <s v="POLICÍA METROPOLITANA DE PASTO - ESCUADRÓN MÓVIL ANTIDISTURBIOS"/>
    <n v="9000000"/>
    <m/>
    <n v="9000000"/>
    <x v="93"/>
    <s v="02-02-02-010"/>
    <s v="Detalle"/>
    <s v=""/>
    <s v=""/>
    <x v="27"/>
    <s v="VIÁTICOS"/>
    <x v="86"/>
    <x v="118"/>
  </r>
  <r>
    <m/>
    <m/>
    <m/>
    <m/>
    <m/>
    <x v="48"/>
    <s v="POLICÍA METROPOLITANA DE BOGOTÁ - POLICÍA METROPOLITANA DE SOACHA"/>
    <n v="10000000"/>
    <m/>
    <n v="10000000"/>
    <x v="93"/>
    <s v="02-02-02-010"/>
    <s v="Detalle"/>
    <s v=""/>
    <s v=""/>
    <x v="28"/>
    <s v="VIÁTICOS"/>
    <x v="86"/>
    <x v="44"/>
  </r>
  <r>
    <m/>
    <m/>
    <m/>
    <m/>
    <m/>
    <x v="211"/>
    <s v="POLICÍA METROPOLITANA DE BOGOTA - ESCUADRÓN MÓVIL ANTIDISTURBIOS"/>
    <n v="80000000"/>
    <m/>
    <n v="80000000"/>
    <x v="93"/>
    <s v="02-02-02-010"/>
    <s v="Detalle"/>
    <s v=""/>
    <s v=""/>
    <x v="28"/>
    <s v="VIÁTICOS"/>
    <x v="86"/>
    <x v="118"/>
  </r>
  <r>
    <m/>
    <m/>
    <m/>
    <m/>
    <m/>
    <x v="49"/>
    <s v="POLICÍA METROPOLITANA DE BOGOTÁ - REGIÓN METROPOLITANA DE POLICÍA LA SABANA"/>
    <n v="20000000"/>
    <m/>
    <n v="20000000"/>
    <x v="93"/>
    <s v="02-02-02-010"/>
    <s v="Detalle"/>
    <s v=""/>
    <s v=""/>
    <x v="28"/>
    <s v="VIÁTICOS"/>
    <x v="86"/>
    <x v="45"/>
  </r>
  <r>
    <m/>
    <m/>
    <m/>
    <m/>
    <m/>
    <x v="50"/>
    <s v="POLICÍA METROPOLITANA DE CALI"/>
    <n v="130000000"/>
    <m/>
    <n v="130000000"/>
    <x v="93"/>
    <s v="02-02-02-010"/>
    <s v="Detalle"/>
    <s v=""/>
    <s v=""/>
    <x v="29"/>
    <s v="VIÁTICOS"/>
    <x v="86"/>
    <x v="46"/>
  </r>
  <r>
    <m/>
    <m/>
    <m/>
    <m/>
    <m/>
    <x v="82"/>
    <s v="DEPARTAMENTO DE POLICÍA VALLE"/>
    <n v="90000000"/>
    <m/>
    <n v="90000000"/>
    <x v="93"/>
    <s v="02-02-02-010"/>
    <s v="Detalle"/>
    <s v=""/>
    <s v=""/>
    <x v="29"/>
    <s v="VIÁTICOS"/>
    <x v="86"/>
    <x v="67"/>
  </r>
  <r>
    <m/>
    <m/>
    <m/>
    <m/>
    <m/>
    <x v="145"/>
    <s v="DEPARTAMENTO DE POLICÍA VALLE - ESCUADRÓN MÓVIL ANTIDISTURBIOS"/>
    <n v="15000000"/>
    <m/>
    <n v="15000000"/>
    <x v="93"/>
    <s v="02-02-02-010"/>
    <s v="Detalle"/>
    <s v=""/>
    <s v=""/>
    <x v="29"/>
    <s v="VIÁTICOS"/>
    <x v="86"/>
    <x v="118"/>
  </r>
  <r>
    <m/>
    <m/>
    <m/>
    <m/>
    <m/>
    <x v="177"/>
    <s v="DEPARTAMENTO DE POLICÍA VALLE - POLICÍA DE CARRETERAS"/>
    <m/>
    <n v="6000000"/>
    <n v="6000000"/>
    <x v="93"/>
    <s v="02-02-02-010"/>
    <s v="Detalle"/>
    <s v=""/>
    <s v=""/>
    <x v="29"/>
    <s v="VIÁTICOS"/>
    <x v="86"/>
    <x v="112"/>
  </r>
  <r>
    <m/>
    <m/>
    <m/>
    <m/>
    <m/>
    <x v="146"/>
    <s v="POLICÍA METROPOLITANA DE CALI - ESCUADRÓN MÓVIL ANTIDISTURBIOS"/>
    <n v="5000000"/>
    <m/>
    <n v="5000000"/>
    <x v="93"/>
    <s v="02-02-02-010"/>
    <s v="Detalle"/>
    <s v=""/>
    <s v=""/>
    <x v="29"/>
    <s v="VIÁTICOS"/>
    <x v="86"/>
    <x v="118"/>
  </r>
  <r>
    <m/>
    <m/>
    <m/>
    <m/>
    <m/>
    <x v="137"/>
    <s v="POLICÍA METROPOLITANA DEL VALLE DE ABURRA"/>
    <n v="20000000"/>
    <m/>
    <n v="20000000"/>
    <x v="93"/>
    <s v="02-02-02-010"/>
    <s v="Detalle"/>
    <s v=""/>
    <s v=""/>
    <x v="30"/>
    <s v="VIÁTICOS"/>
    <x v="86"/>
    <x v="116"/>
  </r>
  <r>
    <m/>
    <m/>
    <m/>
    <m/>
    <m/>
    <x v="83"/>
    <s v="DEPARTAMENTO DE POLICÍA ANTIOQUIA"/>
    <n v="100000000"/>
    <m/>
    <n v="100000000"/>
    <x v="93"/>
    <s v="02-02-02-010"/>
    <s v="Detalle"/>
    <s v=""/>
    <s v=""/>
    <x v="30"/>
    <s v="VIÁTICOS"/>
    <x v="86"/>
    <x v="68"/>
  </r>
  <r>
    <m/>
    <m/>
    <m/>
    <m/>
    <m/>
    <x v="178"/>
    <s v="DEPARTAMENTO DE POLICÍA ANTIOQUIA - POLICÍA DE CARRETERAS"/>
    <m/>
    <n v="7000000"/>
    <n v="7000000"/>
    <x v="93"/>
    <s v="02-02-02-010"/>
    <s v="Detalle"/>
    <s v=""/>
    <s v=""/>
    <x v="30"/>
    <s v="VIÁTICOS"/>
    <x v="86"/>
    <x v="112"/>
  </r>
  <r>
    <m/>
    <m/>
    <m/>
    <m/>
    <m/>
    <x v="147"/>
    <s v="POLICÍA METROPOLITANA DEL VALLE DE ABURRA - ESCUADRÓN MÓVIL ANTIDISTURBIOS"/>
    <n v="18000000"/>
    <m/>
    <n v="18000000"/>
    <x v="93"/>
    <s v="02-02-02-010"/>
    <s v="Detalle"/>
    <s v=""/>
    <s v=""/>
    <x v="30"/>
    <s v="VIÁTICOS"/>
    <x v="86"/>
    <x v="118"/>
  </r>
  <r>
    <m/>
    <m/>
    <m/>
    <m/>
    <m/>
    <x v="54"/>
    <s v="REGIÓN DE POLICÍA No. 6"/>
    <n v="50000000"/>
    <m/>
    <n v="50000000"/>
    <x v="93"/>
    <s v="02-02-02-010"/>
    <s v="Detalle"/>
    <s v=""/>
    <s v=""/>
    <x v="30"/>
    <s v="VIÁTICOS"/>
    <x v="86"/>
    <x v="48"/>
  </r>
  <r>
    <m/>
    <m/>
    <m/>
    <m/>
    <m/>
    <x v="55"/>
    <s v="POLICÍA METROPOLITANA DE CARTAGENA"/>
    <n v="60000000"/>
    <m/>
    <n v="60000000"/>
    <x v="93"/>
    <s v="02-02-02-010"/>
    <s v="Detalle"/>
    <s v=""/>
    <s v=""/>
    <x v="31"/>
    <s v="VIÁTICOS"/>
    <x v="86"/>
    <x v="49"/>
  </r>
  <r>
    <m/>
    <m/>
    <m/>
    <m/>
    <m/>
    <x v="148"/>
    <s v="POLICÍA METROPOLITANA DE CARTAGENA - ESCUADRÓN MÓVIL ANTIDISTURBIOS"/>
    <n v="12000000"/>
    <m/>
    <n v="12000000"/>
    <x v="93"/>
    <s v="02-02-02-010"/>
    <s v="Detalle"/>
    <s v=""/>
    <s v=""/>
    <x v="31"/>
    <s v="VIÁTICOS"/>
    <x v="86"/>
    <x v="118"/>
  </r>
  <r>
    <m/>
    <m/>
    <m/>
    <m/>
    <m/>
    <x v="56"/>
    <s v="DEPARTAMENTO DE POLICÍA BOLÍVAR"/>
    <n v="60000000"/>
    <m/>
    <n v="60000000"/>
    <x v="93"/>
    <s v="02-02-02-010"/>
    <s v="Detalle"/>
    <s v=""/>
    <s v=""/>
    <x v="31"/>
    <s v="VIÁTICOS"/>
    <x v="86"/>
    <x v="50"/>
  </r>
  <r>
    <m/>
    <m/>
    <m/>
    <m/>
    <m/>
    <x v="179"/>
    <s v="DEPARTAMENTO DE POLICÍA BOLÍVAR - POLICÍA DE CARRETERAS"/>
    <m/>
    <n v="1440000"/>
    <n v="1440000"/>
    <x v="93"/>
    <s v="02-02-02-010"/>
    <s v="Detalle"/>
    <s v=""/>
    <s v=""/>
    <x v="31"/>
    <s v="VIÁTICOS"/>
    <x v="86"/>
    <x v="112"/>
  </r>
  <r>
    <m/>
    <m/>
    <m/>
    <m/>
    <m/>
    <x v="57"/>
    <s v="POLICÍA METROPOLITANA DE BARRANQUILLA"/>
    <n v="95000000"/>
    <m/>
    <n v="95000000"/>
    <x v="93"/>
    <s v="02-02-02-010"/>
    <s v="Detalle"/>
    <s v=""/>
    <s v=""/>
    <x v="32"/>
    <s v="VIÁTICOS"/>
    <x v="86"/>
    <x v="51"/>
  </r>
  <r>
    <m/>
    <m/>
    <m/>
    <m/>
    <m/>
    <x v="226"/>
    <s v="POLICÍA METROPOLITANA DE BARRANQUILLA - POLICÍA DE CARRETERAS"/>
    <m/>
    <n v="5000000"/>
    <n v="5000000"/>
    <x v="93"/>
    <s v="02-02-02-010"/>
    <s v="Detalle"/>
    <s v=""/>
    <s v=""/>
    <x v="32"/>
    <s v="VIÁTICOS"/>
    <x v="86"/>
    <x v="112"/>
  </r>
  <r>
    <m/>
    <m/>
    <m/>
    <m/>
    <m/>
    <x v="58"/>
    <s v="REGIÓN DE POLICÍA No. 8"/>
    <n v="100000000"/>
    <m/>
    <n v="100000000"/>
    <x v="93"/>
    <s v="02-02-02-010"/>
    <s v="Detalle"/>
    <s v=""/>
    <s v=""/>
    <x v="32"/>
    <s v="VIÁTICOS"/>
    <x v="86"/>
    <x v="52"/>
  </r>
  <r>
    <m/>
    <m/>
    <m/>
    <m/>
    <m/>
    <x v="85"/>
    <s v="DEPARTAMENTO DE POLICÍA ATLÁNTICO "/>
    <n v="50000000"/>
    <m/>
    <n v="50000000"/>
    <x v="93"/>
    <s v="02-02-02-010"/>
    <s v="Detalle"/>
    <s v=""/>
    <s v=""/>
    <x v="32"/>
    <s v="VIÁTICOS"/>
    <x v="86"/>
    <x v="69"/>
  </r>
  <r>
    <m/>
    <m/>
    <m/>
    <m/>
    <m/>
    <x v="215"/>
    <s v="DEPARTAMENTO DE POLICÍA ATLÁNTICO - POLICÍA DE CARRETERAS"/>
    <m/>
    <n v="1000000"/>
    <n v="1000000"/>
    <x v="93"/>
    <s v="02-02-02-010"/>
    <s v="Detalle"/>
    <s v=""/>
    <s v=""/>
    <x v="32"/>
    <s v="VIÁTICOS"/>
    <x v="86"/>
    <x v="112"/>
  </r>
  <r>
    <m/>
    <m/>
    <m/>
    <m/>
    <m/>
    <x v="149"/>
    <s v="POLICÍA METROPOLITANA DE BARRANQUILLA - ESCUADRÓN MÓVIL ANTIDISTURBIOS"/>
    <n v="10000000"/>
    <m/>
    <n v="10000000"/>
    <x v="93"/>
    <s v="02-02-02-010"/>
    <s v="Detalle"/>
    <s v=""/>
    <s v=""/>
    <x v="32"/>
    <s v="VIÁTICOS"/>
    <x v="86"/>
    <x v="118"/>
  </r>
  <r>
    <m/>
    <m/>
    <m/>
    <m/>
    <m/>
    <x v="109"/>
    <s v="POLICÍA METROPOLITANA DE BUCARAMANGA"/>
    <n v="52000000"/>
    <m/>
    <n v="52000000"/>
    <x v="93"/>
    <s v="02-02-02-010"/>
    <s v="Detalle"/>
    <s v=""/>
    <s v=""/>
    <x v="33"/>
    <s v="VIÁTICOS"/>
    <x v="86"/>
    <x v="89"/>
  </r>
  <r>
    <m/>
    <m/>
    <m/>
    <m/>
    <m/>
    <x v="180"/>
    <s v="POLICÍA METROPOLITANA DE BUCARAMANGA - POLICÍA DE CARRETERAS"/>
    <m/>
    <n v="2160000"/>
    <n v="2160000"/>
    <x v="93"/>
    <s v="02-02-02-010"/>
    <s v="Detalle"/>
    <s v=""/>
    <s v=""/>
    <x v="33"/>
    <s v="VIÁTICOS"/>
    <x v="86"/>
    <x v="112"/>
  </r>
  <r>
    <m/>
    <m/>
    <m/>
    <m/>
    <m/>
    <x v="94"/>
    <s v="DEPARTAMENTO DE POLICÍA SANTANDER"/>
    <n v="40000000"/>
    <m/>
    <n v="40000000"/>
    <x v="93"/>
    <s v="02-02-02-010"/>
    <s v="Detalle"/>
    <s v=""/>
    <s v=""/>
    <x v="33"/>
    <s v="VIÁTICOS"/>
    <x v="86"/>
    <x v="74"/>
  </r>
  <r>
    <m/>
    <m/>
    <m/>
    <m/>
    <m/>
    <x v="181"/>
    <s v="DEPARTAMENTO DE POLICÍA SANTANDER -  POLICÍA DE CARRETERAS"/>
    <m/>
    <n v="4000000"/>
    <n v="4000000"/>
    <x v="93"/>
    <s v="02-02-02-010"/>
    <s v="Detalle"/>
    <s v=""/>
    <s v=""/>
    <x v="33"/>
    <s v="VIÁTICOS"/>
    <x v="86"/>
    <x v="112"/>
  </r>
  <r>
    <m/>
    <m/>
    <m/>
    <m/>
    <m/>
    <x v="59"/>
    <s v="DEPARTAMENTO DE POLICÍA MAGDALENA MEDIO"/>
    <n v="30000000"/>
    <m/>
    <n v="30000000"/>
    <x v="93"/>
    <s v="02-02-02-010"/>
    <s v="Detalle"/>
    <s v=""/>
    <s v=""/>
    <x v="33"/>
    <s v="VIÁTICOS"/>
    <x v="86"/>
    <x v="53"/>
  </r>
  <r>
    <m/>
    <m/>
    <m/>
    <m/>
    <m/>
    <x v="150"/>
    <s v="DEPARTAMENTO DE POLICÍA MAGDALENA MEDIO - ESCUADRÓN MÓVIL ANTIDISTURBIOS"/>
    <n v="15000000"/>
    <m/>
    <n v="15000000"/>
    <x v="93"/>
    <s v="02-02-02-010"/>
    <s v="Detalle"/>
    <s v=""/>
    <s v=""/>
    <x v="33"/>
    <s v="VIÁTICOS"/>
    <x v="86"/>
    <x v="118"/>
  </r>
  <r>
    <m/>
    <m/>
    <m/>
    <m/>
    <m/>
    <x v="218"/>
    <s v="DEPARTAMENTO DE POLICÍA MAGDALENA MEDIO - POLICÍA DE CARRETERAS"/>
    <m/>
    <n v="5000000"/>
    <n v="5000000"/>
    <x v="93"/>
    <s v="02-02-02-010"/>
    <s v="Detalle"/>
    <s v=""/>
    <s v=""/>
    <x v="33"/>
    <s v="VIÁTICOS"/>
    <x v="86"/>
    <x v="112"/>
  </r>
  <r>
    <m/>
    <m/>
    <m/>
    <m/>
    <m/>
    <x v="151"/>
    <s v="POLICÍA METROPOLITANA DE BUCARAMANGA - ESCUADRÓN MÓVIL ANTIDISTURBIOS"/>
    <n v="12400000"/>
    <m/>
    <n v="12400000"/>
    <x v="93"/>
    <s v="02-02-02-010"/>
    <s v="Detalle"/>
    <s v=""/>
    <s v=""/>
    <x v="33"/>
    <s v="VIÁTICOS"/>
    <x v="86"/>
    <x v="118"/>
  </r>
  <r>
    <m/>
    <m/>
    <m/>
    <m/>
    <m/>
    <x v="60"/>
    <s v="POLICÍA METROPOLITANA DE CUCUTA"/>
    <n v="60000000"/>
    <m/>
    <n v="60000000"/>
    <x v="93"/>
    <s v="02-02-02-010"/>
    <s v="Detalle"/>
    <s v=""/>
    <s v=""/>
    <x v="34"/>
    <s v="VIÁTICOS"/>
    <x v="86"/>
    <x v="54"/>
  </r>
  <r>
    <m/>
    <m/>
    <m/>
    <m/>
    <m/>
    <x v="182"/>
    <s v="POLICÍA METROPOLITANA DE CÚCUTA - POLICÍA DE CARRETERAS"/>
    <m/>
    <n v="1000000"/>
    <n v="1000000"/>
    <x v="93"/>
    <s v="02-02-02-010"/>
    <s v="Detalle"/>
    <s v=""/>
    <s v=""/>
    <x v="34"/>
    <s v="VIÁTICOS"/>
    <x v="86"/>
    <x v="112"/>
  </r>
  <r>
    <m/>
    <m/>
    <m/>
    <m/>
    <m/>
    <x v="61"/>
    <s v="DEPARTAMENTO DE POLICÍA NORTE DE SANTANDER"/>
    <n v="80000000"/>
    <m/>
    <n v="80000000"/>
    <x v="93"/>
    <s v="02-02-02-010"/>
    <s v="Detalle"/>
    <s v=""/>
    <s v=""/>
    <x v="34"/>
    <s v="VIÁTICOS"/>
    <x v="86"/>
    <x v="55"/>
  </r>
  <r>
    <m/>
    <m/>
    <m/>
    <m/>
    <m/>
    <x v="183"/>
    <s v="DEPARTAMENTO DE POLICÍA NORTE DE SANTANDER -  POLICÍA DE CARRETERAS"/>
    <m/>
    <n v="1000000"/>
    <n v="1000000"/>
    <x v="93"/>
    <s v="02-02-02-010"/>
    <s v="Detalle"/>
    <s v=""/>
    <s v=""/>
    <x v="34"/>
    <s v="VIÁTICOS"/>
    <x v="86"/>
    <x v="112"/>
  </r>
  <r>
    <m/>
    <m/>
    <m/>
    <m/>
    <m/>
    <x v="125"/>
    <s v="REGIÓN DE POLICÍA No. 5"/>
    <n v="30000000"/>
    <m/>
    <n v="30000000"/>
    <x v="93"/>
    <s v="02-02-02-010"/>
    <s v="Detalle"/>
    <s v=""/>
    <s v=""/>
    <x v="34"/>
    <s v="VIÁTICOS"/>
    <x v="86"/>
    <x v="105"/>
  </r>
  <r>
    <m/>
    <m/>
    <m/>
    <m/>
    <m/>
    <x v="152"/>
    <s v="POLICÍA METROPOLITANA DE CUCUTA - ESCUADRÓN MÓVIL ANTIDISTURBIOS"/>
    <n v="5000000"/>
    <m/>
    <n v="5000000"/>
    <x v="93"/>
    <s v="02-02-02-010"/>
    <s v="Detalle"/>
    <s v=""/>
    <s v=""/>
    <x v="34"/>
    <s v="VIÁTICOS"/>
    <x v="86"/>
    <x v="118"/>
  </r>
  <r>
    <m/>
    <m/>
    <m/>
    <m/>
    <m/>
    <x v="63"/>
    <s v="POLICÍA METROPOLITANA DE PEREIRA"/>
    <n v="70930000"/>
    <m/>
    <n v="70930000"/>
    <x v="93"/>
    <s v="02-02-02-010"/>
    <s v="Detalle"/>
    <s v=""/>
    <s v=""/>
    <x v="35"/>
    <s v="VIÁTICOS"/>
    <x v="86"/>
    <x v="56"/>
  </r>
  <r>
    <m/>
    <m/>
    <m/>
    <m/>
    <m/>
    <x v="64"/>
    <s v="DEPARTAMENTO DE POLICÍA RISARALDA"/>
    <n v="60000000"/>
    <m/>
    <n v="60000000"/>
    <x v="93"/>
    <s v="02-02-02-010"/>
    <s v="Detalle"/>
    <s v=""/>
    <s v=""/>
    <x v="35"/>
    <s v="VIÁTICOS"/>
    <x v="86"/>
    <x v="57"/>
  </r>
  <r>
    <m/>
    <m/>
    <m/>
    <m/>
    <m/>
    <x v="184"/>
    <s v="DEPARTAMENTO DE POLICÍA RISARALDA- POLICÍA DE CARRETERAS"/>
    <m/>
    <n v="10000000"/>
    <n v="10000000"/>
    <x v="93"/>
    <s v="02-02-02-010"/>
    <s v="Detalle"/>
    <s v=""/>
    <s v=""/>
    <x v="35"/>
    <s v="VIÁTICOS"/>
    <x v="86"/>
    <x v="112"/>
  </r>
  <r>
    <m/>
    <m/>
    <m/>
    <m/>
    <m/>
    <x v="153"/>
    <s v="POLICÍA METROPOLITANA DE PEREIRA - ESCUADRÓN MÓVIL ANTIDISTURBIOS"/>
    <n v="20000000"/>
    <m/>
    <n v="20000000"/>
    <x v="93"/>
    <s v="02-02-02-010"/>
    <s v="Detalle"/>
    <s v=""/>
    <s v=""/>
    <x v="35"/>
    <s v="VIÁTICOS"/>
    <x v="86"/>
    <x v="118"/>
  </r>
  <r>
    <m/>
    <m/>
    <m/>
    <m/>
    <m/>
    <x v="110"/>
    <s v="REGIÓN DE POLICÍA No. 3"/>
    <n v="40000000"/>
    <m/>
    <n v="40000000"/>
    <x v="93"/>
    <s v="02-02-02-010"/>
    <s v="Detalle"/>
    <s v=""/>
    <s v=""/>
    <x v="35"/>
    <s v="VIÁTICOS"/>
    <x v="86"/>
    <x v="90"/>
  </r>
  <r>
    <m/>
    <m/>
    <m/>
    <m/>
    <m/>
    <x v="66"/>
    <s v="POLICÍA METROPOLITANA DE VILLAVICENCIO"/>
    <n v="30000000"/>
    <m/>
    <n v="30000000"/>
    <x v="93"/>
    <s v="02-02-02-010"/>
    <s v="Detalle"/>
    <s v=""/>
    <s v=""/>
    <x v="36"/>
    <s v="VIÁTICOS"/>
    <x v="86"/>
    <x v="58"/>
  </r>
  <r>
    <m/>
    <m/>
    <m/>
    <m/>
    <m/>
    <x v="67"/>
    <s v="DEPARTAMENTO DE POLICÍA META"/>
    <n v="45000000"/>
    <m/>
    <n v="45000000"/>
    <x v="93"/>
    <s v="02-02-02-010"/>
    <s v="Detalle"/>
    <s v=""/>
    <s v=""/>
    <x v="36"/>
    <s v="VIÁTICOS"/>
    <x v="86"/>
    <x v="59"/>
  </r>
  <r>
    <m/>
    <m/>
    <m/>
    <m/>
    <m/>
    <x v="185"/>
    <s v="DEPARTAMENTO DE POLICÍA META- POLICÍA DE CARRETERAS"/>
    <m/>
    <n v="5000000"/>
    <n v="5000000"/>
    <x v="93"/>
    <s v="02-02-02-010"/>
    <s v="Detalle"/>
    <s v=""/>
    <s v=""/>
    <x v="36"/>
    <s v="VIÁTICOS"/>
    <x v="86"/>
    <x v="112"/>
  </r>
  <r>
    <m/>
    <m/>
    <m/>
    <m/>
    <m/>
    <x v="68"/>
    <s v="DEPARTAMENTO DE POLICÍA VAUPÉS"/>
    <n v="15000000"/>
    <m/>
    <n v="15000000"/>
    <x v="93"/>
    <s v="02-02-02-010"/>
    <s v="Detalle"/>
    <s v=""/>
    <s v=""/>
    <x v="36"/>
    <s v="VIÁTICOS"/>
    <x v="86"/>
    <x v="60"/>
  </r>
  <r>
    <m/>
    <m/>
    <m/>
    <m/>
    <m/>
    <x v="154"/>
    <s v="POLICÍA METROPOLITANA DE VILLAVICENCIO -  ESCUADRÓN MÓVIL ANTIDISTURBIOS"/>
    <n v="18000000"/>
    <m/>
    <n v="18000000"/>
    <x v="93"/>
    <s v="02-02-02-010"/>
    <s v="Detalle"/>
    <s v=""/>
    <s v=""/>
    <x v="36"/>
    <s v="VIÁTICOS"/>
    <x v="86"/>
    <x v="118"/>
  </r>
  <r>
    <m/>
    <m/>
    <m/>
    <m/>
    <m/>
    <x v="69"/>
    <s v="REGIÓN DE POLICÍA No. 7"/>
    <n v="33000000"/>
    <m/>
    <n v="33000000"/>
    <x v="93"/>
    <s v="02-02-02-010"/>
    <s v="Detalle"/>
    <s v=""/>
    <s v=""/>
    <x v="36"/>
    <s v="VIÁTICOS"/>
    <x v="86"/>
    <x v="61"/>
  </r>
  <r>
    <m/>
    <m/>
    <m/>
    <m/>
    <m/>
    <x v="227"/>
    <s v="POLICIA DE CARRETERAS"/>
    <m/>
    <n v="100000000"/>
    <n v="100000000"/>
    <x v="93"/>
    <s v="02-02-02-010"/>
    <s v="Detalle"/>
    <s v=""/>
    <s v=""/>
    <x v="5"/>
    <s v="VIÁTICOS"/>
    <x v="86"/>
    <x v="112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2"/>
    <s v="02"/>
    <s v="04"/>
    <m/>
    <s v=""/>
    <x v="0"/>
    <s v="GASTOS RESERVADOS"/>
    <n v="30000000000"/>
    <n v="5000000000"/>
    <n v="35000000000"/>
    <x v="94"/>
    <s v="02-02"/>
    <s v="Objeto"/>
    <s v="020204Objeto"/>
    <n v="1"/>
    <x v="0"/>
    <s v="GASTOS RESERVADOS"/>
    <x v="87"/>
    <x v="0"/>
  </r>
  <r>
    <m/>
    <m/>
    <m/>
    <m/>
    <m/>
    <x v="228"/>
    <s v="GASTOS RESERVADOS"/>
    <n v="30000000000"/>
    <n v="5000000000"/>
    <n v="35000000000"/>
    <x v="94"/>
    <s v="02-02-04"/>
    <s v="Detalle"/>
    <s v=""/>
    <s v=""/>
    <x v="43"/>
    <s v="GASTOS RESERVADOS"/>
    <x v="87"/>
    <x v="122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8"/>
    <m/>
    <m/>
    <m/>
    <m/>
    <x v="0"/>
    <s v="GASTOS POR TRIBUTOS, MULTAS, SANCIONES E INTERESES DE MORA"/>
    <n v="18034894898.580002"/>
    <n v="0"/>
    <n v="18034894898.580002"/>
    <x v="95"/>
    <s v="A"/>
    <s v="Cuenta"/>
    <s v="08Cuenta"/>
    <n v="1"/>
    <x v="0"/>
    <s v=""/>
    <x v="88"/>
    <x v="0"/>
  </r>
  <r>
    <s v="08"/>
    <s v="01"/>
    <m/>
    <m/>
    <m/>
    <x v="0"/>
    <s v="IMPUESTOS"/>
    <n v="16911999999.68"/>
    <n v="0"/>
    <n v="16911999999.68"/>
    <x v="96"/>
    <s v="08"/>
    <s v="Subcuenta"/>
    <s v="0801Subcuenta"/>
    <n v="1"/>
    <x v="0"/>
    <s v="IMPUESTOS"/>
    <x v="89"/>
    <x v="0"/>
  </r>
  <r>
    <s v="08"/>
    <s v="01"/>
    <s v="02"/>
    <m/>
    <m/>
    <x v="0"/>
    <s v="IMPUESTOS TERRITORIALES"/>
    <n v="16911999999.68"/>
    <n v="0"/>
    <n v="16911999999.68"/>
    <x v="97"/>
    <s v="08-01"/>
    <s v="Objeto"/>
    <s v="080102Objeto"/>
    <n v="1"/>
    <x v="0"/>
    <s v="IMPUESTOS"/>
    <x v="90"/>
    <x v="0"/>
  </r>
  <r>
    <s v="08"/>
    <s v="01"/>
    <s v="02"/>
    <s v="001"/>
    <s v=""/>
    <x v="0"/>
    <s v="IMPUESTO PREDIAL Y SOBRETASA AMBIENTAL"/>
    <n v="12601587480"/>
    <n v="0"/>
    <n v="12601587480"/>
    <x v="98"/>
    <s v="08-01-02"/>
    <s v="Ordinal"/>
    <s v="080102001Ordinal"/>
    <n v="1"/>
    <x v="0"/>
    <s v="IMPUESTOS"/>
    <x v="91"/>
    <x v="0"/>
  </r>
  <r>
    <m/>
    <m/>
    <m/>
    <m/>
    <m/>
    <x v="70"/>
    <s v="DIRECCIÓN ADMINISTRATIVA Y FINANCIERA"/>
    <n v="163100000"/>
    <m/>
    <n v="163100000"/>
    <x v="98"/>
    <s v="08-01-02-001"/>
    <s v="Detalle"/>
    <s v=""/>
    <s v=""/>
    <x v="1"/>
    <s v="IMPUESTOS"/>
    <x v="91"/>
    <x v="62"/>
  </r>
  <r>
    <m/>
    <m/>
    <m/>
    <m/>
    <m/>
    <x v="72"/>
    <s v="DEPARTAMENTO DE POLICÍA CUNDINAMARCA"/>
    <n v="220574000"/>
    <m/>
    <n v="220574000"/>
    <x v="98"/>
    <s v="08-01-02-001"/>
    <s v="Detalle"/>
    <s v=""/>
    <s v=""/>
    <x v="5"/>
    <s v="IMPUESTOS"/>
    <x v="91"/>
    <x v="64"/>
  </r>
  <r>
    <m/>
    <m/>
    <m/>
    <m/>
    <m/>
    <x v="10"/>
    <s v="DEPARTAMENTO DE POLICÍA CAQUETA"/>
    <n v="140000000"/>
    <m/>
    <n v="140000000"/>
    <x v="98"/>
    <s v="08-01-02-001"/>
    <s v="Detalle"/>
    <s v=""/>
    <s v=""/>
    <x v="2"/>
    <s v="IMPUESTOS"/>
    <x v="91"/>
    <x v="10"/>
  </r>
  <r>
    <m/>
    <m/>
    <m/>
    <m/>
    <m/>
    <x v="124"/>
    <s v="DEPARTAMENTO DE POLICÍA CASANARE"/>
    <n v="122000000"/>
    <m/>
    <n v="122000000"/>
    <x v="98"/>
    <s v="08-01-02-001"/>
    <s v="Detalle"/>
    <s v=""/>
    <s v=""/>
    <x v="37"/>
    <s v="IMPUESTOS"/>
    <x v="91"/>
    <x v="104"/>
  </r>
  <r>
    <m/>
    <m/>
    <m/>
    <m/>
    <m/>
    <x v="11"/>
    <s v="DEPARTAMENTO DE POLICÍA CESAR"/>
    <n v="105000000"/>
    <m/>
    <n v="105000000"/>
    <x v="98"/>
    <s v="08-01-02-001"/>
    <s v="Detalle"/>
    <s v=""/>
    <s v=""/>
    <x v="3"/>
    <s v="IMPUESTOS"/>
    <x v="91"/>
    <x v="11"/>
  </r>
  <r>
    <m/>
    <m/>
    <m/>
    <m/>
    <m/>
    <x v="113"/>
    <s v="DEPARTAMENTO DE POLICÍA CESAR - VALLEDUPAR"/>
    <n v="60000000"/>
    <m/>
    <n v="60000000"/>
    <x v="98"/>
    <s v="08-01-02-001"/>
    <s v="Detalle"/>
    <s v=""/>
    <s v=""/>
    <x v="3"/>
    <s v="IMPUESTOS"/>
    <x v="91"/>
    <x v="93"/>
  </r>
  <r>
    <m/>
    <m/>
    <m/>
    <m/>
    <m/>
    <x v="75"/>
    <s v="DEPARTAMENTO DE POLICÍA CHOCO"/>
    <n v="222860000"/>
    <m/>
    <n v="222860000"/>
    <x v="98"/>
    <s v="08-01-02-001"/>
    <s v="Detalle"/>
    <s v=""/>
    <s v=""/>
    <x v="38"/>
    <s v="IMPUESTOS"/>
    <x v="91"/>
    <x v="66"/>
  </r>
  <r>
    <m/>
    <m/>
    <m/>
    <m/>
    <m/>
    <x v="13"/>
    <s v="DEPARTAMENTO DE POLICÍA GUAINIA"/>
    <n v="9500000"/>
    <m/>
    <n v="9500000"/>
    <x v="98"/>
    <s v="08-01-02-001"/>
    <s v="Detalle"/>
    <s v=""/>
    <s v=""/>
    <x v="4"/>
    <s v="IMPUESTOS"/>
    <x v="91"/>
    <x v="13"/>
  </r>
  <r>
    <m/>
    <m/>
    <m/>
    <m/>
    <m/>
    <x v="131"/>
    <s v="DEPARTAMENTO DE POLICÍA GUAJIRA"/>
    <n v="173314300"/>
    <m/>
    <n v="173314300"/>
    <x v="98"/>
    <s v="08-01-02-001"/>
    <s v="Detalle"/>
    <s v=""/>
    <s v=""/>
    <x v="39"/>
    <s v="IMPUESTOS"/>
    <x v="91"/>
    <x v="111"/>
  </r>
  <r>
    <m/>
    <m/>
    <m/>
    <m/>
    <m/>
    <x v="15"/>
    <s v="DEPARTAMENTO DE POLICÍA GUAVIARE"/>
    <n v="18000000"/>
    <m/>
    <n v="18000000"/>
    <x v="98"/>
    <s v="08-01-02-001"/>
    <s v="Detalle"/>
    <s v=""/>
    <s v=""/>
    <x v="6"/>
    <s v="IMPUESTOS"/>
    <x v="91"/>
    <x v="15"/>
  </r>
  <r>
    <m/>
    <m/>
    <m/>
    <m/>
    <m/>
    <x v="114"/>
    <s v="DEPARTAMENTO DE POLICÍA PUTUMAYO"/>
    <n v="60000000"/>
    <m/>
    <n v="60000000"/>
    <x v="98"/>
    <s v="08-01-02-001"/>
    <s v="Detalle"/>
    <s v=""/>
    <s v=""/>
    <x v="42"/>
    <s v="IMPUESTOS"/>
    <x v="91"/>
    <x v="94"/>
  </r>
  <r>
    <m/>
    <m/>
    <m/>
    <m/>
    <m/>
    <x v="16"/>
    <s v="DEPARTAMENTO DE POLICÍA QUINDIO"/>
    <n v="45500000"/>
    <m/>
    <n v="45500000"/>
    <x v="98"/>
    <s v="08-01-02-001"/>
    <s v="Detalle"/>
    <s v=""/>
    <s v=""/>
    <x v="7"/>
    <s v="IMPUESTOS"/>
    <x v="91"/>
    <x v="16"/>
  </r>
  <r>
    <m/>
    <m/>
    <m/>
    <m/>
    <m/>
    <x v="17"/>
    <s v="DEPARTAMENTO DE POLICÍA SAN ANDRES Y PROVIDENCIA"/>
    <n v="55372500"/>
    <m/>
    <n v="55372500"/>
    <x v="98"/>
    <s v="08-01-02-001"/>
    <s v="Detalle"/>
    <s v=""/>
    <s v=""/>
    <x v="8"/>
    <s v="IMPUESTOS"/>
    <x v="91"/>
    <x v="17"/>
  </r>
  <r>
    <m/>
    <m/>
    <m/>
    <m/>
    <m/>
    <x v="18"/>
    <s v="DEPARTAMENTO DE POLICÍA SUCRE"/>
    <n v="100000000"/>
    <m/>
    <n v="100000000"/>
    <x v="98"/>
    <s v="08-01-02-001"/>
    <s v="Detalle"/>
    <s v=""/>
    <s v=""/>
    <x v="9"/>
    <s v="IMPUESTOS"/>
    <x v="91"/>
    <x v="18"/>
  </r>
  <r>
    <m/>
    <m/>
    <m/>
    <m/>
    <m/>
    <x v="19"/>
    <s v="DEPARTAMENTO DE POLICÍA URABA"/>
    <n v="140000000"/>
    <m/>
    <n v="140000000"/>
    <x v="98"/>
    <s v="08-01-02-001"/>
    <s v="Detalle"/>
    <s v=""/>
    <s v=""/>
    <x v="10"/>
    <s v="IMPUESTOS"/>
    <x v="91"/>
    <x v="19"/>
  </r>
  <r>
    <m/>
    <m/>
    <m/>
    <m/>
    <m/>
    <x v="21"/>
    <s v="DEPARTAMENTO DE POLICÍA VICHADA"/>
    <n v="11525625"/>
    <m/>
    <n v="11525625"/>
    <x v="98"/>
    <s v="08-01-02-001"/>
    <s v="Detalle"/>
    <s v=""/>
    <s v=""/>
    <x v="11"/>
    <s v="IMPUESTOS"/>
    <x v="91"/>
    <x v="20"/>
  </r>
  <r>
    <m/>
    <m/>
    <m/>
    <m/>
    <m/>
    <x v="22"/>
    <s v="DEPARTAMENTO DE POLICÍA AMAZONAS"/>
    <n v="51000000"/>
    <m/>
    <n v="51000000"/>
    <x v="98"/>
    <s v="08-01-02-001"/>
    <s v="Detalle"/>
    <s v=""/>
    <s v=""/>
    <x v="12"/>
    <s v="IMPUESTOS"/>
    <x v="91"/>
    <x v="21"/>
  </r>
  <r>
    <m/>
    <m/>
    <m/>
    <m/>
    <m/>
    <x v="118"/>
    <s v="DEPARTAMENTO DE POLICÍA ARAUCA"/>
    <n v="90000000"/>
    <m/>
    <n v="90000000"/>
    <x v="98"/>
    <s v="08-01-02-001"/>
    <s v="Detalle"/>
    <s v=""/>
    <s v=""/>
    <x v="13"/>
    <s v="IMPUESTOS"/>
    <x v="91"/>
    <x v="98"/>
  </r>
  <r>
    <m/>
    <m/>
    <m/>
    <m/>
    <m/>
    <x v="24"/>
    <s v="DIRECCIÓN DE BIENESTAR SOCIAL"/>
    <n v="3054123096"/>
    <m/>
    <n v="3054123096"/>
    <x v="98"/>
    <s v="08-01-02-001"/>
    <s v="Detalle"/>
    <s v=""/>
    <s v=""/>
    <x v="14"/>
    <s v="IMPUESTOS"/>
    <x v="91"/>
    <x v="22"/>
  </r>
  <r>
    <m/>
    <m/>
    <m/>
    <m/>
    <m/>
    <x v="106"/>
    <s v="DIRECCIÓN DE INVESTIGACION CRIMINAL"/>
    <n v="25000000"/>
    <m/>
    <n v="25000000"/>
    <x v="98"/>
    <s v="08-01-02-001"/>
    <s v="Detalle"/>
    <s v=""/>
    <s v=""/>
    <x v="40"/>
    <s v="IMPUESTOS"/>
    <x v="91"/>
    <x v="86"/>
  </r>
  <r>
    <m/>
    <m/>
    <m/>
    <m/>
    <m/>
    <x v="25"/>
    <s v="DIRECCIÓN DE INTELIGENCIA POLICÍAL"/>
    <n v="401250"/>
    <m/>
    <n v="401250"/>
    <x v="98"/>
    <s v="08-01-02-001"/>
    <s v="Detalle"/>
    <s v=""/>
    <s v=""/>
    <x v="15"/>
    <s v="IMPUESTOS"/>
    <x v="91"/>
    <x v="23"/>
  </r>
  <r>
    <m/>
    <m/>
    <m/>
    <m/>
    <m/>
    <x v="26"/>
    <s v="DIRECCIÓN DE ANTINARCÓTICOS"/>
    <n v="880000000"/>
    <m/>
    <n v="880000000"/>
    <x v="98"/>
    <s v="08-01-02-001"/>
    <s v="Detalle"/>
    <s v=""/>
    <s v=""/>
    <x v="16"/>
    <s v="IMPUESTOS"/>
    <x v="91"/>
    <x v="24"/>
  </r>
  <r>
    <m/>
    <m/>
    <m/>
    <m/>
    <m/>
    <x v="28"/>
    <s v="DIRECCIÓN DE TRANSITO Y TRANSPORTES"/>
    <n v="171256000"/>
    <m/>
    <n v="171256000"/>
    <x v="98"/>
    <s v="08-01-02-001"/>
    <s v="Detalle"/>
    <s v=""/>
    <s v=""/>
    <x v="18"/>
    <s v="IMPUESTOS"/>
    <x v="91"/>
    <x v="26"/>
  </r>
  <r>
    <m/>
    <m/>
    <m/>
    <m/>
    <m/>
    <x v="29"/>
    <s v="DIRECCIÓN DE CARABINEROS"/>
    <n v="60000000"/>
    <m/>
    <n v="60000000"/>
    <x v="98"/>
    <s v="08-01-02-001"/>
    <s v="Detalle"/>
    <s v=""/>
    <s v=""/>
    <x v="19"/>
    <s v="IMPUESTOS"/>
    <x v="91"/>
    <x v="27"/>
  </r>
  <r>
    <m/>
    <m/>
    <m/>
    <m/>
    <m/>
    <x v="112"/>
    <s v="POLICÍA METROPOLITANA DE BOGOTA"/>
    <n v="14253120"/>
    <m/>
    <n v="14253120"/>
    <x v="98"/>
    <s v="08-01-02-001"/>
    <s v="Detalle"/>
    <s v=""/>
    <s v=""/>
    <x v="28"/>
    <s v="IMPUESTOS"/>
    <x v="91"/>
    <x v="92"/>
  </r>
  <r>
    <m/>
    <m/>
    <m/>
    <m/>
    <m/>
    <x v="30"/>
    <s v="POLICÍA METROPOLITANA DE IBAGUÉ"/>
    <n v="420000000"/>
    <m/>
    <n v="420000000"/>
    <x v="98"/>
    <s v="08-01-02-001"/>
    <s v="Detalle"/>
    <s v=""/>
    <s v=""/>
    <x v="20"/>
    <s v="IMPUESTOS"/>
    <x v="91"/>
    <x v="28"/>
  </r>
  <r>
    <m/>
    <m/>
    <m/>
    <m/>
    <m/>
    <x v="31"/>
    <s v="DEPARTAMENTO DE POLICÍA TOLIMA"/>
    <n v="45000000"/>
    <m/>
    <n v="45000000"/>
    <x v="98"/>
    <s v="08-01-02-001"/>
    <s v="Detalle"/>
    <s v=""/>
    <s v=""/>
    <x v="20"/>
    <s v="IMPUESTOS"/>
    <x v="91"/>
    <x v="29"/>
  </r>
  <r>
    <m/>
    <m/>
    <m/>
    <m/>
    <m/>
    <x v="32"/>
    <s v="POLICÍA METROPOLITANA DE SANTA MARTA"/>
    <n v="67000000"/>
    <m/>
    <n v="67000000"/>
    <x v="98"/>
    <s v="08-01-02-001"/>
    <s v="Detalle"/>
    <s v=""/>
    <s v=""/>
    <x v="21"/>
    <s v="IMPUESTOS"/>
    <x v="91"/>
    <x v="30"/>
  </r>
  <r>
    <m/>
    <m/>
    <m/>
    <m/>
    <m/>
    <x v="33"/>
    <s v="DEPARTAMENTO DE POLICÍA MAGDALENA"/>
    <n v="123350019"/>
    <m/>
    <n v="123350019"/>
    <x v="98"/>
    <s v="08-01-02-001"/>
    <s v="Detalle"/>
    <s v=""/>
    <s v=""/>
    <x v="21"/>
    <s v="IMPUESTOS"/>
    <x v="91"/>
    <x v="31"/>
  </r>
  <r>
    <m/>
    <m/>
    <m/>
    <m/>
    <m/>
    <x v="35"/>
    <s v="POLICÍA METROPOLITANA DE POPAYAN"/>
    <n v="30000000"/>
    <m/>
    <n v="30000000"/>
    <x v="98"/>
    <s v="08-01-02-001"/>
    <s v="Detalle"/>
    <s v=""/>
    <s v=""/>
    <x v="22"/>
    <s v="IMPUESTOS"/>
    <x v="91"/>
    <x v="32"/>
  </r>
  <r>
    <m/>
    <m/>
    <m/>
    <m/>
    <m/>
    <x v="36"/>
    <s v="DEPARTAMENTO DE POLICÍA CAUCA"/>
    <n v="355000000"/>
    <m/>
    <n v="355000000"/>
    <x v="98"/>
    <s v="08-01-02-001"/>
    <s v="Detalle"/>
    <s v=""/>
    <s v=""/>
    <x v="22"/>
    <s v="IMPUESTOS"/>
    <x v="91"/>
    <x v="33"/>
  </r>
  <r>
    <m/>
    <m/>
    <m/>
    <m/>
    <m/>
    <x v="38"/>
    <s v="POLICÍA METROPOLITANA DE NEIVA"/>
    <n v="115000000"/>
    <m/>
    <n v="115000000"/>
    <x v="98"/>
    <s v="08-01-02-001"/>
    <s v="Detalle"/>
    <s v=""/>
    <s v=""/>
    <x v="23"/>
    <s v="IMPUESTOS"/>
    <x v="91"/>
    <x v="35"/>
  </r>
  <r>
    <m/>
    <m/>
    <m/>
    <m/>
    <m/>
    <x v="39"/>
    <s v="DEPARTAMENTO DE POLICÍA HUILA"/>
    <n v="9000000"/>
    <m/>
    <n v="9000000"/>
    <x v="98"/>
    <s v="08-01-02-001"/>
    <s v="Detalle"/>
    <s v=""/>
    <s v=""/>
    <x v="23"/>
    <s v="IMPUESTOS"/>
    <x v="91"/>
    <x v="36"/>
  </r>
  <r>
    <m/>
    <m/>
    <m/>
    <m/>
    <m/>
    <x v="40"/>
    <s v="REGIÓN DE POLICÍA No. 2"/>
    <n v="13000000"/>
    <m/>
    <n v="13000000"/>
    <x v="98"/>
    <s v="08-01-02-001"/>
    <s v="Detalle"/>
    <s v=""/>
    <s v=""/>
    <x v="23"/>
    <s v="IMPUESTOS"/>
    <x v="91"/>
    <x v="37"/>
  </r>
  <r>
    <m/>
    <m/>
    <m/>
    <m/>
    <m/>
    <x v="41"/>
    <s v="DEPARTAMENTO DE POLICÍA CORDOBA"/>
    <n v="10000000"/>
    <m/>
    <n v="10000000"/>
    <x v="98"/>
    <s v="08-01-02-001"/>
    <s v="Detalle"/>
    <s v=""/>
    <s v=""/>
    <x v="24"/>
    <s v="IMPUESTOS"/>
    <x v="91"/>
    <x v="38"/>
  </r>
  <r>
    <m/>
    <m/>
    <m/>
    <m/>
    <m/>
    <x v="42"/>
    <s v="DEPARTAMENTO DE POLICÍA CALDAS"/>
    <n v="84000000"/>
    <m/>
    <n v="84000000"/>
    <x v="98"/>
    <s v="08-01-02-001"/>
    <s v="Detalle"/>
    <s v=""/>
    <s v=""/>
    <x v="25"/>
    <s v="IMPUESTOS"/>
    <x v="91"/>
    <x v="39"/>
  </r>
  <r>
    <m/>
    <m/>
    <m/>
    <m/>
    <m/>
    <x v="43"/>
    <s v="POLICÍA METROPOLITANA DE MANIZALES"/>
    <n v="120000000"/>
    <m/>
    <n v="120000000"/>
    <x v="98"/>
    <s v="08-01-02-001"/>
    <s v="Detalle"/>
    <s v=""/>
    <s v=""/>
    <x v="25"/>
    <s v="IMPUESTOS"/>
    <x v="91"/>
    <x v="40"/>
  </r>
  <r>
    <m/>
    <m/>
    <m/>
    <m/>
    <m/>
    <x v="93"/>
    <s v="DEPARTAMENTO DE POLICÍA BOYACA"/>
    <n v="340000000"/>
    <m/>
    <n v="340000000"/>
    <x v="98"/>
    <s v="08-01-02-001"/>
    <s v="Detalle"/>
    <s v=""/>
    <s v=""/>
    <x v="26"/>
    <s v="IMPUESTOS"/>
    <x v="91"/>
    <x v="73"/>
  </r>
  <r>
    <m/>
    <m/>
    <m/>
    <m/>
    <m/>
    <x v="44"/>
    <s v="POLICÍA METROPOLITANA DE TUNJA"/>
    <n v="187200000"/>
    <m/>
    <n v="187200000"/>
    <x v="98"/>
    <s v="08-01-02-001"/>
    <s v="Detalle"/>
    <s v=""/>
    <s v=""/>
    <x v="26"/>
    <s v="IMPUESTOS"/>
    <x v="91"/>
    <x v="41"/>
  </r>
  <r>
    <m/>
    <m/>
    <m/>
    <m/>
    <m/>
    <x v="45"/>
    <s v="POLICÍA METROPOLITANA DE SAN JUAN DE PASTO"/>
    <n v="74000000"/>
    <m/>
    <n v="74000000"/>
    <x v="98"/>
    <s v="08-01-02-001"/>
    <s v="Detalle"/>
    <s v=""/>
    <s v=""/>
    <x v="27"/>
    <s v="IMPUESTOS"/>
    <x v="91"/>
    <x v="42"/>
  </r>
  <r>
    <m/>
    <m/>
    <m/>
    <m/>
    <m/>
    <x v="46"/>
    <s v="DEPARTAMENTO DE POLICÍA NARIÑO"/>
    <n v="77000000"/>
    <m/>
    <n v="77000000"/>
    <x v="98"/>
    <s v="08-01-02-001"/>
    <s v="Detalle"/>
    <s v=""/>
    <s v=""/>
    <x v="27"/>
    <s v="IMPUESTOS"/>
    <x v="91"/>
    <x v="43"/>
  </r>
  <r>
    <m/>
    <m/>
    <m/>
    <m/>
    <m/>
    <x v="48"/>
    <s v="POLICÍA METROPOLITANA DE BOGOTÁ - POLICÍA METROPOLITANA DE SOACHA"/>
    <n v="230000000"/>
    <m/>
    <n v="230000000"/>
    <x v="98"/>
    <s v="08-01-02-001"/>
    <s v="Detalle"/>
    <s v=""/>
    <s v=""/>
    <x v="28"/>
    <s v="IMPUESTOS"/>
    <x v="91"/>
    <x v="44"/>
  </r>
  <r>
    <m/>
    <m/>
    <m/>
    <m/>
    <m/>
    <x v="49"/>
    <s v="POLICÍA METROPOLITANA DE BOGOTÁ - REGIÓN METROPOLITANA DE POLICÍA LA SABANA"/>
    <n v="121000000"/>
    <m/>
    <n v="121000000"/>
    <x v="98"/>
    <s v="08-01-02-001"/>
    <s v="Detalle"/>
    <s v=""/>
    <s v=""/>
    <x v="28"/>
    <s v="IMPUESTOS"/>
    <x v="91"/>
    <x v="45"/>
  </r>
  <r>
    <m/>
    <m/>
    <m/>
    <m/>
    <m/>
    <x v="50"/>
    <s v="POLICÍA METROPOLITANA DE CALI"/>
    <n v="186876611"/>
    <m/>
    <n v="186876611"/>
    <x v="98"/>
    <s v="08-01-02-001"/>
    <s v="Detalle"/>
    <s v=""/>
    <s v=""/>
    <x v="29"/>
    <s v="IMPUESTOS"/>
    <x v="91"/>
    <x v="46"/>
  </r>
  <r>
    <m/>
    <m/>
    <m/>
    <m/>
    <m/>
    <x v="82"/>
    <s v="DEPARTAMENTO DE POLICÍA VALLE"/>
    <n v="163496780"/>
    <m/>
    <n v="163496780"/>
    <x v="98"/>
    <s v="08-01-02-001"/>
    <s v="Detalle"/>
    <s v=""/>
    <s v=""/>
    <x v="29"/>
    <s v="IMPUESTOS"/>
    <x v="91"/>
    <x v="67"/>
  </r>
  <r>
    <m/>
    <m/>
    <m/>
    <m/>
    <m/>
    <x v="51"/>
    <s v="DEPARTAMENTO DE POLICÍA VALLE - DISTRITO ESPECIAL BUENAVENTURA"/>
    <n v="177594339"/>
    <m/>
    <n v="177594339"/>
    <x v="98"/>
    <s v="08-01-02-001"/>
    <s v="Detalle"/>
    <s v=""/>
    <s v=""/>
    <x v="29"/>
    <s v="IMPUESTOS"/>
    <x v="91"/>
    <x v="47"/>
  </r>
  <r>
    <m/>
    <m/>
    <m/>
    <m/>
    <m/>
    <x v="137"/>
    <s v="POLICÍA METROPOLITANA DEL VALLE DE ABURRA"/>
    <n v="1000000000"/>
    <m/>
    <n v="1000000000"/>
    <x v="98"/>
    <s v="08-01-02-001"/>
    <s v="Detalle"/>
    <s v=""/>
    <s v=""/>
    <x v="30"/>
    <s v="IMPUESTOS"/>
    <x v="91"/>
    <x v="116"/>
  </r>
  <r>
    <m/>
    <m/>
    <m/>
    <m/>
    <m/>
    <x v="83"/>
    <s v="DEPARTAMENTO DE POLICÍA ANTIOQUIA"/>
    <n v="205440000"/>
    <m/>
    <n v="205440000"/>
    <x v="98"/>
    <s v="08-01-02-001"/>
    <s v="Detalle"/>
    <s v=""/>
    <s v=""/>
    <x v="30"/>
    <s v="IMPUESTOS"/>
    <x v="91"/>
    <x v="68"/>
  </r>
  <r>
    <m/>
    <m/>
    <m/>
    <m/>
    <m/>
    <x v="55"/>
    <s v="POLICÍA METROPOLITANA DE CARTAGENA"/>
    <n v="800000000"/>
    <m/>
    <n v="800000000"/>
    <x v="98"/>
    <s v="08-01-02-001"/>
    <s v="Detalle"/>
    <s v=""/>
    <s v=""/>
    <x v="31"/>
    <s v="IMPUESTOS"/>
    <x v="91"/>
    <x v="49"/>
  </r>
  <r>
    <m/>
    <m/>
    <m/>
    <m/>
    <m/>
    <x v="56"/>
    <s v="DEPARTAMENTO DE POLICÍA BOLÍVAR"/>
    <n v="50000000"/>
    <m/>
    <n v="50000000"/>
    <x v="98"/>
    <s v="08-01-02-001"/>
    <s v="Detalle"/>
    <s v=""/>
    <s v=""/>
    <x v="31"/>
    <s v="IMPUESTOS"/>
    <x v="91"/>
    <x v="50"/>
  </r>
  <r>
    <m/>
    <m/>
    <m/>
    <m/>
    <m/>
    <x v="57"/>
    <s v="POLICÍA METROPOLITANA DE BARRANQUILLA"/>
    <n v="86000000"/>
    <m/>
    <n v="86000000"/>
    <x v="98"/>
    <s v="08-01-02-001"/>
    <s v="Detalle"/>
    <s v=""/>
    <s v=""/>
    <x v="32"/>
    <s v="IMPUESTOS"/>
    <x v="91"/>
    <x v="51"/>
  </r>
  <r>
    <m/>
    <m/>
    <m/>
    <m/>
    <m/>
    <x v="85"/>
    <s v="DEPARTAMENTO DE POLICÍA ATLÁNTICO "/>
    <n v="72000000"/>
    <m/>
    <n v="72000000"/>
    <x v="98"/>
    <s v="08-01-02-001"/>
    <s v="Detalle"/>
    <s v=""/>
    <s v=""/>
    <x v="32"/>
    <s v="IMPUESTOS"/>
    <x v="91"/>
    <x v="69"/>
  </r>
  <r>
    <m/>
    <m/>
    <m/>
    <m/>
    <m/>
    <x v="109"/>
    <s v="POLICÍA METROPOLITANA DE BUCARAMANGA"/>
    <n v="625349840"/>
    <m/>
    <n v="625349840"/>
    <x v="98"/>
    <s v="08-01-02-001"/>
    <s v="Detalle"/>
    <s v=""/>
    <s v=""/>
    <x v="33"/>
    <s v="IMPUESTOS"/>
    <x v="91"/>
    <x v="89"/>
  </r>
  <r>
    <m/>
    <m/>
    <m/>
    <m/>
    <m/>
    <x v="94"/>
    <s v="DEPARTAMENTO DE POLICÍA SANTANDER"/>
    <n v="77000000"/>
    <m/>
    <n v="77000000"/>
    <x v="98"/>
    <s v="08-01-02-001"/>
    <s v="Detalle"/>
    <s v=""/>
    <s v=""/>
    <x v="33"/>
    <s v="IMPUESTOS"/>
    <x v="91"/>
    <x v="74"/>
  </r>
  <r>
    <m/>
    <m/>
    <m/>
    <m/>
    <m/>
    <x v="59"/>
    <s v="DEPARTAMENTO DE POLICÍA MAGDALENA MEDIO"/>
    <n v="31000000"/>
    <m/>
    <n v="31000000"/>
    <x v="98"/>
    <s v="08-01-02-001"/>
    <s v="Detalle"/>
    <s v=""/>
    <s v=""/>
    <x v="33"/>
    <s v="IMPUESTOS"/>
    <x v="91"/>
    <x v="53"/>
  </r>
  <r>
    <m/>
    <m/>
    <m/>
    <m/>
    <m/>
    <x v="60"/>
    <s v="POLICÍA METROPOLITANA DE CUCUTA"/>
    <n v="180000000"/>
    <m/>
    <n v="180000000"/>
    <x v="98"/>
    <s v="08-01-02-001"/>
    <s v="Detalle"/>
    <s v=""/>
    <s v=""/>
    <x v="34"/>
    <s v="IMPUESTOS"/>
    <x v="91"/>
    <x v="54"/>
  </r>
  <r>
    <m/>
    <m/>
    <m/>
    <m/>
    <m/>
    <x v="61"/>
    <s v="DEPARTAMENTO DE POLICÍA NORTE DE SANTANDER"/>
    <n v="253000000"/>
    <m/>
    <n v="253000000"/>
    <x v="98"/>
    <s v="08-01-02-001"/>
    <s v="Detalle"/>
    <s v=""/>
    <s v=""/>
    <x v="34"/>
    <s v="IMPUESTOS"/>
    <x v="91"/>
    <x v="55"/>
  </r>
  <r>
    <m/>
    <m/>
    <m/>
    <m/>
    <m/>
    <x v="63"/>
    <s v="POLICÍA METROPOLITANA DE PEREIRA"/>
    <n v="115000000"/>
    <m/>
    <n v="115000000"/>
    <x v="98"/>
    <s v="08-01-02-001"/>
    <s v="Detalle"/>
    <s v=""/>
    <s v=""/>
    <x v="35"/>
    <s v="IMPUESTOS"/>
    <x v="91"/>
    <x v="56"/>
  </r>
  <r>
    <m/>
    <m/>
    <m/>
    <m/>
    <m/>
    <x v="64"/>
    <s v="DEPARTAMENTO DE POLICÍA RISARALDA"/>
    <n v="60000000"/>
    <m/>
    <n v="60000000"/>
    <x v="98"/>
    <s v="08-01-02-001"/>
    <s v="Detalle"/>
    <s v=""/>
    <s v=""/>
    <x v="35"/>
    <s v="IMPUESTOS"/>
    <x v="91"/>
    <x v="57"/>
  </r>
  <r>
    <m/>
    <m/>
    <m/>
    <m/>
    <m/>
    <x v="66"/>
    <s v="POLICÍA METROPOLITANA DE VILLAVICENCIO"/>
    <n v="53000000"/>
    <m/>
    <n v="53000000"/>
    <x v="98"/>
    <s v="08-01-02-001"/>
    <s v="Detalle"/>
    <s v=""/>
    <s v=""/>
    <x v="36"/>
    <s v="IMPUESTOS"/>
    <x v="91"/>
    <x v="58"/>
  </r>
  <r>
    <m/>
    <m/>
    <m/>
    <m/>
    <m/>
    <x v="67"/>
    <s v="DEPARTAMENTO DE POLICÍA META"/>
    <n v="35000000"/>
    <m/>
    <n v="35000000"/>
    <x v="98"/>
    <s v="08-01-02-001"/>
    <s v="Detalle"/>
    <s v=""/>
    <s v=""/>
    <x v="36"/>
    <s v="IMPUESTOS"/>
    <x v="91"/>
    <x v="59"/>
  </r>
  <r>
    <m/>
    <m/>
    <m/>
    <m/>
    <m/>
    <x v="68"/>
    <s v="DEPARTAMENTO DE POLICÍA VAUPÉS"/>
    <n v="17500000"/>
    <m/>
    <n v="17500000"/>
    <x v="98"/>
    <s v="08-01-02-001"/>
    <s v="Detalle"/>
    <s v=""/>
    <s v=""/>
    <x v="36"/>
    <s v="IMPUESTOS"/>
    <x v="91"/>
    <x v="60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8"/>
    <s v="01"/>
    <s v="02"/>
    <s v="004"/>
    <s v=""/>
    <x v="0"/>
    <s v="IMPUESTO DE ALUMBRADO PÚBLICO"/>
    <n v="4075212519.6800003"/>
    <n v="0"/>
    <n v="4075212519.6800003"/>
    <x v="99"/>
    <s v="08-01-02"/>
    <s v="Ordinal"/>
    <s v="080102004Ordinal"/>
    <n v="1"/>
    <x v="0"/>
    <s v="IMPUESTOS"/>
    <x v="92"/>
    <x v="0"/>
  </r>
  <r>
    <m/>
    <m/>
    <m/>
    <m/>
    <m/>
    <x v="72"/>
    <s v="DEPARTAMENTO DE POLICÍA CUNDINAMARCA"/>
    <n v="35000000"/>
    <m/>
    <n v="35000000"/>
    <x v="99"/>
    <s v="08-01-02-004"/>
    <s v="Detalle"/>
    <s v=""/>
    <s v=""/>
    <x v="5"/>
    <s v="IMPUESTOS"/>
    <x v="92"/>
    <x v="64"/>
  </r>
  <r>
    <m/>
    <m/>
    <m/>
    <m/>
    <m/>
    <x v="10"/>
    <s v="DEPARTAMENTO DE POLICÍA CAQUETA"/>
    <n v="187573726"/>
    <m/>
    <n v="187573726"/>
    <x v="99"/>
    <s v="08-01-02-004"/>
    <s v="Detalle"/>
    <s v=""/>
    <s v=""/>
    <x v="2"/>
    <s v="IMPUESTOS"/>
    <x v="92"/>
    <x v="10"/>
  </r>
  <r>
    <m/>
    <m/>
    <m/>
    <m/>
    <m/>
    <x v="124"/>
    <s v="DEPARTAMENTO DE POLICÍA CASANARE"/>
    <n v="115905000"/>
    <m/>
    <n v="115905000"/>
    <x v="99"/>
    <s v="08-01-02-004"/>
    <s v="Detalle"/>
    <s v=""/>
    <s v=""/>
    <x v="37"/>
    <s v="IMPUESTOS"/>
    <x v="92"/>
    <x v="104"/>
  </r>
  <r>
    <m/>
    <m/>
    <m/>
    <m/>
    <m/>
    <x v="11"/>
    <s v="DEPARTAMENTO DE POLICÍA CESAR"/>
    <n v="100000000"/>
    <m/>
    <n v="100000000"/>
    <x v="99"/>
    <s v="08-01-02-004"/>
    <s v="Detalle"/>
    <s v=""/>
    <s v=""/>
    <x v="3"/>
    <s v="IMPUESTOS"/>
    <x v="92"/>
    <x v="11"/>
  </r>
  <r>
    <m/>
    <m/>
    <m/>
    <m/>
    <m/>
    <x v="113"/>
    <s v="DEPARTAMENTO DE POLICÍA CESAR - VALLEDUPAR"/>
    <n v="100000000"/>
    <m/>
    <n v="100000000"/>
    <x v="99"/>
    <s v="08-01-02-004"/>
    <s v="Detalle"/>
    <s v=""/>
    <s v=""/>
    <x v="3"/>
    <s v="IMPUESTOS"/>
    <x v="92"/>
    <x v="93"/>
  </r>
  <r>
    <m/>
    <m/>
    <m/>
    <m/>
    <m/>
    <x v="75"/>
    <s v="DEPARTAMENTO DE POLICÍA CHOCO"/>
    <n v="65000000"/>
    <m/>
    <n v="65000000"/>
    <x v="99"/>
    <s v="08-01-02-004"/>
    <s v="Detalle"/>
    <s v=""/>
    <s v=""/>
    <x v="38"/>
    <s v="IMPUESTOS"/>
    <x v="92"/>
    <x v="66"/>
  </r>
  <r>
    <m/>
    <m/>
    <m/>
    <m/>
    <m/>
    <x v="131"/>
    <s v="DEPARTAMENTO DE POLICÍA GUAJIRA"/>
    <n v="252430500"/>
    <m/>
    <n v="252430500"/>
    <x v="99"/>
    <s v="08-01-02-004"/>
    <s v="Detalle"/>
    <s v=""/>
    <s v=""/>
    <x v="39"/>
    <s v="IMPUESTOS"/>
    <x v="92"/>
    <x v="111"/>
  </r>
  <r>
    <m/>
    <m/>
    <m/>
    <m/>
    <m/>
    <x v="15"/>
    <s v="DEPARTAMENTO DE POLICÍA GUAVIARE"/>
    <n v="5492550"/>
    <m/>
    <n v="5492550"/>
    <x v="99"/>
    <s v="08-01-02-004"/>
    <s v="Detalle"/>
    <s v=""/>
    <s v=""/>
    <x v="6"/>
    <s v="IMPUESTOS"/>
    <x v="92"/>
    <x v="15"/>
  </r>
  <r>
    <m/>
    <m/>
    <m/>
    <m/>
    <m/>
    <x v="114"/>
    <s v="DEPARTAMENTO DE POLICÍA PUTUMAYO"/>
    <n v="50000000"/>
    <m/>
    <n v="50000000"/>
    <x v="99"/>
    <s v="08-01-02-004"/>
    <s v="Detalle"/>
    <s v=""/>
    <s v=""/>
    <x v="42"/>
    <s v="IMPUESTOS"/>
    <x v="92"/>
    <x v="94"/>
  </r>
  <r>
    <m/>
    <m/>
    <m/>
    <m/>
    <m/>
    <x v="16"/>
    <s v="DEPARTAMENTO DE POLICÍA QUINDIO"/>
    <n v="18000000"/>
    <m/>
    <n v="18000000"/>
    <x v="99"/>
    <s v="08-01-02-004"/>
    <s v="Detalle"/>
    <s v=""/>
    <s v=""/>
    <x v="7"/>
    <s v="IMPUESTOS"/>
    <x v="92"/>
    <x v="16"/>
  </r>
  <r>
    <m/>
    <m/>
    <m/>
    <m/>
    <m/>
    <x v="18"/>
    <s v="DEPARTAMENTO DE POLICÍA SUCRE"/>
    <n v="100000000"/>
    <m/>
    <n v="100000000"/>
    <x v="99"/>
    <s v="08-01-02-004"/>
    <s v="Detalle"/>
    <s v=""/>
    <s v=""/>
    <x v="9"/>
    <s v="IMPUESTOS"/>
    <x v="92"/>
    <x v="18"/>
  </r>
  <r>
    <m/>
    <m/>
    <m/>
    <m/>
    <m/>
    <x v="21"/>
    <s v="DEPARTAMENTO DE POLICÍA VICHADA"/>
    <n v="110000000"/>
    <m/>
    <n v="110000000"/>
    <x v="99"/>
    <s v="08-01-02-004"/>
    <s v="Detalle"/>
    <s v=""/>
    <s v=""/>
    <x v="11"/>
    <s v="IMPUESTOS"/>
    <x v="92"/>
    <x v="20"/>
  </r>
  <r>
    <m/>
    <m/>
    <m/>
    <m/>
    <m/>
    <x v="118"/>
    <s v="DEPARTAMENTO DE POLICÍA ARAUCA"/>
    <n v="277248154.68000001"/>
    <m/>
    <n v="277248154.68000001"/>
    <x v="99"/>
    <s v="08-01-02-004"/>
    <s v="Detalle"/>
    <s v=""/>
    <s v=""/>
    <x v="13"/>
    <s v="IMPUESTOS"/>
    <x v="92"/>
    <x v="98"/>
  </r>
  <r>
    <m/>
    <m/>
    <m/>
    <m/>
    <m/>
    <x v="24"/>
    <s v="DIRECCIÓN DE BIENESTAR SOCIAL"/>
    <n v="210042849"/>
    <m/>
    <n v="210042849"/>
    <x v="99"/>
    <s v="08-01-02-004"/>
    <s v="Detalle"/>
    <s v=""/>
    <s v=""/>
    <x v="14"/>
    <s v="IMPUESTOS"/>
    <x v="92"/>
    <x v="22"/>
  </r>
  <r>
    <m/>
    <m/>
    <m/>
    <m/>
    <m/>
    <x v="26"/>
    <s v="DIRECCIÓN DE ANTINARCÓTICOS"/>
    <n v="200000000"/>
    <m/>
    <n v="200000000"/>
    <x v="99"/>
    <s v="08-01-02-004"/>
    <s v="Detalle"/>
    <s v=""/>
    <s v=""/>
    <x v="16"/>
    <s v="IMPUESTOS"/>
    <x v="92"/>
    <x v="24"/>
  </r>
  <r>
    <m/>
    <m/>
    <m/>
    <m/>
    <m/>
    <x v="30"/>
    <s v="POLICÍA METROPOLITANA DE IBAGUÉ"/>
    <n v="130000000"/>
    <m/>
    <n v="130000000"/>
    <x v="99"/>
    <s v="08-01-02-004"/>
    <s v="Detalle"/>
    <s v=""/>
    <s v=""/>
    <x v="20"/>
    <s v="IMPUESTOS"/>
    <x v="92"/>
    <x v="28"/>
  </r>
  <r>
    <m/>
    <m/>
    <m/>
    <m/>
    <m/>
    <x v="31"/>
    <s v="DEPARTAMENTO DE POLICÍA TOLIMA"/>
    <n v="120000000"/>
    <m/>
    <n v="120000000"/>
    <x v="99"/>
    <s v="08-01-02-004"/>
    <s v="Detalle"/>
    <s v=""/>
    <s v=""/>
    <x v="20"/>
    <s v="IMPUESTOS"/>
    <x v="92"/>
    <x v="29"/>
  </r>
  <r>
    <m/>
    <m/>
    <m/>
    <m/>
    <m/>
    <x v="32"/>
    <s v="POLICÍA METROPOLITANA DE SANTA MARTA"/>
    <n v="122000000"/>
    <m/>
    <n v="122000000"/>
    <x v="99"/>
    <s v="08-01-02-004"/>
    <s v="Detalle"/>
    <s v=""/>
    <s v=""/>
    <x v="21"/>
    <s v="IMPUESTOS"/>
    <x v="92"/>
    <x v="30"/>
  </r>
  <r>
    <m/>
    <m/>
    <m/>
    <m/>
    <m/>
    <x v="38"/>
    <s v="POLICÍA METROPOLITANA DE NEIVA"/>
    <n v="128000000"/>
    <m/>
    <n v="128000000"/>
    <x v="99"/>
    <s v="08-01-02-004"/>
    <s v="Detalle"/>
    <s v=""/>
    <s v=""/>
    <x v="23"/>
    <s v="IMPUESTOS"/>
    <x v="92"/>
    <x v="35"/>
  </r>
  <r>
    <m/>
    <m/>
    <m/>
    <m/>
    <m/>
    <x v="39"/>
    <s v="DEPARTAMENTO DE POLICÍA HUILA"/>
    <n v="125000000"/>
    <m/>
    <n v="125000000"/>
    <x v="99"/>
    <s v="08-01-02-004"/>
    <s v="Detalle"/>
    <s v=""/>
    <s v=""/>
    <x v="23"/>
    <s v="IMPUESTOS"/>
    <x v="92"/>
    <x v="36"/>
  </r>
  <r>
    <m/>
    <m/>
    <m/>
    <m/>
    <m/>
    <x v="40"/>
    <s v="REGIÓN DE POLICÍA No. 2"/>
    <n v="35000000"/>
    <m/>
    <n v="35000000"/>
    <x v="99"/>
    <s v="08-01-02-004"/>
    <s v="Detalle"/>
    <s v=""/>
    <s v=""/>
    <x v="23"/>
    <s v="IMPUESTOS"/>
    <x v="92"/>
    <x v="37"/>
  </r>
  <r>
    <m/>
    <m/>
    <m/>
    <m/>
    <m/>
    <x v="119"/>
    <s v="POLICÍA METROPOLITANA DE SAN JERONIMO DE MONTERIA"/>
    <n v="165000000"/>
    <m/>
    <n v="165000000"/>
    <x v="99"/>
    <s v="08-01-02-004"/>
    <s v="Detalle"/>
    <s v=""/>
    <s v=""/>
    <x v="24"/>
    <s v="IMPUESTOS"/>
    <x v="92"/>
    <x v="99"/>
  </r>
  <r>
    <m/>
    <m/>
    <m/>
    <m/>
    <m/>
    <x v="41"/>
    <s v="DEPARTAMENTO DE POLICÍA CORDOBA"/>
    <n v="160000000"/>
    <m/>
    <n v="160000000"/>
    <x v="99"/>
    <s v="08-01-02-004"/>
    <s v="Detalle"/>
    <s v=""/>
    <s v=""/>
    <x v="24"/>
    <s v="IMPUESTOS"/>
    <x v="92"/>
    <x v="38"/>
  </r>
  <r>
    <m/>
    <m/>
    <m/>
    <m/>
    <m/>
    <x v="134"/>
    <s v="DEPARTAMENTO DE POLICÍA CORDOBA -DISTRITO ESPECIAL MONTELIBANO"/>
    <n v="30000000"/>
    <m/>
    <n v="30000000"/>
    <x v="99"/>
    <s v="08-01-02-004"/>
    <s v="Detalle"/>
    <s v=""/>
    <s v=""/>
    <x v="24"/>
    <s v="IMPUESTOS"/>
    <x v="92"/>
    <x v="113"/>
  </r>
  <r>
    <m/>
    <m/>
    <m/>
    <m/>
    <m/>
    <x v="42"/>
    <s v="DEPARTAMENTO DE POLICÍA CALDAS"/>
    <n v="27000000"/>
    <m/>
    <n v="27000000"/>
    <x v="99"/>
    <s v="08-01-02-004"/>
    <s v="Detalle"/>
    <s v=""/>
    <s v=""/>
    <x v="25"/>
    <s v="IMPUESTOS"/>
    <x v="92"/>
    <x v="39"/>
  </r>
  <r>
    <m/>
    <m/>
    <m/>
    <m/>
    <m/>
    <x v="43"/>
    <s v="POLICÍA METROPOLITANA DE MANIZALES"/>
    <n v="8000000"/>
    <m/>
    <n v="8000000"/>
    <x v="99"/>
    <s v="08-01-02-004"/>
    <s v="Detalle"/>
    <s v=""/>
    <s v=""/>
    <x v="25"/>
    <s v="IMPUESTOS"/>
    <x v="92"/>
    <x v="40"/>
  </r>
  <r>
    <m/>
    <m/>
    <m/>
    <m/>
    <m/>
    <x v="93"/>
    <s v="DEPARTAMENTO DE POLICÍA BOYACA"/>
    <n v="64476000"/>
    <m/>
    <n v="64476000"/>
    <x v="99"/>
    <s v="08-01-02-004"/>
    <s v="Detalle"/>
    <s v=""/>
    <s v=""/>
    <x v="26"/>
    <s v="IMPUESTOS"/>
    <x v="92"/>
    <x v="73"/>
  </r>
  <r>
    <m/>
    <m/>
    <m/>
    <m/>
    <m/>
    <x v="44"/>
    <s v="POLICÍA METROPOLITANA DE TUNJA"/>
    <n v="60000000"/>
    <m/>
    <n v="60000000"/>
    <x v="99"/>
    <s v="08-01-02-004"/>
    <s v="Detalle"/>
    <s v=""/>
    <s v=""/>
    <x v="26"/>
    <s v="IMPUESTOS"/>
    <x v="92"/>
    <x v="41"/>
  </r>
  <r>
    <m/>
    <m/>
    <m/>
    <m/>
    <m/>
    <x v="45"/>
    <s v="POLICÍA METROPOLITANA DE SAN JUAN DE PASTO"/>
    <n v="133000000"/>
    <m/>
    <n v="133000000"/>
    <x v="99"/>
    <s v="08-01-02-004"/>
    <s v="Detalle"/>
    <s v=""/>
    <s v=""/>
    <x v="27"/>
    <s v="IMPUESTOS"/>
    <x v="92"/>
    <x v="42"/>
  </r>
  <r>
    <m/>
    <m/>
    <m/>
    <m/>
    <m/>
    <x v="46"/>
    <s v="DEPARTAMENTO DE POLICÍA NARIÑO"/>
    <n v="38000000"/>
    <m/>
    <n v="38000000"/>
    <x v="99"/>
    <s v="08-01-02-004"/>
    <s v="Detalle"/>
    <s v=""/>
    <s v=""/>
    <x v="27"/>
    <s v="IMPUESTOS"/>
    <x v="92"/>
    <x v="43"/>
  </r>
  <r>
    <m/>
    <m/>
    <m/>
    <m/>
    <m/>
    <x v="135"/>
    <s v="DEPARTAMENTO DE POLICÍA NARIÑO - DISTRITO ESPECIAL TUMACO"/>
    <n v="36000000"/>
    <m/>
    <n v="36000000"/>
    <x v="99"/>
    <s v="08-01-02-004"/>
    <s v="Detalle"/>
    <s v=""/>
    <s v=""/>
    <x v="27"/>
    <s v="IMPUESTOS"/>
    <x v="92"/>
    <x v="114"/>
  </r>
  <r>
    <m/>
    <m/>
    <m/>
    <m/>
    <m/>
    <x v="136"/>
    <s v="DEPARTAMENTO DE POLICÍA NARIÑO - DISTRITO ESPECIAL TUQUERRES"/>
    <n v="330000"/>
    <m/>
    <n v="330000"/>
    <x v="99"/>
    <s v="08-01-02-004"/>
    <s v="Detalle"/>
    <s v=""/>
    <s v=""/>
    <x v="27"/>
    <s v="IMPUESTOS"/>
    <x v="92"/>
    <x v="115"/>
  </r>
  <r>
    <m/>
    <m/>
    <m/>
    <m/>
    <m/>
    <x v="50"/>
    <s v="POLICÍA METROPOLITANA DE CALI"/>
    <n v="18206520"/>
    <m/>
    <n v="18206520"/>
    <x v="99"/>
    <s v="08-01-02-004"/>
    <s v="Detalle"/>
    <s v=""/>
    <s v=""/>
    <x v="29"/>
    <s v="IMPUESTOS"/>
    <x v="92"/>
    <x v="46"/>
  </r>
  <r>
    <m/>
    <m/>
    <m/>
    <m/>
    <m/>
    <x v="82"/>
    <s v="DEPARTAMENTO DE POLICÍA VALLE"/>
    <n v="114210967"/>
    <m/>
    <n v="114210967"/>
    <x v="99"/>
    <s v="08-01-02-004"/>
    <s v="Detalle"/>
    <s v=""/>
    <s v=""/>
    <x v="29"/>
    <s v="IMPUESTOS"/>
    <x v="92"/>
    <x v="67"/>
  </r>
  <r>
    <m/>
    <m/>
    <m/>
    <m/>
    <m/>
    <x v="51"/>
    <s v="DEPARTAMENTO DE POLICÍA VALLE - DISTRITO ESPECIAL BUENAVENTURA"/>
    <n v="15638253"/>
    <m/>
    <n v="15638253"/>
    <x v="99"/>
    <s v="08-01-02-004"/>
    <s v="Detalle"/>
    <s v=""/>
    <s v=""/>
    <x v="29"/>
    <s v="IMPUESTOS"/>
    <x v="92"/>
    <x v="47"/>
  </r>
  <r>
    <m/>
    <m/>
    <m/>
    <m/>
    <m/>
    <x v="57"/>
    <s v="POLICÍA METROPOLITANA DE BARRANQUILLA"/>
    <n v="236458000"/>
    <m/>
    <n v="236458000"/>
    <x v="99"/>
    <s v="08-01-02-004"/>
    <s v="Detalle"/>
    <s v=""/>
    <s v=""/>
    <x v="32"/>
    <s v="IMPUESTOS"/>
    <x v="92"/>
    <x v="51"/>
  </r>
  <r>
    <m/>
    <m/>
    <m/>
    <m/>
    <m/>
    <x v="85"/>
    <s v="DEPARTAMENTO DE POLICÍA ATLÁNTICO "/>
    <n v="89000000"/>
    <m/>
    <n v="89000000"/>
    <x v="99"/>
    <s v="08-01-02-004"/>
    <s v="Detalle"/>
    <s v=""/>
    <s v=""/>
    <x v="32"/>
    <s v="IMPUESTOS"/>
    <x v="92"/>
    <x v="69"/>
  </r>
  <r>
    <m/>
    <m/>
    <m/>
    <m/>
    <m/>
    <x v="63"/>
    <s v="POLICÍA METROPOLITANA DE PEREIRA"/>
    <n v="9000000"/>
    <m/>
    <n v="9000000"/>
    <x v="99"/>
    <s v="08-01-02-004"/>
    <s v="Detalle"/>
    <s v=""/>
    <s v=""/>
    <x v="35"/>
    <s v="IMPUESTOS"/>
    <x v="92"/>
    <x v="56"/>
  </r>
  <r>
    <m/>
    <m/>
    <m/>
    <m/>
    <m/>
    <x v="64"/>
    <s v="DEPARTAMENTO DE POLICÍA RISARALDA"/>
    <n v="4200000"/>
    <m/>
    <n v="4200000"/>
    <x v="99"/>
    <s v="08-01-02-004"/>
    <s v="Detalle"/>
    <s v=""/>
    <s v=""/>
    <x v="35"/>
    <s v="IMPUESTOS"/>
    <x v="92"/>
    <x v="57"/>
  </r>
  <r>
    <m/>
    <m/>
    <m/>
    <m/>
    <m/>
    <x v="66"/>
    <s v="POLICÍA METROPOLITANA DE VILLAVICENCIO"/>
    <n v="180000000"/>
    <m/>
    <n v="180000000"/>
    <x v="99"/>
    <s v="08-01-02-004"/>
    <s v="Detalle"/>
    <s v=""/>
    <s v=""/>
    <x v="36"/>
    <s v="IMPUESTOS"/>
    <x v="92"/>
    <x v="58"/>
  </r>
  <r>
    <m/>
    <m/>
    <m/>
    <m/>
    <m/>
    <x v="67"/>
    <s v="DEPARTAMENTO DE POLICÍA META"/>
    <n v="200000000"/>
    <m/>
    <n v="200000000"/>
    <x v="99"/>
    <s v="08-01-02-004"/>
    <s v="Detalle"/>
    <s v=""/>
    <s v=""/>
    <x v="36"/>
    <s v="IMPUESTOS"/>
    <x v="92"/>
    <x v="59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8"/>
    <s v="01"/>
    <s v="02"/>
    <s v="005"/>
    <s v=""/>
    <x v="0"/>
    <s v="IMPUESTO DE REGISTRO"/>
    <n v="185000000"/>
    <n v="0"/>
    <n v="185000000"/>
    <x v="100"/>
    <s v="08-01-02"/>
    <s v="Ordinal"/>
    <s v="080102005Ordinal"/>
    <n v="1"/>
    <x v="0"/>
    <s v="IMPUESTOS"/>
    <x v="93"/>
    <x v="0"/>
  </r>
  <r>
    <m/>
    <m/>
    <m/>
    <m/>
    <m/>
    <x v="28"/>
    <s v="DIRECCIÓN DE TRANSITO Y TRANSPORTES"/>
    <n v="185000000"/>
    <m/>
    <n v="185000000"/>
    <x v="100"/>
    <s v="08-01-02-005"/>
    <s v="Detalle"/>
    <s v=""/>
    <s v=""/>
    <x v="18"/>
    <s v="IMPUESTOS"/>
    <x v="93"/>
    <x v="26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8"/>
    <s v="01"/>
    <s v="02"/>
    <s v="006"/>
    <s v=""/>
    <x v="0"/>
    <s v="IMPUESTO SOBRE VEHÍCULOS AUTOMOTORES"/>
    <n v="50200000"/>
    <n v="0"/>
    <n v="50200000"/>
    <x v="101"/>
    <s v="08-01-02"/>
    <s v="Ordinal"/>
    <s v="080102006Ordinal"/>
    <n v="1"/>
    <x v="0"/>
    <s v="IMPUESTOS"/>
    <x v="94"/>
    <x v="0"/>
  </r>
  <r>
    <m/>
    <m/>
    <m/>
    <m/>
    <m/>
    <x v="16"/>
    <s v="DEPARTAMENTO DE POLICÍA QUINDIO"/>
    <n v="500000"/>
    <m/>
    <n v="500000"/>
    <x v="101"/>
    <s v="08-01-02-006"/>
    <s v="Detalle"/>
    <s v=""/>
    <s v=""/>
    <x v="7"/>
    <s v="IMPUESTOS"/>
    <x v="94"/>
    <x v="16"/>
  </r>
  <r>
    <m/>
    <m/>
    <m/>
    <m/>
    <m/>
    <x v="18"/>
    <s v="DEPARTAMENTO DE POLICÍA SUCRE"/>
    <n v="7000000"/>
    <m/>
    <n v="7000000"/>
    <x v="101"/>
    <s v="08-01-02-006"/>
    <s v="Detalle"/>
    <s v=""/>
    <s v=""/>
    <x v="9"/>
    <s v="IMPUESTOS"/>
    <x v="94"/>
    <x v="18"/>
  </r>
  <r>
    <m/>
    <m/>
    <m/>
    <m/>
    <m/>
    <x v="106"/>
    <s v="DIRECCIÓN DE INVESTIGACION CRIMINAL"/>
    <n v="9000000"/>
    <m/>
    <n v="9000000"/>
    <x v="101"/>
    <s v="08-01-02-006"/>
    <s v="Detalle"/>
    <s v=""/>
    <s v=""/>
    <x v="40"/>
    <s v="IMPUESTOS"/>
    <x v="94"/>
    <x v="86"/>
  </r>
  <r>
    <m/>
    <m/>
    <m/>
    <m/>
    <m/>
    <x v="26"/>
    <s v="DIRECCIÓN DE ANTINARCÓTICOS"/>
    <n v="21000000"/>
    <m/>
    <n v="21000000"/>
    <x v="101"/>
    <s v="08-01-02-006"/>
    <s v="Detalle"/>
    <s v=""/>
    <s v=""/>
    <x v="16"/>
    <s v="IMPUESTOS"/>
    <x v="94"/>
    <x v="24"/>
  </r>
  <r>
    <m/>
    <m/>
    <m/>
    <m/>
    <m/>
    <x v="28"/>
    <s v="DIRECCIÓN DE TRANSITO Y TRANSPORTES"/>
    <n v="550000"/>
    <m/>
    <n v="550000"/>
    <x v="101"/>
    <s v="08-01-02-006"/>
    <s v="Detalle"/>
    <s v=""/>
    <s v=""/>
    <x v="18"/>
    <s v="IMPUESTOS"/>
    <x v="94"/>
    <x v="26"/>
  </r>
  <r>
    <m/>
    <m/>
    <m/>
    <m/>
    <m/>
    <x v="107"/>
    <s v="DIRECCIÓN DE PROTECCION"/>
    <n v="1000000"/>
    <m/>
    <n v="1000000"/>
    <x v="101"/>
    <s v="08-01-02-006"/>
    <s v="Detalle"/>
    <s v=""/>
    <s v=""/>
    <x v="41"/>
    <s v="IMPUESTOS"/>
    <x v="94"/>
    <x v="87"/>
  </r>
  <r>
    <m/>
    <m/>
    <m/>
    <m/>
    <m/>
    <x v="85"/>
    <s v="DEPARTAMENTO DE POLICÍA ATLÁNTICO "/>
    <n v="9000000"/>
    <m/>
    <n v="9000000"/>
    <x v="101"/>
    <s v="08-01-02-006"/>
    <s v="Detalle"/>
    <s v=""/>
    <s v=""/>
    <x v="32"/>
    <s v="IMPUESTOS"/>
    <x v="94"/>
    <x v="69"/>
  </r>
  <r>
    <m/>
    <m/>
    <m/>
    <m/>
    <m/>
    <x v="94"/>
    <s v="DEPARTAMENTO DE POLICÍA SANTANDER"/>
    <n v="2150000"/>
    <m/>
    <n v="2150000"/>
    <x v="101"/>
    <s v="08-01-02-006"/>
    <s v="Detalle"/>
    <s v=""/>
    <s v=""/>
    <x v="33"/>
    <s v="IMPUESTOS"/>
    <x v="94"/>
    <x v="74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8"/>
    <s v="03"/>
    <m/>
    <m/>
    <s v=""/>
    <x v="0"/>
    <s v="TASAS Y DERECHOS ADMINISTRATIVOS"/>
    <n v="989894898.89999998"/>
    <n v="0"/>
    <n v="989894898.89999998"/>
    <x v="102"/>
    <s v="08"/>
    <s v="Subcuenta"/>
    <s v="0803Subcuenta"/>
    <n v="1"/>
    <x v="0"/>
    <s v="IMPUESTOS"/>
    <x v="95"/>
    <x v="0"/>
  </r>
  <r>
    <m/>
    <m/>
    <m/>
    <m/>
    <m/>
    <x v="103"/>
    <s v="OFICINA DE TECNOLOGÍA, INFORMACIÓN Y TELECOMUNICACIONES"/>
    <n v="216026801.90000001"/>
    <m/>
    <n v="216026801.90000001"/>
    <x v="102"/>
    <s v="08-03"/>
    <s v="Detalle"/>
    <s v=""/>
    <s v=""/>
    <x v="1"/>
    <s v="IMPUESTOS"/>
    <x v="95"/>
    <x v="83"/>
  </r>
  <r>
    <m/>
    <m/>
    <m/>
    <m/>
    <m/>
    <x v="7"/>
    <s v="COMUNICACIONES ESTRATÉGICAS"/>
    <n v="656000000"/>
    <m/>
    <n v="656000000"/>
    <x v="102"/>
    <s v="08-03"/>
    <s v="Detalle"/>
    <s v=""/>
    <s v=""/>
    <x v="1"/>
    <s v="IMPUESTOS"/>
    <x v="95"/>
    <x v="7"/>
  </r>
  <r>
    <m/>
    <m/>
    <m/>
    <m/>
    <m/>
    <x v="24"/>
    <s v="DIRECCIÓN DE BIENESTAR SOCIAL"/>
    <n v="55368097"/>
    <m/>
    <n v="55368097"/>
    <x v="102"/>
    <s v="08-03"/>
    <s v="Detalle"/>
    <s v=""/>
    <s v=""/>
    <x v="14"/>
    <s v="IMPUESTOS"/>
    <x v="95"/>
    <x v="22"/>
  </r>
  <r>
    <m/>
    <m/>
    <m/>
    <m/>
    <m/>
    <x v="29"/>
    <s v="DIRECCIÓN DE CARABINEROS"/>
    <n v="50000000"/>
    <m/>
    <n v="50000000"/>
    <x v="102"/>
    <s v="08-03"/>
    <s v="Detalle"/>
    <s v=""/>
    <s v=""/>
    <x v="19"/>
    <s v="IMPUESTOS"/>
    <x v="95"/>
    <x v="27"/>
  </r>
  <r>
    <m/>
    <m/>
    <m/>
    <m/>
    <m/>
    <x v="30"/>
    <s v="POLICÍA METROPOLITANA DE IBAGUÉ"/>
    <n v="3400000"/>
    <m/>
    <n v="3400000"/>
    <x v="102"/>
    <s v="08-03"/>
    <s v="Detalle"/>
    <s v=""/>
    <s v=""/>
    <x v="20"/>
    <s v="IMPUESTOS"/>
    <x v="95"/>
    <x v="28"/>
  </r>
  <r>
    <m/>
    <m/>
    <m/>
    <m/>
    <m/>
    <x v="31"/>
    <s v="DEPARTAMENTO DE POLICÍA TOLIMA"/>
    <n v="6000000"/>
    <m/>
    <n v="6000000"/>
    <x v="102"/>
    <s v="08-03"/>
    <s v="Detalle"/>
    <s v=""/>
    <s v=""/>
    <x v="20"/>
    <s v="IMPUESTOS"/>
    <x v="95"/>
    <x v="29"/>
  </r>
  <r>
    <m/>
    <m/>
    <m/>
    <m/>
    <m/>
    <x v="59"/>
    <s v="DEPARTAMENTO DE POLICÍA MAGDALENA MEDIO"/>
    <n v="3100000"/>
    <m/>
    <n v="3100000"/>
    <x v="102"/>
    <s v="08-03"/>
    <s v="Detalle"/>
    <s v=""/>
    <s v=""/>
    <x v="33"/>
    <s v="IMPUESTOS"/>
    <x v="95"/>
    <x v="53"/>
  </r>
  <r>
    <m/>
    <m/>
    <m/>
    <m/>
    <m/>
    <x v="0"/>
    <s v=""/>
    <s v=""/>
    <s v=""/>
    <s v=""/>
    <x v="6"/>
    <s v=""/>
    <s v=""/>
    <s v=""/>
    <s v=""/>
    <x v="0"/>
    <s v=""/>
    <x v="6"/>
    <x v="0"/>
  </r>
  <r>
    <s v="08"/>
    <s v="04"/>
    <m/>
    <m/>
    <m/>
    <x v="0"/>
    <s v="CONTRIBUCIONES"/>
    <n v="133000000"/>
    <n v="0"/>
    <n v="133000000"/>
    <x v="103"/>
    <s v="08"/>
    <s v="Subcuenta"/>
    <s v="0804Subcuenta"/>
    <n v="1"/>
    <x v="0"/>
    <s v=""/>
    <x v="96"/>
    <x v="0"/>
  </r>
  <r>
    <s v="08"/>
    <s v="04"/>
    <s v="04"/>
    <m/>
    <s v=""/>
    <x v="0"/>
    <s v="CONTRIBUCION DE VALORIZACION MUNICIPAL"/>
    <n v="133000000"/>
    <n v="0"/>
    <n v="133000000"/>
    <x v="104"/>
    <s v="08-04"/>
    <s v="Objeto"/>
    <s v="080404Objeto"/>
    <n v="1"/>
    <x v="0"/>
    <s v="IMPUESTOS"/>
    <x v="97"/>
    <x v="0"/>
  </r>
  <r>
    <m/>
    <m/>
    <m/>
    <m/>
    <m/>
    <x v="70"/>
    <s v="DIRECCIÓN ADMINISTRATIVA Y FINANCIERA"/>
    <n v="30000000"/>
    <m/>
    <n v="30000000"/>
    <x v="104"/>
    <s v="08-04-04"/>
    <s v="Detalle"/>
    <s v=""/>
    <s v=""/>
    <x v="1"/>
    <s v="IMPUESTOS"/>
    <x v="97"/>
    <x v="62"/>
  </r>
  <r>
    <m/>
    <m/>
    <m/>
    <m/>
    <m/>
    <x v="26"/>
    <s v="DIRECCIÓN DE ANTINARCÓTICOS"/>
    <n v="50000000"/>
    <m/>
    <n v="50000000"/>
    <x v="104"/>
    <s v="08-04-04"/>
    <s v="Detalle"/>
    <s v=""/>
    <s v=""/>
    <x v="16"/>
    <s v="IMPUESTOS"/>
    <x v="97"/>
    <x v="24"/>
  </r>
  <r>
    <m/>
    <m/>
    <m/>
    <m/>
    <m/>
    <x v="45"/>
    <s v="POLICÍA METROPOLITANA DE SAN JUAN DE PASTO"/>
    <n v="26500000"/>
    <m/>
    <n v="26500000"/>
    <x v="104"/>
    <s v="08-04-04"/>
    <s v="Detalle"/>
    <s v=""/>
    <s v=""/>
    <x v="27"/>
    <s v="IMPUESTOS"/>
    <x v="97"/>
    <x v="42"/>
  </r>
  <r>
    <m/>
    <m/>
    <m/>
    <m/>
    <m/>
    <x v="46"/>
    <s v="DEPARTAMENTO DE POLICÍA NARIÑO"/>
    <n v="24000000"/>
    <m/>
    <n v="24000000"/>
    <x v="104"/>
    <s v="08-04-04"/>
    <s v="Detalle"/>
    <s v=""/>
    <s v=""/>
    <x v="27"/>
    <s v="IMPUESTOS"/>
    <x v="97"/>
    <x v="43"/>
  </r>
  <r>
    <m/>
    <m/>
    <m/>
    <m/>
    <m/>
    <x v="68"/>
    <s v="DEPARTAMENTO DE POLICÍA VAUPÉS"/>
    <n v="2500000"/>
    <m/>
    <n v="2500000"/>
    <x v="104"/>
    <s v="08-04-04"/>
    <s v="Detalle"/>
    <s v=""/>
    <s v=""/>
    <x v="36"/>
    <s v="IMPUESTOS"/>
    <x v="97"/>
    <x v="6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8D225F-839D-42C0-A04F-45B4E25ABB18}" name="TablaDiná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compact="0" compactData="0" multipleFieldFilters="0">
  <location ref="A3:F83" firstHeaderRow="0" firstDataRow="1" firstDataCol="3" rowPageCount="1" colPageCount="1"/>
  <pivotFields count="18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230">
        <item x="97"/>
        <item x="98"/>
        <item x="2"/>
        <item x="99"/>
        <item x="120"/>
        <item x="115"/>
        <item x="121"/>
        <item x="128"/>
        <item x="70"/>
        <item x="95"/>
        <item x="1"/>
        <item x="222"/>
        <item x="223"/>
        <item x="127"/>
        <item x="111"/>
        <item x="96"/>
        <item x="3"/>
        <item x="4"/>
        <item x="5"/>
        <item x="103"/>
        <item x="104"/>
        <item x="6"/>
        <item x="7"/>
        <item x="8"/>
        <item x="90"/>
        <item x="71"/>
        <item x="105"/>
        <item x="91"/>
        <item x="9"/>
        <item x="92"/>
        <item x="122"/>
        <item x="126"/>
        <item x="129"/>
        <item x="100"/>
        <item x="123"/>
        <item x="130"/>
        <item x="116"/>
        <item x="101"/>
        <item x="102"/>
        <item x="117"/>
        <item x="72"/>
        <item x="10"/>
        <item x="193"/>
        <item x="187"/>
        <item x="124"/>
        <item x="164"/>
        <item x="73"/>
        <item x="140"/>
        <item x="11"/>
        <item x="141"/>
        <item x="165"/>
        <item x="74"/>
        <item x="12"/>
        <item x="113"/>
        <item x="75"/>
        <item x="194"/>
        <item x="188"/>
        <item x="13"/>
        <item x="131"/>
        <item x="166"/>
        <item x="76"/>
        <item x="142"/>
        <item x="14"/>
        <item x="15"/>
        <item x="77"/>
        <item x="195"/>
        <item x="114"/>
        <item x="133"/>
        <item x="189"/>
        <item x="16"/>
        <item x="167"/>
        <item x="190"/>
        <item x="17"/>
        <item x="196"/>
        <item x="186"/>
        <item x="18"/>
        <item x="168"/>
        <item x="78"/>
        <item x="19"/>
        <item x="197"/>
        <item x="155"/>
        <item x="20"/>
        <item x="198"/>
        <item x="21"/>
        <item x="22"/>
        <item x="118"/>
        <item x="169"/>
        <item x="79"/>
        <item x="23"/>
        <item x="228"/>
        <item x="24"/>
        <item x="106"/>
        <item x="25"/>
        <item x="26"/>
        <item x="27"/>
        <item x="28"/>
        <item x="107"/>
        <item x="108"/>
        <item x="29"/>
        <item x="112"/>
        <item x="30"/>
        <item x="31"/>
        <item x="224"/>
        <item x="156"/>
        <item x="199"/>
        <item x="200"/>
        <item x="32"/>
        <item x="201"/>
        <item x="33"/>
        <item x="202"/>
        <item x="203"/>
        <item x="191"/>
        <item x="34"/>
        <item x="35"/>
        <item x="36"/>
        <item x="170"/>
        <item x="80"/>
        <item x="204"/>
        <item x="37"/>
        <item x="38"/>
        <item x="205"/>
        <item x="39"/>
        <item x="171"/>
        <item x="157"/>
        <item x="40"/>
        <item x="206"/>
        <item x="119"/>
        <item x="41"/>
        <item x="134"/>
        <item x="172"/>
        <item x="158"/>
        <item x="143"/>
        <item x="225"/>
        <item x="42"/>
        <item x="207"/>
        <item x="159"/>
        <item x="43"/>
        <item x="144"/>
        <item x="173"/>
        <item x="93"/>
        <item x="174"/>
        <item x="44"/>
        <item x="208"/>
        <item x="175"/>
        <item x="45"/>
        <item x="46"/>
        <item x="209"/>
        <item x="135"/>
        <item x="136"/>
        <item x="176"/>
        <item x="47"/>
        <item x="210"/>
        <item x="192"/>
        <item x="48"/>
        <item x="211"/>
        <item x="49"/>
        <item x="50"/>
        <item x="81"/>
        <item x="82"/>
        <item x="212"/>
        <item x="145"/>
        <item x="51"/>
        <item x="177"/>
        <item x="160"/>
        <item x="52"/>
        <item x="162"/>
        <item x="146"/>
        <item x="137"/>
        <item x="83"/>
        <item x="213"/>
        <item x="138"/>
        <item x="178"/>
        <item x="139"/>
        <item x="53"/>
        <item x="147"/>
        <item x="54"/>
        <item x="55"/>
        <item x="214"/>
        <item x="148"/>
        <item x="56"/>
        <item x="179"/>
        <item x="84"/>
        <item x="132"/>
        <item x="57"/>
        <item x="226"/>
        <item x="58"/>
        <item x="85"/>
        <item x="163"/>
        <item x="215"/>
        <item x="86"/>
        <item x="149"/>
        <item x="216"/>
        <item x="109"/>
        <item x="180"/>
        <item x="94"/>
        <item x="217"/>
        <item x="181"/>
        <item x="87"/>
        <item x="59"/>
        <item x="150"/>
        <item x="218"/>
        <item x="151"/>
        <item x="60"/>
        <item x="182"/>
        <item x="61"/>
        <item x="62"/>
        <item x="219"/>
        <item x="183"/>
        <item x="88"/>
        <item x="125"/>
        <item x="152"/>
        <item x="63"/>
        <item x="161"/>
        <item x="64"/>
        <item x="220"/>
        <item x="184"/>
        <item x="153"/>
        <item x="65"/>
        <item x="110"/>
        <item x="66"/>
        <item x="67"/>
        <item x="221"/>
        <item x="185"/>
        <item x="89"/>
        <item x="68"/>
        <item x="154"/>
        <item x="69"/>
        <item x="227"/>
        <item h="1" x="0"/>
        <item t="default"/>
      </items>
    </pivotField>
    <pivotField axis="axisRow" compact="0" outline="0" showAll="0">
      <items count="325">
        <item x="75"/>
        <item x="3"/>
        <item x="4"/>
        <item x="2"/>
        <item x="1"/>
        <item x="208"/>
        <item x="135"/>
        <item x="107"/>
        <item x="159"/>
        <item x="108"/>
        <item x="110"/>
        <item x="7"/>
        <item x="133"/>
        <item x="112"/>
        <item x="169"/>
        <item x="167"/>
        <item x="154"/>
        <item x="109"/>
        <item x="168"/>
        <item x="152"/>
        <item x="132"/>
        <item x="134"/>
        <item x="153"/>
        <item x="155"/>
        <item x="111"/>
        <item x="137"/>
        <item x="145"/>
        <item x="219"/>
        <item x="139"/>
        <item x="126"/>
        <item x="8"/>
        <item x="161"/>
        <item x="158"/>
        <item x="147"/>
        <item x="106"/>
        <item x="121"/>
        <item x="307"/>
        <item x="308"/>
        <item x="12"/>
        <item x="323"/>
        <item x="322"/>
        <item x="163"/>
        <item x="27"/>
        <item x="91"/>
        <item x="288"/>
        <item x="181"/>
        <item x="178"/>
        <item x="242"/>
        <item x="148"/>
        <item x="87"/>
        <item x="233"/>
        <item x="28"/>
        <item x="93"/>
        <item x="94"/>
        <item x="290"/>
        <item x="226"/>
        <item x="61"/>
        <item x="92"/>
        <item x="243"/>
        <item x="171"/>
        <item x="102"/>
        <item x="238"/>
        <item x="47"/>
        <item x="282"/>
        <item x="15"/>
        <item x="258"/>
        <item x="268"/>
        <item x="156"/>
        <item x="81"/>
        <item x="183"/>
        <item x="228"/>
        <item x="41"/>
        <item x="88"/>
        <item x="234"/>
        <item x="16"/>
        <item x="82"/>
        <item x="184"/>
        <item x="229"/>
        <item x="83"/>
        <item x="259"/>
        <item x="269"/>
        <item x="46"/>
        <item x="214"/>
        <item x="174"/>
        <item x="236"/>
        <item x="80"/>
        <item x="18"/>
        <item x="170"/>
        <item x="84"/>
        <item x="185"/>
        <item x="230"/>
        <item x="20"/>
        <item x="270"/>
        <item x="85"/>
        <item x="44"/>
        <item x="280"/>
        <item x="235"/>
        <item x="213"/>
        <item x="38"/>
        <item x="277"/>
        <item x="262"/>
        <item x="278"/>
        <item x="39"/>
        <item x="64"/>
        <item x="193"/>
        <item x="293"/>
        <item x="72"/>
        <item x="296"/>
        <item x="97"/>
        <item x="249"/>
        <item x="51"/>
        <item x="175"/>
        <item x="176"/>
        <item x="284"/>
        <item x="240"/>
        <item x="52"/>
        <item x="66"/>
        <item x="96"/>
        <item x="247"/>
        <item x="67"/>
        <item x="294"/>
        <item x="125"/>
        <item x="260"/>
        <item x="173"/>
        <item x="21"/>
        <item x="261"/>
        <item x="231"/>
        <item x="69"/>
        <item x="295"/>
        <item x="248"/>
        <item x="22"/>
        <item x="253"/>
        <item x="271"/>
        <item x="103"/>
        <item x="292"/>
        <item x="95"/>
        <item x="245"/>
        <item x="23"/>
        <item x="86"/>
        <item x="232"/>
        <item x="36"/>
        <item x="309"/>
        <item x="212"/>
        <item x="24"/>
        <item x="273"/>
        <item x="211"/>
        <item x="272"/>
        <item x="25"/>
        <item x="90"/>
        <item x="287"/>
        <item x="216"/>
        <item x="56"/>
        <item x="188"/>
        <item x="241"/>
        <item x="57"/>
        <item x="73"/>
        <item x="26"/>
        <item x="200"/>
        <item x="78"/>
        <item x="32"/>
        <item x="31"/>
        <item x="29"/>
        <item x="34"/>
        <item x="6"/>
        <item x="30"/>
        <item x="116"/>
        <item x="117"/>
        <item x="11"/>
        <item x="33"/>
        <item x="105"/>
        <item x="162"/>
        <item x="144"/>
        <item x="205"/>
        <item x="127"/>
        <item x="128"/>
        <item x="123"/>
        <item x="10"/>
        <item x="215"/>
        <item x="274"/>
        <item x="0"/>
        <item x="314"/>
        <item x="313"/>
        <item x="160"/>
        <item x="318"/>
        <item x="319"/>
        <item x="317"/>
        <item x="320"/>
        <item x="315"/>
        <item x="316"/>
        <item x="13"/>
        <item x="9"/>
        <item x="104"/>
        <item x="77"/>
        <item x="98"/>
        <item x="120"/>
        <item x="76"/>
        <item x="136"/>
        <item x="202"/>
        <item x="141"/>
        <item x="5"/>
        <item x="206"/>
        <item x="99"/>
        <item x="115"/>
        <item x="113"/>
        <item x="129"/>
        <item x="164"/>
        <item x="199"/>
        <item x="207"/>
        <item x="180"/>
        <item x="305"/>
        <item x="298"/>
        <item x="257"/>
        <item x="204"/>
        <item x="166"/>
        <item x="142"/>
        <item x="143"/>
        <item x="312"/>
        <item x="17"/>
        <item x="62"/>
        <item x="291"/>
        <item x="192"/>
        <item x="311"/>
        <item x="122"/>
        <item x="286"/>
        <item x="53"/>
        <item x="54"/>
        <item x="118"/>
        <item x="194"/>
        <item x="244"/>
        <item x="55"/>
        <item x="189"/>
        <item x="224"/>
        <item x="60"/>
        <item x="289"/>
        <item x="191"/>
        <item x="65"/>
        <item x="195"/>
        <item x="246"/>
        <item x="35"/>
        <item x="275"/>
        <item x="48"/>
        <item x="187"/>
        <item x="237"/>
        <item x="186"/>
        <item x="310"/>
        <item x="43"/>
        <item x="281"/>
        <item x="285"/>
        <item x="263"/>
        <item x="68"/>
        <item x="217"/>
        <item x="196"/>
        <item x="70"/>
        <item x="40"/>
        <item x="279"/>
        <item x="150"/>
        <item x="50"/>
        <item x="37"/>
        <item x="276"/>
        <item x="49"/>
        <item x="239"/>
        <item x="283"/>
        <item x="124"/>
        <item x="71"/>
        <item x="197"/>
        <item x="177"/>
        <item x="190"/>
        <item x="58"/>
        <item x="89"/>
        <item x="146"/>
        <item x="182"/>
        <item x="172"/>
        <item x="138"/>
        <item x="131"/>
        <item x="140"/>
        <item x="165"/>
        <item x="151"/>
        <item x="149"/>
        <item x="203"/>
        <item x="201"/>
        <item x="179"/>
        <item x="130"/>
        <item x="19"/>
        <item x="45"/>
        <item x="119"/>
        <item x="42"/>
        <item x="157"/>
        <item x="59"/>
        <item x="74"/>
        <item x="63"/>
        <item x="114"/>
        <item x="302"/>
        <item x="218"/>
        <item x="222"/>
        <item x="266"/>
        <item x="223"/>
        <item x="303"/>
        <item x="210"/>
        <item x="227"/>
        <item x="300"/>
        <item x="304"/>
        <item x="297"/>
        <item x="255"/>
        <item x="209"/>
        <item x="267"/>
        <item x="265"/>
        <item x="264"/>
        <item x="221"/>
        <item x="220"/>
        <item x="251"/>
        <item x="250"/>
        <item x="252"/>
        <item x="256"/>
        <item x="301"/>
        <item x="299"/>
        <item x="225"/>
        <item x="254"/>
        <item x="100"/>
        <item x="321"/>
        <item x="79"/>
        <item x="14"/>
        <item x="101"/>
        <item x="306"/>
        <item x="198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axis="axisRow" compact="0" outline="0" showAll="0" defaultSubtotal="0">
      <items count="105">
        <item x="6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99">
        <item sd="0" x="6"/>
        <item sd="0" x="3"/>
        <item sd="0" x="4"/>
        <item sd="0" x="2"/>
        <item sd="0" x="1"/>
        <item sd="0" x="55"/>
        <item sd="0" x="19"/>
        <item sd="0" x="21"/>
        <item sd="0" x="29"/>
        <item sd="0" x="59"/>
        <item sd="0" x="23"/>
        <item sd="0" x="13"/>
        <item sd="0" x="36"/>
        <item sd="0" x="34"/>
        <item sd="0" x="31"/>
        <item sd="0" x="97"/>
        <item sd="0" x="96"/>
        <item sd="0" x="47"/>
        <item sd="0" x="37"/>
        <item sd="0" x="28"/>
        <item sd="0" x="52"/>
        <item sd="0" x="14"/>
        <item sd="0" x="15"/>
        <item sd="0" x="12"/>
        <item sd="0" x="0"/>
        <item sd="0" x="88"/>
        <item sd="0" x="87"/>
        <item sd="0" x="35"/>
        <item sd="0" x="92"/>
        <item sd="0" x="93"/>
        <item sd="0" x="91"/>
        <item sd="0" x="94"/>
        <item sd="0" x="89"/>
        <item sd="0" x="90"/>
        <item sd="0" x="10"/>
        <item sd="0" x="8"/>
        <item sd="0" x="9"/>
        <item sd="0" x="11"/>
        <item sd="0" x="7"/>
        <item sd="0" x="20"/>
        <item sd="0" x="49"/>
        <item sd="0" x="25"/>
        <item sd="0" x="5"/>
        <item sd="0" x="53"/>
        <item sd="0" x="16"/>
        <item sd="0" x="38"/>
        <item sd="0" x="46"/>
        <item sd="0" x="54"/>
        <item sd="0" x="43"/>
        <item sd="0" x="85"/>
        <item sd="0" x="78"/>
        <item sd="0" x="72"/>
        <item sd="0" x="51"/>
        <item sd="0" x="40"/>
        <item sd="0" x="26"/>
        <item sd="0" x="27"/>
        <item sd="0" x="30"/>
        <item sd="0" x="44"/>
        <item sd="0" x="41"/>
        <item sd="0" x="22"/>
        <item sd="0" x="18"/>
        <item sd="0" x="24"/>
        <item sd="0" x="39"/>
        <item sd="0" x="33"/>
        <item sd="0" x="32"/>
        <item sd="0" x="50"/>
        <item sd="0" x="48"/>
        <item sd="0" x="42"/>
        <item sd="0" x="17"/>
        <item sd="0" x="82"/>
        <item sd="0" x="58"/>
        <item sd="0" x="62"/>
        <item sd="0" x="75"/>
        <item sd="0" x="63"/>
        <item sd="0" x="83"/>
        <item sd="0" x="57"/>
        <item sd="0" x="65"/>
        <item sd="0" x="80"/>
        <item sd="0" x="84"/>
        <item sd="0" x="77"/>
        <item sd="0" x="70"/>
        <item sd="0" x="56"/>
        <item sd="0" x="76"/>
        <item sd="0" x="74"/>
        <item sd="0" x="73"/>
        <item sd="0" x="61"/>
        <item sd="0" x="60"/>
        <item sd="0" x="67"/>
        <item sd="0" x="66"/>
        <item sd="0" x="68"/>
        <item sd="0" x="71"/>
        <item sd="0" x="81"/>
        <item sd="0" x="79"/>
        <item sd="0" x="64"/>
        <item sd="0" x="69"/>
        <item sd="0" x="95"/>
        <item sd="0" x="86"/>
        <item sd="0" x="45"/>
        <item t="default" sd="0"/>
      </items>
    </pivotField>
  </pivotFields>
  <rowFields count="3">
    <field x="10"/>
    <field x="17"/>
    <field x="6"/>
  </rowFields>
  <rowItems count="80">
    <i>
      <x v="5"/>
      <x v="42"/>
    </i>
    <i>
      <x v="7"/>
      <x v="35"/>
    </i>
    <i>
      <x v="8"/>
      <x v="36"/>
    </i>
    <i>
      <x v="9"/>
      <x v="34"/>
    </i>
    <i>
      <x v="10"/>
      <x v="37"/>
    </i>
    <i>
      <x v="11"/>
      <x v="23"/>
    </i>
    <i>
      <x v="12"/>
      <x v="11"/>
    </i>
    <i>
      <x v="13"/>
      <x v="21"/>
    </i>
    <i>
      <x v="14"/>
      <x v="22"/>
    </i>
    <i>
      <x v="16"/>
      <x v="68"/>
    </i>
    <i>
      <x v="17"/>
      <x v="60"/>
    </i>
    <i>
      <x v="21"/>
      <x v="59"/>
    </i>
    <i>
      <x v="22"/>
      <x v="10"/>
    </i>
    <i>
      <x v="23"/>
      <x v="61"/>
    </i>
    <i>
      <x v="25"/>
      <x v="54"/>
    </i>
    <i>
      <x v="26"/>
      <x v="55"/>
    </i>
    <i>
      <x v="27"/>
      <x v="19"/>
    </i>
    <i>
      <x v="28"/>
      <x v="8"/>
    </i>
    <i>
      <x v="30"/>
      <x v="14"/>
    </i>
    <i>
      <x v="31"/>
      <x v="64"/>
    </i>
    <i>
      <x v="32"/>
      <x v="63"/>
    </i>
    <i>
      <x v="33"/>
      <x v="13"/>
    </i>
    <i>
      <x v="34"/>
      <x v="27"/>
    </i>
    <i>
      <x v="35"/>
      <x v="12"/>
    </i>
    <i>
      <x v="36"/>
      <x v="18"/>
    </i>
    <i>
      <x v="38"/>
      <x v="62"/>
    </i>
    <i>
      <x v="39"/>
      <x v="53"/>
    </i>
    <i>
      <x v="40"/>
      <x v="58"/>
    </i>
    <i>
      <x v="41"/>
      <x v="67"/>
    </i>
    <i>
      <x v="42"/>
      <x v="48"/>
    </i>
    <i>
      <x v="43"/>
      <x v="57"/>
    </i>
    <i>
      <x v="44"/>
      <x v="97"/>
    </i>
    <i>
      <x v="45"/>
      <x v="46"/>
    </i>
    <i>
      <x v="46"/>
      <x v="17"/>
    </i>
    <i>
      <x v="48"/>
      <x v="40"/>
    </i>
    <i>
      <x v="49"/>
      <x v="65"/>
    </i>
    <i>
      <x v="50"/>
      <x v="35"/>
    </i>
    <i>
      <x v="51"/>
      <x v="36"/>
    </i>
    <i>
      <x v="52"/>
      <x v="34"/>
    </i>
    <i>
      <x v="53"/>
      <x v="37"/>
    </i>
    <i>
      <x v="54"/>
      <x v="23"/>
    </i>
    <i>
      <x v="55"/>
      <x v="11"/>
    </i>
    <i>
      <x v="56"/>
      <x v="21"/>
    </i>
    <i>
      <x v="57"/>
      <x v="52"/>
    </i>
    <i>
      <x v="59"/>
      <x v="43"/>
    </i>
    <i>
      <x v="60"/>
      <x v="47"/>
    </i>
    <i>
      <x v="63"/>
      <x v="75"/>
    </i>
    <i>
      <x v="65"/>
      <x v="9"/>
    </i>
    <i>
      <x v="66"/>
      <x v="86"/>
    </i>
    <i>
      <x v="67"/>
      <x v="85"/>
    </i>
    <i>
      <x v="68"/>
      <x v="71"/>
    </i>
    <i>
      <x v="69"/>
      <x v="73"/>
    </i>
    <i>
      <x v="70"/>
      <x v="93"/>
    </i>
    <i>
      <x v="71"/>
      <x v="76"/>
    </i>
    <i>
      <x v="73"/>
      <x v="87"/>
    </i>
    <i>
      <x v="74"/>
      <x v="89"/>
    </i>
    <i>
      <x v="76"/>
      <x v="80"/>
    </i>
    <i>
      <x v="77"/>
      <x v="90"/>
    </i>
    <i>
      <x v="78"/>
      <x v="51"/>
    </i>
    <i>
      <x v="79"/>
      <x v="84"/>
    </i>
    <i>
      <x v="80"/>
      <x v="83"/>
    </i>
    <i>
      <x v="81"/>
      <x v="72"/>
    </i>
    <i>
      <x v="82"/>
      <x v="82"/>
    </i>
    <i>
      <x v="83"/>
      <x v="79"/>
    </i>
    <i>
      <x v="84"/>
      <x v="50"/>
    </i>
    <i>
      <x v="86"/>
      <x v="77"/>
    </i>
    <i>
      <x v="87"/>
      <x v="91"/>
    </i>
    <i>
      <x v="88"/>
      <x v="69"/>
    </i>
    <i>
      <x v="89"/>
      <x v="74"/>
    </i>
    <i>
      <x v="90"/>
      <x v="78"/>
    </i>
    <i>
      <x v="91"/>
      <x v="49"/>
    </i>
    <i>
      <x v="92"/>
      <x v="96"/>
    </i>
    <i>
      <x v="93"/>
      <x v="26"/>
    </i>
    <i>
      <x v="97"/>
      <x v="30"/>
    </i>
    <i>
      <x v="98"/>
      <x v="28"/>
    </i>
    <i>
      <x v="99"/>
      <x v="29"/>
    </i>
    <i>
      <x v="100"/>
      <x v="31"/>
    </i>
    <i>
      <x v="101"/>
      <x v="95"/>
    </i>
    <i>
      <x v="103"/>
      <x v="15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5" hier="-1"/>
  </pageFields>
  <dataFields count="3">
    <dataField name=" APORTES 10 CSF" fld="7" baseField="17" baseItem="0" numFmtId="168"/>
    <dataField name=" APORTES 16 SSF" fld="8" baseField="17" baseItem="0" numFmtId="168"/>
    <dataField name=" Total Presupuesto" fld="9" baseField="17" baseItem="0" numFmtId="16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F0068A-0F97-4DA6-970F-03280FE4F075}" name="TablaDinámica1" cacheId="0" applyNumberFormats="0" applyBorderFormats="0" applyFontFormats="0" applyPatternFormats="0" applyAlignmentFormats="0" applyWidthHeightFormats="1" dataCaption="Valores" updatedVersion="7" minRefreshableVersion="3" itemPrintTitles="1" createdVersion="7" indent="0" compact="0" compactData="0" multipleFieldFilters="0">
  <location ref="A3:G275" firstHeaderRow="0" firstDataRow="1" firstDataCol="4" rowPageCount="1" colPageCount="1"/>
  <pivotFields count="18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230">
        <item x="97"/>
        <item x="98"/>
        <item x="2"/>
        <item x="99"/>
        <item x="120"/>
        <item x="115"/>
        <item x="121"/>
        <item x="128"/>
        <item x="70"/>
        <item x="95"/>
        <item x="1"/>
        <item x="222"/>
        <item x="223"/>
        <item x="127"/>
        <item x="111"/>
        <item x="96"/>
        <item x="3"/>
        <item x="4"/>
        <item x="5"/>
        <item x="103"/>
        <item x="104"/>
        <item x="6"/>
        <item x="7"/>
        <item x="8"/>
        <item x="90"/>
        <item x="71"/>
        <item x="105"/>
        <item x="91"/>
        <item x="9"/>
        <item x="92"/>
        <item x="122"/>
        <item x="126"/>
        <item x="129"/>
        <item x="100"/>
        <item x="123"/>
        <item x="130"/>
        <item x="116"/>
        <item x="101"/>
        <item x="102"/>
        <item x="117"/>
        <item x="72"/>
        <item x="10"/>
        <item x="193"/>
        <item x="187"/>
        <item x="124"/>
        <item x="164"/>
        <item x="73"/>
        <item x="140"/>
        <item x="11"/>
        <item x="141"/>
        <item x="165"/>
        <item x="74"/>
        <item x="12"/>
        <item x="113"/>
        <item x="75"/>
        <item x="194"/>
        <item x="188"/>
        <item x="13"/>
        <item x="131"/>
        <item x="166"/>
        <item x="76"/>
        <item x="142"/>
        <item x="14"/>
        <item x="15"/>
        <item x="77"/>
        <item x="195"/>
        <item x="114"/>
        <item x="133"/>
        <item x="189"/>
        <item x="16"/>
        <item x="167"/>
        <item x="190"/>
        <item x="17"/>
        <item x="196"/>
        <item x="186"/>
        <item x="18"/>
        <item x="168"/>
        <item x="78"/>
        <item x="19"/>
        <item x="197"/>
        <item x="155"/>
        <item x="20"/>
        <item x="198"/>
        <item x="21"/>
        <item x="22"/>
        <item x="118"/>
        <item x="169"/>
        <item x="79"/>
        <item x="23"/>
        <item x="228"/>
        <item x="24"/>
        <item x="106"/>
        <item x="25"/>
        <item x="26"/>
        <item x="27"/>
        <item x="28"/>
        <item x="107"/>
        <item x="108"/>
        <item x="29"/>
        <item x="112"/>
        <item x="30"/>
        <item x="31"/>
        <item x="224"/>
        <item x="156"/>
        <item x="199"/>
        <item x="200"/>
        <item x="32"/>
        <item x="201"/>
        <item x="33"/>
        <item x="202"/>
        <item x="203"/>
        <item x="191"/>
        <item x="34"/>
        <item x="35"/>
        <item x="36"/>
        <item x="170"/>
        <item x="80"/>
        <item x="204"/>
        <item x="37"/>
        <item x="38"/>
        <item x="205"/>
        <item x="39"/>
        <item x="171"/>
        <item x="157"/>
        <item x="40"/>
        <item x="206"/>
        <item x="119"/>
        <item x="41"/>
        <item x="134"/>
        <item x="172"/>
        <item x="158"/>
        <item x="143"/>
        <item x="225"/>
        <item x="42"/>
        <item x="207"/>
        <item x="159"/>
        <item x="43"/>
        <item x="144"/>
        <item x="173"/>
        <item x="93"/>
        <item x="174"/>
        <item x="44"/>
        <item x="208"/>
        <item x="175"/>
        <item x="45"/>
        <item x="46"/>
        <item x="209"/>
        <item x="135"/>
        <item x="136"/>
        <item x="176"/>
        <item x="47"/>
        <item x="210"/>
        <item x="192"/>
        <item x="48"/>
        <item x="211"/>
        <item x="49"/>
        <item x="50"/>
        <item x="81"/>
        <item x="82"/>
        <item x="212"/>
        <item x="145"/>
        <item x="51"/>
        <item x="177"/>
        <item x="160"/>
        <item x="52"/>
        <item x="162"/>
        <item x="146"/>
        <item x="137"/>
        <item x="83"/>
        <item x="213"/>
        <item x="138"/>
        <item x="178"/>
        <item x="139"/>
        <item x="53"/>
        <item x="147"/>
        <item x="54"/>
        <item x="55"/>
        <item x="214"/>
        <item x="148"/>
        <item x="56"/>
        <item x="179"/>
        <item x="84"/>
        <item x="132"/>
        <item x="57"/>
        <item x="226"/>
        <item x="58"/>
        <item x="85"/>
        <item x="163"/>
        <item x="215"/>
        <item x="86"/>
        <item x="149"/>
        <item x="216"/>
        <item x="109"/>
        <item x="180"/>
        <item x="94"/>
        <item x="217"/>
        <item x="181"/>
        <item x="87"/>
        <item x="59"/>
        <item x="150"/>
        <item x="218"/>
        <item x="151"/>
        <item x="60"/>
        <item x="182"/>
        <item x="61"/>
        <item x="62"/>
        <item x="219"/>
        <item x="183"/>
        <item x="88"/>
        <item x="125"/>
        <item x="152"/>
        <item x="63"/>
        <item x="161"/>
        <item x="64"/>
        <item x="220"/>
        <item x="184"/>
        <item x="153"/>
        <item x="65"/>
        <item x="110"/>
        <item x="66"/>
        <item x="67"/>
        <item x="221"/>
        <item x="185"/>
        <item x="89"/>
        <item x="68"/>
        <item x="154"/>
        <item x="69"/>
        <item x="227"/>
        <item h="1" x="0"/>
        <item t="default"/>
      </items>
    </pivotField>
    <pivotField axis="axisRow" compact="0" outline="0" showAll="0">
      <items count="325">
        <item sd="0" x="75"/>
        <item sd="0" x="3"/>
        <item sd="0" x="4"/>
        <item sd="0" x="2"/>
        <item sd="0" x="1"/>
        <item sd="0" x="208"/>
        <item sd="0" x="135"/>
        <item sd="0" x="107"/>
        <item sd="0" x="159"/>
        <item sd="0" x="108"/>
        <item sd="0" x="110"/>
        <item sd="0" x="7"/>
        <item sd="0" x="133"/>
        <item sd="0" x="112"/>
        <item sd="0" x="169"/>
        <item sd="0" x="167"/>
        <item sd="0" x="154"/>
        <item sd="0" x="109"/>
        <item sd="0" x="168"/>
        <item sd="0" x="152"/>
        <item sd="0" x="132"/>
        <item sd="0" x="134"/>
        <item sd="0" x="153"/>
        <item sd="0" x="155"/>
        <item sd="0" x="111"/>
        <item sd="0" x="137"/>
        <item sd="0" x="145"/>
        <item sd="0" x="219"/>
        <item sd="0" x="139"/>
        <item sd="0" x="126"/>
        <item sd="0" x="8"/>
        <item sd="0" x="161"/>
        <item sd="0" x="158"/>
        <item sd="0" x="147"/>
        <item sd="0" x="106"/>
        <item sd="0" x="121"/>
        <item sd="0" x="307"/>
        <item sd="0" x="308"/>
        <item sd="0" x="12"/>
        <item sd="0" x="323"/>
        <item sd="0" x="322"/>
        <item sd="0" x="163"/>
        <item sd="0" x="27"/>
        <item sd="0" x="91"/>
        <item sd="0" x="288"/>
        <item sd="0" x="181"/>
        <item sd="0" x="178"/>
        <item sd="0" x="242"/>
        <item sd="0" x="148"/>
        <item sd="0" x="87"/>
        <item sd="0" x="233"/>
        <item sd="0" x="28"/>
        <item sd="0" x="93"/>
        <item sd="0" x="94"/>
        <item sd="0" x="290"/>
        <item sd="0" x="226"/>
        <item sd="0" x="61"/>
        <item sd="0" x="92"/>
        <item sd="0" x="243"/>
        <item sd="0" x="171"/>
        <item sd="0" x="102"/>
        <item sd="0" x="238"/>
        <item sd="0" x="47"/>
        <item sd="0" x="282"/>
        <item sd="0" x="15"/>
        <item sd="0" x="258"/>
        <item sd="0" x="268"/>
        <item sd="0" x="156"/>
        <item sd="0" x="81"/>
        <item sd="0" x="183"/>
        <item sd="0" x="228"/>
        <item sd="0" x="41"/>
        <item sd="0" x="88"/>
        <item sd="0" x="234"/>
        <item sd="0" x="16"/>
        <item sd="0" x="82"/>
        <item sd="0" x="184"/>
        <item sd="0" x="229"/>
        <item sd="0" x="83"/>
        <item sd="0" x="259"/>
        <item sd="0" x="269"/>
        <item sd="0" x="46"/>
        <item sd="0" x="214"/>
        <item sd="0" x="174"/>
        <item sd="0" x="236"/>
        <item sd="0" x="80"/>
        <item sd="0" x="18"/>
        <item sd="0" x="170"/>
        <item sd="0" x="84"/>
        <item sd="0" x="185"/>
        <item sd="0" x="230"/>
        <item sd="0" x="20"/>
        <item sd="0" x="270"/>
        <item sd="0" x="85"/>
        <item sd="0" x="44"/>
        <item sd="0" x="280"/>
        <item sd="0" x="235"/>
        <item sd="0" x="213"/>
        <item sd="0" x="38"/>
        <item sd="0" x="277"/>
        <item sd="0" x="262"/>
        <item sd="0" x="278"/>
        <item sd="0" x="39"/>
        <item sd="0" x="64"/>
        <item sd="0" x="193"/>
        <item sd="0" x="293"/>
        <item sd="0" x="72"/>
        <item sd="0" x="296"/>
        <item sd="0" x="97"/>
        <item sd="0" x="249"/>
        <item sd="0" x="51"/>
        <item sd="0" x="175"/>
        <item sd="0" x="176"/>
        <item sd="0" x="284"/>
        <item sd="0" x="240"/>
        <item sd="0" x="52"/>
        <item sd="0" x="66"/>
        <item sd="0" x="96"/>
        <item sd="0" x="247"/>
        <item sd="0" x="67"/>
        <item sd="0" x="294"/>
        <item sd="0" x="125"/>
        <item sd="0" x="260"/>
        <item sd="0" x="173"/>
        <item sd="0" x="21"/>
        <item sd="0" x="261"/>
        <item sd="0" x="231"/>
        <item sd="0" x="69"/>
        <item sd="0" x="295"/>
        <item sd="0" x="248"/>
        <item sd="0" x="22"/>
        <item sd="0" x="253"/>
        <item sd="0" x="271"/>
        <item sd="0" x="103"/>
        <item sd="0" x="292"/>
        <item sd="0" x="95"/>
        <item sd="0" x="245"/>
        <item sd="0" x="23"/>
        <item sd="0" x="86"/>
        <item sd="0" x="232"/>
        <item sd="0" x="36"/>
        <item sd="0" x="309"/>
        <item sd="0" x="212"/>
        <item sd="0" x="24"/>
        <item sd="0" x="273"/>
        <item sd="0" x="211"/>
        <item sd="0" x="272"/>
        <item sd="0" x="25"/>
        <item sd="0" x="90"/>
        <item sd="0" x="287"/>
        <item sd="0" x="216"/>
        <item sd="0" x="56"/>
        <item sd="0" x="188"/>
        <item sd="0" x="241"/>
        <item sd="0" x="57"/>
        <item sd="0" x="73"/>
        <item sd="0" x="26"/>
        <item sd="0" x="200"/>
        <item sd="0" x="78"/>
        <item sd="0" x="32"/>
        <item sd="0" x="31"/>
        <item sd="0" x="29"/>
        <item sd="0" x="34"/>
        <item sd="0" x="6"/>
        <item sd="0" x="30"/>
        <item sd="0" x="116"/>
        <item sd="0" x="117"/>
        <item sd="0" x="11"/>
        <item sd="0" x="33"/>
        <item sd="0" x="105"/>
        <item sd="0" x="162"/>
        <item sd="0" x="144"/>
        <item sd="0" x="205"/>
        <item sd="0" x="127"/>
        <item sd="0" x="128"/>
        <item sd="0" x="123"/>
        <item sd="0" x="10"/>
        <item sd="0" x="215"/>
        <item sd="0" x="274"/>
        <item sd="0" x="0"/>
        <item sd="0" x="314"/>
        <item sd="0" x="313"/>
        <item sd="0" x="160"/>
        <item sd="0" x="318"/>
        <item sd="0" x="319"/>
        <item sd="0" x="317"/>
        <item sd="0" x="320"/>
        <item sd="0" x="315"/>
        <item sd="0" x="316"/>
        <item sd="0" x="13"/>
        <item sd="0" x="9"/>
        <item sd="0" x="104"/>
        <item sd="0" x="77"/>
        <item sd="0" x="98"/>
        <item sd="0" x="120"/>
        <item sd="0" x="76"/>
        <item sd="0" x="136"/>
        <item sd="0" x="202"/>
        <item sd="0" x="141"/>
        <item sd="0" x="5"/>
        <item sd="0" x="206"/>
        <item sd="0" x="99"/>
        <item sd="0" x="115"/>
        <item sd="0" x="113"/>
        <item sd="0" x="129"/>
        <item sd="0" x="164"/>
        <item sd="0" x="199"/>
        <item sd="0" x="207"/>
        <item sd="0" x="180"/>
        <item sd="0" x="305"/>
        <item sd="0" x="298"/>
        <item sd="0" x="257"/>
        <item sd="0" x="204"/>
        <item sd="0" x="166"/>
        <item sd="0" x="142"/>
        <item sd="0" x="143"/>
        <item sd="0" x="312"/>
        <item sd="0" x="17"/>
        <item sd="0" x="62"/>
        <item sd="0" x="291"/>
        <item sd="0" x="192"/>
        <item sd="0" x="311"/>
        <item sd="0" x="122"/>
        <item sd="0" x="286"/>
        <item sd="0" x="53"/>
        <item sd="0" x="54"/>
        <item sd="0" x="118"/>
        <item sd="0" x="194"/>
        <item sd="0" x="244"/>
        <item sd="0" x="55"/>
        <item sd="0" x="189"/>
        <item sd="0" x="224"/>
        <item sd="0" x="60"/>
        <item sd="0" x="289"/>
        <item sd="0" x="191"/>
        <item sd="0" x="65"/>
        <item sd="0" x="195"/>
        <item sd="0" x="246"/>
        <item sd="0" x="35"/>
        <item sd="0" x="275"/>
        <item sd="0" x="48"/>
        <item sd="0" x="187"/>
        <item sd="0" x="237"/>
        <item sd="0" x="186"/>
        <item sd="0" x="310"/>
        <item sd="0" x="43"/>
        <item sd="0" x="281"/>
        <item sd="0" x="285"/>
        <item sd="0" x="263"/>
        <item sd="0" x="68"/>
        <item sd="0" x="217"/>
        <item sd="0" x="196"/>
        <item sd="0" x="70"/>
        <item sd="0" x="40"/>
        <item sd="0" x="279"/>
        <item sd="0" x="150"/>
        <item sd="0" x="50"/>
        <item sd="0" x="37"/>
        <item sd="0" x="276"/>
        <item sd="0" x="49"/>
        <item sd="0" x="239"/>
        <item sd="0" x="283"/>
        <item sd="0" x="124"/>
        <item sd="0" x="71"/>
        <item sd="0" x="197"/>
        <item sd="0" x="177"/>
        <item sd="0" x="190"/>
        <item sd="0" x="58"/>
        <item sd="0" x="89"/>
        <item sd="0" x="146"/>
        <item sd="0" x="182"/>
        <item sd="0" x="172"/>
        <item sd="0" x="138"/>
        <item sd="0" x="131"/>
        <item sd="0" x="140"/>
        <item sd="0" x="165"/>
        <item sd="0" x="151"/>
        <item sd="0" x="149"/>
        <item sd="0" x="203"/>
        <item sd="0" x="201"/>
        <item sd="0" x="179"/>
        <item sd="0" x="130"/>
        <item sd="0" x="19"/>
        <item sd="0" x="45"/>
        <item sd="0" x="119"/>
        <item sd="0" x="42"/>
        <item sd="0" x="157"/>
        <item sd="0" x="59"/>
        <item sd="0" x="74"/>
        <item sd="0" x="63"/>
        <item sd="0" x="114"/>
        <item sd="0" x="302"/>
        <item sd="0" x="218"/>
        <item sd="0" x="222"/>
        <item sd="0" x="266"/>
        <item sd="0" x="223"/>
        <item sd="0" x="303"/>
        <item sd="0" x="210"/>
        <item sd="0" x="227"/>
        <item sd="0" x="300"/>
        <item sd="0" x="304"/>
        <item sd="0" x="297"/>
        <item sd="0" x="255"/>
        <item sd="0" x="209"/>
        <item sd="0" x="267"/>
        <item sd="0" x="265"/>
        <item sd="0" x="264"/>
        <item sd="0" x="221"/>
        <item sd="0" x="220"/>
        <item sd="0" x="251"/>
        <item sd="0" x="250"/>
        <item sd="0" x="252"/>
        <item sd="0" x="256"/>
        <item sd="0" x="301"/>
        <item sd="0" x="299"/>
        <item sd="0" x="225"/>
        <item sd="0" x="254"/>
        <item sd="0" x="100"/>
        <item sd="0" x="321"/>
        <item sd="0" x="79"/>
        <item sd="0" x="14"/>
        <item sd="0" x="101"/>
        <item sd="0" x="306"/>
        <item sd="0" x="198"/>
        <item t="default" sd="0"/>
      </items>
    </pivotField>
    <pivotField dataField="1" compact="0" outline="0" showAll="0"/>
    <pivotField dataField="1" compact="0" outline="0" showAll="0"/>
    <pivotField dataField="1" compact="0" outline="0" showAll="0"/>
    <pivotField axis="axisRow" compact="0" outline="0" showAll="0" defaultSubtotal="0">
      <items count="105">
        <item x="6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45">
        <item x="0"/>
        <item x="12"/>
        <item x="13"/>
        <item x="2"/>
        <item x="37"/>
        <item x="3"/>
        <item x="38"/>
        <item x="5"/>
        <item x="39"/>
        <item x="4"/>
        <item x="6"/>
        <item x="42"/>
        <item x="7"/>
        <item x="8"/>
        <item x="9"/>
        <item x="10"/>
        <item x="11"/>
        <item x="17"/>
        <item x="14"/>
        <item x="19"/>
        <item x="40"/>
        <item x="15"/>
        <item x="41"/>
        <item x="1"/>
        <item x="16"/>
        <item x="18"/>
        <item x="43"/>
        <item x="32"/>
        <item x="28"/>
        <item x="33"/>
        <item x="29"/>
        <item x="31"/>
        <item x="34"/>
        <item x="25"/>
        <item x="24"/>
        <item x="23"/>
        <item x="27"/>
        <item x="35"/>
        <item x="22"/>
        <item x="21"/>
        <item x="20"/>
        <item x="26"/>
        <item x="30"/>
        <item x="36"/>
        <item t="default"/>
      </items>
    </pivotField>
    <pivotField compact="0" outline="0" showAll="0"/>
    <pivotField axis="axisRow" compact="0" outline="0" showAll="0">
      <items count="99">
        <item x="6"/>
        <item x="3"/>
        <item x="4"/>
        <item x="2"/>
        <item x="1"/>
        <item x="55"/>
        <item x="19"/>
        <item x="21"/>
        <item x="29"/>
        <item x="59"/>
        <item x="23"/>
        <item x="13"/>
        <item x="36"/>
        <item x="34"/>
        <item x="31"/>
        <item x="97"/>
        <item x="96"/>
        <item x="47"/>
        <item x="37"/>
        <item x="28"/>
        <item x="52"/>
        <item x="14"/>
        <item x="15"/>
        <item x="12"/>
        <item x="0"/>
        <item x="88"/>
        <item x="87"/>
        <item x="35"/>
        <item x="92"/>
        <item x="93"/>
        <item x="91"/>
        <item x="94"/>
        <item x="89"/>
        <item x="90"/>
        <item x="10"/>
        <item x="8"/>
        <item x="9"/>
        <item x="11"/>
        <item x="7"/>
        <item x="20"/>
        <item x="49"/>
        <item x="25"/>
        <item x="5"/>
        <item x="53"/>
        <item x="16"/>
        <item x="38"/>
        <item x="46"/>
        <item x="54"/>
        <item x="43"/>
        <item x="85"/>
        <item x="78"/>
        <item x="72"/>
        <item x="51"/>
        <item x="40"/>
        <item x="26"/>
        <item x="27"/>
        <item x="30"/>
        <item x="44"/>
        <item x="41"/>
        <item x="22"/>
        <item x="18"/>
        <item x="24"/>
        <item x="39"/>
        <item x="33"/>
        <item x="32"/>
        <item x="50"/>
        <item x="48"/>
        <item x="42"/>
        <item x="17"/>
        <item x="82"/>
        <item x="58"/>
        <item x="62"/>
        <item x="75"/>
        <item x="63"/>
        <item x="83"/>
        <item x="57"/>
        <item x="65"/>
        <item x="80"/>
        <item x="84"/>
        <item x="77"/>
        <item x="70"/>
        <item x="56"/>
        <item x="76"/>
        <item x="74"/>
        <item x="73"/>
        <item x="61"/>
        <item x="60"/>
        <item x="67"/>
        <item x="66"/>
        <item x="68"/>
        <item x="71"/>
        <item x="81"/>
        <item x="79"/>
        <item x="64"/>
        <item x="69"/>
        <item x="95"/>
        <item x="86"/>
        <item x="45"/>
        <item t="default"/>
      </items>
    </pivotField>
  </pivotFields>
  <rowFields count="4">
    <field x="15"/>
    <field x="6"/>
    <field x="10"/>
    <field x="17"/>
  </rowFields>
  <rowItems count="272">
    <i>
      <x v="1"/>
      <x v="42"/>
    </i>
    <i t="default">
      <x v="1"/>
    </i>
    <i>
      <x v="2"/>
      <x v="48"/>
    </i>
    <i r="1">
      <x v="49"/>
    </i>
    <i r="1">
      <x v="50"/>
    </i>
    <i r="1">
      <x v="51"/>
    </i>
    <i t="default">
      <x v="2"/>
    </i>
    <i>
      <x v="3"/>
      <x v="64"/>
    </i>
    <i r="1">
      <x v="65"/>
    </i>
    <i r="1">
      <x v="66"/>
    </i>
    <i t="default">
      <x v="3"/>
    </i>
    <i>
      <x v="4"/>
      <x v="67"/>
    </i>
    <i r="1">
      <x v="68"/>
    </i>
    <i r="1">
      <x v="69"/>
    </i>
    <i r="1">
      <x v="70"/>
    </i>
    <i t="default">
      <x v="4"/>
    </i>
    <i>
      <x v="5"/>
      <x v="74"/>
    </i>
    <i r="1">
      <x v="75"/>
    </i>
    <i r="1">
      <x v="76"/>
    </i>
    <i r="1">
      <x v="77"/>
    </i>
    <i r="1">
      <x v="217"/>
    </i>
    <i r="1">
      <x v="262"/>
    </i>
    <i t="default">
      <x v="5"/>
    </i>
    <i>
      <x v="6"/>
      <x v="78"/>
    </i>
    <i r="1">
      <x v="79"/>
    </i>
    <i r="1">
      <x v="80"/>
    </i>
    <i t="default">
      <x v="6"/>
    </i>
    <i>
      <x v="7"/>
      <x v="85"/>
    </i>
    <i r="1">
      <x v="216"/>
    </i>
    <i r="1">
      <x v="282"/>
    </i>
    <i t="default">
      <x v="7"/>
    </i>
    <i>
      <x v="8"/>
      <x v="87"/>
    </i>
    <i r="1">
      <x v="88"/>
    </i>
    <i r="1">
      <x v="89"/>
    </i>
    <i r="1">
      <x v="90"/>
    </i>
    <i t="default">
      <x v="8"/>
    </i>
    <i>
      <x v="9"/>
      <x v="86"/>
    </i>
    <i t="default">
      <x v="9"/>
    </i>
    <i>
      <x v="10"/>
      <x v="91"/>
    </i>
    <i r="1">
      <x v="92"/>
    </i>
    <i r="1">
      <x v="93"/>
    </i>
    <i t="default">
      <x v="10"/>
    </i>
    <i>
      <x v="11"/>
      <x v="121"/>
    </i>
    <i r="1">
      <x v="122"/>
    </i>
    <i r="1">
      <x v="123"/>
    </i>
    <i t="default">
      <x v="11"/>
    </i>
    <i>
      <x v="12"/>
      <x v="124"/>
    </i>
    <i r="1">
      <x v="125"/>
    </i>
    <i r="1">
      <x v="126"/>
    </i>
    <i t="default">
      <x v="12"/>
    </i>
    <i>
      <x v="13"/>
      <x v="130"/>
    </i>
    <i r="1">
      <x v="131"/>
    </i>
    <i r="1">
      <x v="132"/>
    </i>
    <i t="default">
      <x v="13"/>
    </i>
    <i>
      <x v="14"/>
      <x v="137"/>
    </i>
    <i r="1">
      <x v="138"/>
    </i>
    <i r="1">
      <x v="139"/>
    </i>
    <i t="default">
      <x v="14"/>
    </i>
    <i>
      <x v="15"/>
      <x v="143"/>
    </i>
    <i r="1">
      <x v="144"/>
    </i>
    <i r="1">
      <x v="145"/>
    </i>
    <i r="1">
      <x v="146"/>
    </i>
    <i r="1">
      <x v="147"/>
    </i>
    <i t="default">
      <x v="15"/>
    </i>
    <i>
      <x v="16"/>
      <x v="156"/>
    </i>
    <i t="default">
      <x v="16"/>
    </i>
    <i>
      <x v="17"/>
      <x v="159"/>
    </i>
    <i t="default">
      <x v="17"/>
    </i>
    <i>
      <x v="18"/>
      <x v="161"/>
    </i>
    <i t="default">
      <x v="18"/>
    </i>
    <i>
      <x v="19"/>
      <x v="162"/>
    </i>
    <i t="default">
      <x v="19"/>
    </i>
    <i>
      <x v="20"/>
      <x v="165"/>
    </i>
    <i t="default">
      <x v="20"/>
    </i>
    <i>
      <x v="21"/>
      <x v="164"/>
    </i>
    <i t="default">
      <x v="21"/>
    </i>
    <i>
      <x v="22"/>
      <x v="166"/>
    </i>
    <i r="1">
      <x v="217"/>
    </i>
    <i t="default">
      <x v="22"/>
    </i>
    <i>
      <x v="23"/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30"/>
    </i>
    <i r="1">
      <x v="34"/>
    </i>
    <i r="1">
      <x v="35"/>
    </i>
    <i r="1">
      <x v="36"/>
    </i>
    <i r="1">
      <x v="37"/>
    </i>
    <i r="1">
      <x v="38"/>
    </i>
    <i r="1">
      <x v="41"/>
    </i>
    <i r="1">
      <x v="158"/>
    </i>
    <i r="1">
      <x v="163"/>
    </i>
    <i r="1">
      <x v="167"/>
    </i>
    <i r="1">
      <x v="169"/>
    </i>
    <i r="1">
      <x v="176"/>
    </i>
    <i r="1">
      <x v="189"/>
    </i>
    <i r="1">
      <x v="190"/>
    </i>
    <i r="1">
      <x v="201"/>
    </i>
    <i r="1">
      <x v="202"/>
    </i>
    <i r="1">
      <x v="203"/>
    </i>
    <i r="1">
      <x v="290"/>
    </i>
    <i r="1">
      <x v="317"/>
    </i>
    <i r="1">
      <x v="319"/>
    </i>
    <i r="1">
      <x v="320"/>
    </i>
    <i r="1">
      <x v="321"/>
    </i>
    <i t="default">
      <x v="23"/>
    </i>
    <i>
      <x v="24"/>
      <x v="160"/>
    </i>
    <i t="default">
      <x v="24"/>
    </i>
    <i>
      <x v="25"/>
      <x v="168"/>
    </i>
    <i t="default">
      <x v="25"/>
    </i>
    <i>
      <x v="26"/>
      <x v="181"/>
    </i>
    <i t="default">
      <x v="26"/>
    </i>
    <i>
      <x v="27"/>
      <x v="52"/>
    </i>
    <i r="1">
      <x v="53"/>
    </i>
    <i r="1">
      <x v="54"/>
    </i>
    <i r="1">
      <x v="55"/>
    </i>
    <i r="1">
      <x v="218"/>
    </i>
    <i r="1">
      <x v="219"/>
    </i>
    <i r="1">
      <x v="220"/>
    </i>
    <i r="1">
      <x v="221"/>
    </i>
    <i r="1">
      <x v="289"/>
    </i>
    <i t="default">
      <x v="27"/>
    </i>
    <i>
      <x v="28"/>
      <x v="222"/>
    </i>
    <i r="1">
      <x v="223"/>
    </i>
    <i r="1">
      <x v="224"/>
    </i>
    <i r="1">
      <x v="225"/>
    </i>
    <i t="default">
      <x v="28"/>
    </i>
    <i>
      <x v="29"/>
      <x v="103"/>
    </i>
    <i r="1">
      <x v="104"/>
    </i>
    <i r="1">
      <x v="105"/>
    </i>
    <i r="1">
      <x v="133"/>
    </i>
    <i r="1">
      <x v="134"/>
    </i>
    <i r="1">
      <x v="135"/>
    </i>
    <i r="1">
      <x v="136"/>
    </i>
    <i r="1">
      <x v="226"/>
    </i>
    <i r="1">
      <x v="227"/>
    </i>
    <i r="1">
      <x v="228"/>
    </i>
    <i t="default">
      <x v="29"/>
    </i>
    <i>
      <x v="30"/>
      <x v="148"/>
    </i>
    <i r="1">
      <x v="149"/>
    </i>
    <i r="1">
      <x v="150"/>
    </i>
    <i r="1">
      <x v="151"/>
    </i>
    <i r="1">
      <x v="152"/>
    </i>
    <i r="1">
      <x v="153"/>
    </i>
    <i r="1">
      <x v="154"/>
    </i>
    <i r="1">
      <x v="229"/>
    </i>
    <i r="1">
      <x v="230"/>
    </i>
    <i r="1">
      <x v="231"/>
    </i>
    <i r="1">
      <x v="268"/>
    </i>
    <i t="default">
      <x v="30"/>
    </i>
    <i>
      <x v="31"/>
      <x v="56"/>
    </i>
    <i r="1">
      <x v="57"/>
    </i>
    <i r="1">
      <x v="58"/>
    </i>
    <i r="1">
      <x v="59"/>
    </i>
    <i r="1">
      <x v="232"/>
    </i>
    <i r="1">
      <x v="233"/>
    </i>
    <i r="1">
      <x v="234"/>
    </i>
    <i t="default">
      <x v="31"/>
    </i>
    <i>
      <x v="32"/>
      <x v="116"/>
    </i>
    <i r="1">
      <x v="117"/>
    </i>
    <i r="1">
      <x v="118"/>
    </i>
    <i r="1">
      <x v="119"/>
    </i>
    <i r="1">
      <x v="120"/>
    </i>
    <i r="1">
      <x v="235"/>
    </i>
    <i r="1">
      <x v="236"/>
    </i>
    <i r="1">
      <x v="237"/>
    </i>
    <i r="1">
      <x v="286"/>
    </i>
    <i t="default">
      <x v="32"/>
    </i>
    <i>
      <x v="33"/>
      <x v="62"/>
    </i>
    <i r="1">
      <x v="63"/>
    </i>
    <i r="1">
      <x v="177"/>
    </i>
    <i r="1">
      <x v="240"/>
    </i>
    <i r="1">
      <x v="241"/>
    </i>
    <i r="1">
      <x v="242"/>
    </i>
    <i t="default">
      <x v="33"/>
    </i>
    <i>
      <x v="34"/>
      <x v="81"/>
    </i>
    <i r="1">
      <x v="82"/>
    </i>
    <i r="1">
      <x v="83"/>
    </i>
    <i r="1">
      <x v="84"/>
    </i>
    <i r="1">
      <x v="243"/>
    </i>
    <i r="1">
      <x v="244"/>
    </i>
    <i r="1">
      <x v="255"/>
    </i>
    <i t="default">
      <x v="34"/>
    </i>
    <i>
      <x v="35"/>
      <x v="94"/>
    </i>
    <i r="1">
      <x v="95"/>
    </i>
    <i r="1">
      <x v="96"/>
    </i>
    <i r="1">
      <x v="97"/>
    </i>
    <i r="1">
      <x v="245"/>
    </i>
    <i r="1">
      <x v="246"/>
    </i>
    <i r="1">
      <x v="283"/>
    </i>
    <i t="default">
      <x v="35"/>
    </i>
    <i>
      <x v="36"/>
      <x v="110"/>
    </i>
    <i r="1">
      <x v="111"/>
    </i>
    <i r="1">
      <x v="112"/>
    </i>
    <i r="1">
      <x v="113"/>
    </i>
    <i r="1">
      <x v="114"/>
    </i>
    <i r="1">
      <x v="115"/>
    </i>
    <i r="1">
      <x v="247"/>
    </i>
    <i r="1">
      <x v="248"/>
    </i>
    <i r="1">
      <x v="256"/>
    </i>
    <i t="default">
      <x v="36"/>
    </i>
    <i>
      <x v="37"/>
      <x v="127"/>
    </i>
    <i r="1">
      <x v="128"/>
    </i>
    <i r="1">
      <x v="129"/>
    </i>
    <i r="1">
      <x v="249"/>
    </i>
    <i r="1">
      <x v="250"/>
    </i>
    <i r="1">
      <x v="251"/>
    </i>
    <i r="1">
      <x v="252"/>
    </i>
    <i r="1">
      <x v="284"/>
    </i>
    <i t="default">
      <x v="37"/>
    </i>
    <i>
      <x v="38"/>
      <x v="71"/>
    </i>
    <i r="1">
      <x v="72"/>
    </i>
    <i r="1">
      <x v="73"/>
    </i>
    <i r="1">
      <x v="253"/>
    </i>
    <i r="1">
      <x v="254"/>
    </i>
    <i r="1">
      <x v="285"/>
    </i>
    <i t="default">
      <x v="38"/>
    </i>
    <i>
      <x v="39"/>
      <x v="98"/>
    </i>
    <i r="1">
      <x v="99"/>
    </i>
    <i r="1">
      <x v="100"/>
    </i>
    <i r="1">
      <x v="101"/>
    </i>
    <i r="1">
      <x v="102"/>
    </i>
    <i r="1">
      <x v="257"/>
    </i>
    <i r="1">
      <x v="258"/>
    </i>
    <i t="default">
      <x v="39"/>
    </i>
    <i>
      <x v="40"/>
      <x v="140"/>
    </i>
    <i r="1">
      <x v="141"/>
    </i>
    <i r="1">
      <x v="142"/>
    </i>
    <i r="1">
      <x v="178"/>
    </i>
    <i r="1">
      <x v="238"/>
    </i>
    <i r="1">
      <x v="239"/>
    </i>
    <i t="default">
      <x v="40"/>
    </i>
    <i>
      <x v="41"/>
      <x v="60"/>
    </i>
    <i r="1">
      <x v="61"/>
    </i>
    <i r="1">
      <x v="259"/>
    </i>
    <i r="1">
      <x v="260"/>
    </i>
    <i r="1">
      <x v="261"/>
    </i>
    <i t="default">
      <x v="41"/>
    </i>
    <i>
      <x v="42"/>
      <x v="43"/>
    </i>
    <i r="1">
      <x v="44"/>
    </i>
    <i r="1">
      <x v="45"/>
    </i>
    <i r="1">
      <x v="46"/>
    </i>
    <i r="1">
      <x v="47"/>
    </i>
    <i r="1">
      <x v="265"/>
    </i>
    <i r="1">
      <x v="266"/>
    </i>
    <i r="1">
      <x v="267"/>
    </i>
    <i r="1">
      <x v="287"/>
    </i>
    <i t="default">
      <x v="42"/>
    </i>
    <i>
      <x v="43"/>
      <x v="106"/>
    </i>
    <i r="1">
      <x v="107"/>
    </i>
    <i r="1">
      <x v="108"/>
    </i>
    <i r="1">
      <x v="109"/>
    </i>
    <i r="1">
      <x v="155"/>
    </i>
    <i r="1">
      <x v="263"/>
    </i>
    <i r="1">
      <x v="264"/>
    </i>
    <i r="1">
      <x v="288"/>
    </i>
    <i t="default">
      <x v="4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5" hier="-1"/>
  </pageFields>
  <dataFields count="3">
    <dataField name=" APORTES 10 CSF" fld="7" baseField="17" baseItem="0" numFmtId="168"/>
    <dataField name=" APORTES 16 SSF" fld="8" baseField="17" baseItem="0" numFmtId="168"/>
    <dataField name=" Total Presupuesto" fld="9" baseField="17" baseItem="0" numFmtId="168"/>
  </dataFields>
  <formats count="1">
    <format dxfId="0">
      <pivotArea dataOnly="0" outline="0" fieldPosition="0">
        <references count="1">
          <reference field="15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712926-F1D7-4260-9F59-B95F8247E17D}" name="TablaDinámica1" cacheId="1" applyNumberFormats="0" applyBorderFormats="0" applyFontFormats="0" applyPatternFormats="0" applyAlignmentFormats="0" applyWidthHeightFormats="1" dataCaption="Valores" updatedVersion="7" minRefreshableVersion="3" itemPrintTitles="1" createdVersion="7" indent="0" compact="0" compactData="0" multipleFieldFilters="0">
  <location ref="A3:F126" firstHeaderRow="0" firstDataRow="1" firstDataCol="3" rowPageCount="1" colPageCount="1"/>
  <pivotFields count="19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230">
        <item x="97"/>
        <item x="98"/>
        <item x="2"/>
        <item x="99"/>
        <item x="120"/>
        <item x="115"/>
        <item x="121"/>
        <item x="128"/>
        <item x="70"/>
        <item x="95"/>
        <item x="1"/>
        <item x="222"/>
        <item x="223"/>
        <item x="127"/>
        <item x="111"/>
        <item x="96"/>
        <item x="3"/>
        <item x="4"/>
        <item x="5"/>
        <item x="103"/>
        <item x="104"/>
        <item x="6"/>
        <item x="7"/>
        <item x="8"/>
        <item x="90"/>
        <item x="71"/>
        <item x="105"/>
        <item x="91"/>
        <item x="9"/>
        <item x="92"/>
        <item x="122"/>
        <item x="126"/>
        <item x="129"/>
        <item x="100"/>
        <item x="123"/>
        <item x="130"/>
        <item x="116"/>
        <item x="101"/>
        <item x="102"/>
        <item x="117"/>
        <item x="72"/>
        <item x="10"/>
        <item x="193"/>
        <item x="187"/>
        <item x="124"/>
        <item x="164"/>
        <item x="73"/>
        <item x="140"/>
        <item x="11"/>
        <item x="141"/>
        <item x="165"/>
        <item x="74"/>
        <item x="12"/>
        <item x="113"/>
        <item x="75"/>
        <item x="194"/>
        <item x="188"/>
        <item x="13"/>
        <item x="131"/>
        <item x="166"/>
        <item x="76"/>
        <item x="142"/>
        <item x="14"/>
        <item x="15"/>
        <item x="77"/>
        <item x="195"/>
        <item x="114"/>
        <item x="133"/>
        <item x="189"/>
        <item x="16"/>
        <item x="167"/>
        <item x="190"/>
        <item x="17"/>
        <item x="196"/>
        <item x="186"/>
        <item x="18"/>
        <item x="168"/>
        <item x="78"/>
        <item x="19"/>
        <item x="197"/>
        <item x="155"/>
        <item x="20"/>
        <item x="198"/>
        <item x="21"/>
        <item x="22"/>
        <item x="118"/>
        <item x="169"/>
        <item x="79"/>
        <item x="23"/>
        <item x="228"/>
        <item x="24"/>
        <item x="106"/>
        <item x="25"/>
        <item x="26"/>
        <item x="27"/>
        <item x="28"/>
        <item x="107"/>
        <item x="108"/>
        <item x="29"/>
        <item x="112"/>
        <item x="30"/>
        <item x="31"/>
        <item x="224"/>
        <item x="156"/>
        <item x="199"/>
        <item x="200"/>
        <item x="32"/>
        <item x="201"/>
        <item x="33"/>
        <item x="202"/>
        <item x="203"/>
        <item x="191"/>
        <item x="34"/>
        <item x="35"/>
        <item x="36"/>
        <item x="170"/>
        <item x="80"/>
        <item x="204"/>
        <item x="37"/>
        <item x="38"/>
        <item x="205"/>
        <item x="39"/>
        <item x="171"/>
        <item x="157"/>
        <item x="40"/>
        <item x="206"/>
        <item x="119"/>
        <item x="41"/>
        <item x="134"/>
        <item x="172"/>
        <item x="158"/>
        <item x="143"/>
        <item x="225"/>
        <item x="42"/>
        <item x="207"/>
        <item x="159"/>
        <item x="43"/>
        <item x="144"/>
        <item x="173"/>
        <item x="93"/>
        <item x="174"/>
        <item x="44"/>
        <item x="208"/>
        <item x="175"/>
        <item x="45"/>
        <item x="46"/>
        <item x="209"/>
        <item x="135"/>
        <item x="136"/>
        <item x="176"/>
        <item x="47"/>
        <item x="210"/>
        <item x="192"/>
        <item x="48"/>
        <item x="211"/>
        <item x="49"/>
        <item x="50"/>
        <item x="81"/>
        <item x="82"/>
        <item x="212"/>
        <item x="145"/>
        <item x="51"/>
        <item x="177"/>
        <item x="160"/>
        <item x="52"/>
        <item x="162"/>
        <item x="146"/>
        <item x="137"/>
        <item x="83"/>
        <item x="213"/>
        <item x="138"/>
        <item x="178"/>
        <item x="139"/>
        <item x="53"/>
        <item x="147"/>
        <item x="54"/>
        <item x="55"/>
        <item x="214"/>
        <item x="148"/>
        <item x="56"/>
        <item x="179"/>
        <item x="84"/>
        <item x="132"/>
        <item x="57"/>
        <item x="226"/>
        <item x="58"/>
        <item x="85"/>
        <item x="163"/>
        <item x="215"/>
        <item x="86"/>
        <item x="149"/>
        <item x="216"/>
        <item x="109"/>
        <item x="180"/>
        <item x="94"/>
        <item x="217"/>
        <item x="181"/>
        <item x="87"/>
        <item x="59"/>
        <item x="150"/>
        <item x="218"/>
        <item x="151"/>
        <item x="60"/>
        <item x="182"/>
        <item x="61"/>
        <item x="62"/>
        <item x="219"/>
        <item x="183"/>
        <item x="88"/>
        <item x="125"/>
        <item x="152"/>
        <item x="63"/>
        <item x="161"/>
        <item x="64"/>
        <item x="220"/>
        <item x="184"/>
        <item x="153"/>
        <item x="65"/>
        <item x="110"/>
        <item x="66"/>
        <item x="67"/>
        <item x="221"/>
        <item x="185"/>
        <item x="89"/>
        <item x="68"/>
        <item x="154"/>
        <item x="69"/>
        <item x="227"/>
        <item h="1" x="0"/>
        <item t="default"/>
      </items>
    </pivotField>
    <pivotField compact="0" outline="0" showAll="0"/>
    <pivotField dataField="1" compact="0" outline="0" showAll="0"/>
    <pivotField dataField="1" compact="0" outline="0" showAll="0"/>
    <pivotField dataField="1" compact="0" outline="0" showAll="0"/>
    <pivotField axis="axisRow" compact="0" outline="0" showAll="0" defaultSubtotal="0">
      <items count="105">
        <item x="6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45">
        <item x="0"/>
        <item x="12"/>
        <item x="13"/>
        <item x="2"/>
        <item x="37"/>
        <item x="3"/>
        <item x="38"/>
        <item x="5"/>
        <item x="39"/>
        <item x="4"/>
        <item x="6"/>
        <item x="42"/>
        <item x="7"/>
        <item x="8"/>
        <item x="9"/>
        <item x="10"/>
        <item x="11"/>
        <item x="17"/>
        <item x="14"/>
        <item x="19"/>
        <item x="40"/>
        <item x="15"/>
        <item x="41"/>
        <item x="1"/>
        <item x="16"/>
        <item x="18"/>
        <item x="43"/>
        <item x="32"/>
        <item x="28"/>
        <item x="33"/>
        <item x="29"/>
        <item x="31"/>
        <item x="34"/>
        <item x="25"/>
        <item x="24"/>
        <item x="23"/>
        <item x="27"/>
        <item x="35"/>
        <item x="22"/>
        <item x="21"/>
        <item x="20"/>
        <item x="26"/>
        <item x="30"/>
        <item x="36"/>
        <item t="default"/>
      </items>
    </pivotField>
    <pivotField compact="0" outline="0" showAll="0"/>
    <pivotField axis="axisRow" compact="0" outline="0" showAll="0">
      <items count="99">
        <item x="6"/>
        <item x="3"/>
        <item x="4"/>
        <item x="2"/>
        <item x="1"/>
        <item x="55"/>
        <item x="19"/>
        <item x="21"/>
        <item x="29"/>
        <item x="59"/>
        <item x="23"/>
        <item x="13"/>
        <item x="36"/>
        <item x="34"/>
        <item x="31"/>
        <item x="97"/>
        <item x="96"/>
        <item x="47"/>
        <item x="37"/>
        <item x="28"/>
        <item x="52"/>
        <item x="14"/>
        <item x="15"/>
        <item x="12"/>
        <item x="0"/>
        <item x="88"/>
        <item x="87"/>
        <item x="35"/>
        <item x="92"/>
        <item x="93"/>
        <item x="91"/>
        <item x="94"/>
        <item x="89"/>
        <item x="90"/>
        <item x="10"/>
        <item x="8"/>
        <item x="9"/>
        <item x="11"/>
        <item x="7"/>
        <item x="20"/>
        <item x="49"/>
        <item x="25"/>
        <item x="5"/>
        <item x="53"/>
        <item x="16"/>
        <item x="38"/>
        <item x="46"/>
        <item x="54"/>
        <item x="43"/>
        <item x="85"/>
        <item x="78"/>
        <item x="72"/>
        <item x="51"/>
        <item x="40"/>
        <item x="26"/>
        <item x="27"/>
        <item x="30"/>
        <item x="44"/>
        <item x="41"/>
        <item x="22"/>
        <item x="18"/>
        <item x="24"/>
        <item x="39"/>
        <item x="33"/>
        <item x="32"/>
        <item x="50"/>
        <item x="48"/>
        <item x="42"/>
        <item x="17"/>
        <item x="82"/>
        <item x="58"/>
        <item x="62"/>
        <item x="75"/>
        <item x="63"/>
        <item x="83"/>
        <item x="57"/>
        <item x="65"/>
        <item x="80"/>
        <item x="84"/>
        <item x="77"/>
        <item x="70"/>
        <item x="56"/>
        <item x="76"/>
        <item x="74"/>
        <item x="73"/>
        <item x="61"/>
        <item x="60"/>
        <item x="67"/>
        <item x="66"/>
        <item x="68"/>
        <item x="71"/>
        <item x="81"/>
        <item x="79"/>
        <item x="64"/>
        <item x="69"/>
        <item x="95"/>
        <item x="86"/>
        <item x="45"/>
        <item t="default"/>
      </items>
    </pivotField>
    <pivotField axis="axisRow" compact="0" outline="0" showAll="0">
      <items count="124">
        <item sd="0" x="0"/>
        <item sd="0" x="77"/>
        <item sd="0" x="106"/>
        <item sd="0" x="78"/>
        <item sd="0" x="80"/>
        <item sd="0" x="2"/>
        <item sd="0" x="96"/>
        <item sd="0" x="82"/>
        <item sd="0" x="102"/>
        <item sd="0" x="79"/>
        <item sd="0" x="109"/>
        <item sd="0" x="100"/>
        <item sd="0" x="103"/>
        <item sd="0" x="81"/>
        <item sd="0" x="95"/>
        <item sd="0" x="101"/>
        <item sd="0" x="97"/>
        <item sd="0" x="110"/>
        <item sd="0" x="108"/>
        <item sd="0" x="76"/>
        <item sd="0" x="3"/>
        <item sd="0" x="7"/>
        <item sd="0" x="91"/>
        <item sd="0" x="21"/>
        <item sd="0" x="68"/>
        <item sd="0" x="98"/>
        <item sd="0" x="69"/>
        <item sd="0" x="50"/>
        <item sd="0" x="73"/>
        <item sd="0" x="39"/>
        <item sd="0" x="10"/>
        <item sd="0" x="104"/>
        <item sd="0" x="33"/>
        <item sd="0" x="11"/>
        <item sd="0" x="66"/>
        <item sd="0" x="38"/>
        <item sd="0" x="64"/>
        <item sd="0" x="111"/>
        <item sd="0" x="13"/>
        <item sd="0" x="15"/>
        <item sd="0" x="31"/>
        <item sd="0" x="53"/>
        <item sd="0" x="59"/>
        <item sd="0" x="43"/>
        <item sd="0" x="55"/>
        <item sd="0" x="94"/>
        <item sd="0" x="16"/>
        <item sd="0" x="57"/>
        <item sd="0" x="74"/>
        <item sd="0" x="17"/>
        <item sd="0" x="18"/>
        <item sd="0" x="29"/>
        <item sd="0" x="36"/>
        <item sd="0" x="19"/>
        <item sd="0" x="67"/>
        <item sd="0" x="60"/>
        <item sd="0" x="20"/>
        <item sd="0" x="25"/>
        <item sd="0" x="22"/>
        <item sd="0" x="27"/>
        <item sd="0" x="47"/>
        <item sd="0" x="117"/>
        <item sd="0" x="113"/>
        <item sd="0" x="114"/>
        <item sd="0" x="115"/>
        <item sd="0" x="86"/>
        <item sd="0" x="62"/>
        <item sd="0" x="1"/>
        <item sd="0" x="23"/>
        <item sd="0" x="75"/>
        <item sd="0" x="87"/>
        <item sd="0" x="120"/>
        <item sd="0" x="121"/>
        <item sd="0" x="24"/>
        <item sd="0" x="6"/>
        <item sd="0" x="26"/>
        <item sd="0" x="122"/>
        <item sd="0" x="8"/>
        <item sd="0" x="4"/>
        <item sd="0" x="51"/>
        <item sd="0" x="92"/>
        <item sd="0" x="89"/>
        <item sd="0" x="46"/>
        <item sd="0" x="49"/>
        <item sd="0" x="54"/>
        <item sd="0" x="40"/>
        <item sd="0" x="99"/>
        <item sd="0" x="35"/>
        <item sd="0" x="42"/>
        <item sd="0" x="56"/>
        <item sd="0" x="32"/>
        <item sd="0" x="30"/>
        <item sd="0" x="44"/>
        <item sd="0" x="28"/>
        <item sd="0" x="41"/>
        <item sd="0" x="116"/>
        <item sd="0" x="93"/>
        <item sd="0" x="58"/>
        <item sd="0" x="107"/>
        <item sd="0" x="70"/>
        <item sd="0" x="83"/>
        <item sd="0" x="85"/>
        <item sd="0" x="88"/>
        <item sd="0" x="63"/>
        <item sd="0" x="14"/>
        <item sd="0" x="37"/>
        <item sd="0" x="90"/>
        <item sd="0" x="34"/>
        <item sd="0" x="105"/>
        <item sd="0" x="48"/>
        <item sd="0" x="61"/>
        <item sd="0" x="52"/>
        <item sd="0" x="45"/>
        <item sd="0" x="65"/>
        <item sd="0" x="119"/>
        <item sd="0" x="112"/>
        <item sd="0" x="12"/>
        <item sd="0" x="118"/>
        <item sd="0" x="84"/>
        <item sd="0" x="71"/>
        <item sd="0" x="5"/>
        <item sd="0" x="72"/>
        <item sd="0" x="9"/>
        <item t="default" sd="0"/>
      </items>
    </pivotField>
  </pivotFields>
  <rowFields count="3">
    <field x="18"/>
    <field x="10"/>
    <field x="17"/>
  </rowFields>
  <rowItems count="12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5" hier="-1"/>
  </pageFields>
  <dataFields count="3">
    <dataField name=" APORTES 10 CSF" fld="7" baseField="17" baseItem="0" numFmtId="168"/>
    <dataField name=" APORTES 16 SSF" fld="8" baseField="17" baseItem="0" numFmtId="168"/>
    <dataField name=" Total Presupuesto" fld="9" baseField="17" baseItem="0" numFmtId="16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ofpla.adrec@polic&#237;a.gov.co" TargetMode="External"/><Relationship Id="rId1" Type="http://schemas.openxmlformats.org/officeDocument/2006/relationships/hyperlink" Target="http://www.policia.gov.co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1F0C3-8F38-4A95-A0C7-759D234357CF}">
  <sheetPr codeName="Hoja26">
    <pageSetUpPr fitToPage="1"/>
  </sheetPr>
  <dimension ref="A1:S20263"/>
  <sheetViews>
    <sheetView tabSelected="1" view="pageBreakPreview" topLeftCell="A526" zoomScale="85" zoomScaleNormal="100" zoomScaleSheetLayoutView="85" workbookViewId="0">
      <selection activeCell="G537" sqref="G537"/>
    </sheetView>
  </sheetViews>
  <sheetFormatPr baseColWidth="10" defaultColWidth="11.5703125" defaultRowHeight="15" zeroHeight="1" x14ac:dyDescent="0.25"/>
  <cols>
    <col min="1" max="1" width="5.85546875" style="5" customWidth="1"/>
    <col min="2" max="2" width="6.140625" style="5" customWidth="1"/>
    <col min="3" max="3" width="5.5703125" style="5" customWidth="1"/>
    <col min="4" max="4" width="5" style="5" customWidth="1"/>
    <col min="5" max="5" width="7" style="5" customWidth="1"/>
    <col min="6" max="6" width="13.7109375" style="5" customWidth="1"/>
    <col min="7" max="7" width="79.85546875" style="47" customWidth="1"/>
    <col min="8" max="8" width="19.140625" style="5" customWidth="1"/>
    <col min="9" max="9" width="17.140625" style="5" bestFit="1" customWidth="1"/>
    <col min="10" max="10" width="19.28515625" style="5" customWidth="1"/>
    <col min="11" max="12" width="16.85546875" style="5" customWidth="1"/>
    <col min="13" max="13" width="11.85546875" style="5" customWidth="1"/>
    <col min="14" max="14" width="24.140625" style="5" customWidth="1"/>
    <col min="15" max="15" width="5.28515625" style="5" customWidth="1"/>
    <col min="16" max="16" width="7.7109375" style="5" customWidth="1"/>
    <col min="17" max="17" width="37.85546875" style="5" customWidth="1"/>
    <col min="18" max="18" width="146.28515625" style="5" customWidth="1"/>
    <col min="19" max="19" width="18.140625" style="5" customWidth="1"/>
    <col min="20" max="16384" width="11.5703125" style="5"/>
  </cols>
  <sheetData>
    <row r="1" spans="1:10" x14ac:dyDescent="0.25">
      <c r="A1" s="104"/>
      <c r="B1" s="105"/>
      <c r="C1" s="105"/>
      <c r="D1" s="105"/>
      <c r="E1" s="105"/>
      <c r="F1" s="105"/>
      <c r="G1" s="106"/>
      <c r="H1" s="107"/>
      <c r="I1" s="107"/>
      <c r="J1" s="107"/>
    </row>
    <row r="2" spans="1:10" ht="15.75" x14ac:dyDescent="0.25">
      <c r="A2" s="108" t="s">
        <v>0</v>
      </c>
      <c r="B2" s="101"/>
      <c r="C2" s="101"/>
      <c r="D2" s="101"/>
      <c r="E2" s="101"/>
      <c r="F2" s="101"/>
      <c r="G2" s="102"/>
      <c r="H2" s="103"/>
      <c r="I2" s="103"/>
      <c r="J2" s="103"/>
    </row>
    <row r="3" spans="1:10" ht="15.75" x14ac:dyDescent="0.25">
      <c r="A3" s="108" t="s">
        <v>1</v>
      </c>
      <c r="B3" s="101"/>
      <c r="C3" s="101"/>
      <c r="D3" s="101"/>
      <c r="E3" s="101"/>
      <c r="F3" s="101"/>
      <c r="G3" s="102"/>
      <c r="H3" s="103"/>
      <c r="I3" s="103"/>
      <c r="J3" s="103"/>
    </row>
    <row r="4" spans="1:10" ht="15.75" x14ac:dyDescent="0.25">
      <c r="A4" s="12"/>
      <c r="B4" s="33"/>
      <c r="C4" s="33"/>
      <c r="D4" s="33"/>
      <c r="E4" s="33"/>
      <c r="F4" s="33"/>
      <c r="G4" s="31"/>
      <c r="H4" s="34"/>
      <c r="I4" s="34"/>
      <c r="J4" s="32"/>
    </row>
    <row r="5" spans="1:10" x14ac:dyDescent="0.25">
      <c r="A5" s="35"/>
      <c r="B5" s="35"/>
      <c r="C5" s="35"/>
      <c r="D5" s="35"/>
      <c r="E5" s="35"/>
      <c r="F5" s="35"/>
      <c r="G5" s="36"/>
      <c r="H5" s="37"/>
      <c r="I5" s="37"/>
      <c r="J5" s="38"/>
    </row>
    <row r="6" spans="1:10" x14ac:dyDescent="0.25">
      <c r="A6" s="35"/>
      <c r="B6" s="35"/>
      <c r="C6" s="35"/>
      <c r="D6" s="35"/>
      <c r="E6" s="35"/>
      <c r="F6" s="35"/>
      <c r="G6" s="39"/>
      <c r="H6" s="37"/>
      <c r="I6" s="40"/>
      <c r="J6" s="41"/>
    </row>
    <row r="7" spans="1:10" x14ac:dyDescent="0.25">
      <c r="A7" s="35"/>
      <c r="B7" s="35"/>
      <c r="C7" s="35"/>
      <c r="D7" s="35"/>
      <c r="E7" s="35"/>
      <c r="F7" s="35"/>
      <c r="G7" s="39"/>
      <c r="H7" s="37"/>
      <c r="I7" s="40"/>
      <c r="J7" s="41"/>
    </row>
    <row r="8" spans="1:10" x14ac:dyDescent="0.25">
      <c r="A8" s="35"/>
      <c r="B8" s="35"/>
      <c r="C8" s="35"/>
      <c r="D8" s="35"/>
      <c r="E8" s="35"/>
      <c r="F8" s="35"/>
      <c r="G8" s="39"/>
      <c r="H8" s="37"/>
      <c r="I8" s="40"/>
      <c r="J8" s="41"/>
    </row>
    <row r="9" spans="1:10" x14ac:dyDescent="0.25">
      <c r="A9" s="35"/>
      <c r="B9" s="35"/>
      <c r="C9" s="35"/>
      <c r="D9" s="35"/>
      <c r="E9" s="35"/>
      <c r="F9" s="35"/>
      <c r="G9" s="39"/>
      <c r="H9" s="37"/>
      <c r="I9" s="40"/>
      <c r="J9" s="41"/>
    </row>
    <row r="10" spans="1:10" x14ac:dyDescent="0.25">
      <c r="A10" s="35"/>
      <c r="B10" s="35"/>
      <c r="C10" s="35"/>
      <c r="D10" s="35"/>
      <c r="E10" s="35"/>
      <c r="F10" s="35"/>
      <c r="G10" s="39"/>
      <c r="H10" s="37"/>
      <c r="I10" s="40"/>
      <c r="J10" s="41"/>
    </row>
    <row r="11" spans="1:10" x14ac:dyDescent="0.25">
      <c r="A11" s="35"/>
      <c r="B11" s="35"/>
      <c r="C11" s="35"/>
      <c r="D11" s="35"/>
      <c r="E11" s="35"/>
      <c r="F11" s="35"/>
      <c r="G11" s="39"/>
      <c r="H11" s="37"/>
      <c r="I11" s="40"/>
      <c r="J11" s="41"/>
    </row>
    <row r="12" spans="1:10" x14ac:dyDescent="0.25">
      <c r="A12" s="35"/>
      <c r="B12" s="35"/>
      <c r="C12" s="35"/>
      <c r="D12" s="35"/>
      <c r="E12" s="35"/>
      <c r="F12" s="35"/>
      <c r="G12" s="39"/>
      <c r="H12" s="37"/>
      <c r="I12" s="40"/>
      <c r="J12" s="41"/>
    </row>
    <row r="13" spans="1:10" ht="15.75" x14ac:dyDescent="0.25">
      <c r="A13" s="108" t="s">
        <v>2</v>
      </c>
      <c r="B13" s="101"/>
      <c r="C13" s="101"/>
      <c r="D13" s="101"/>
      <c r="E13" s="101"/>
      <c r="F13" s="101"/>
      <c r="G13" s="102"/>
      <c r="H13" s="103"/>
      <c r="I13" s="103"/>
      <c r="J13" s="103"/>
    </row>
    <row r="14" spans="1:10" ht="15.75" x14ac:dyDescent="0.25">
      <c r="A14" s="12"/>
      <c r="B14" s="12"/>
      <c r="C14" s="12"/>
      <c r="D14" s="12"/>
      <c r="E14" s="12"/>
      <c r="F14" s="12"/>
      <c r="G14" s="11"/>
      <c r="H14" s="1"/>
      <c r="I14" s="1"/>
      <c r="J14" s="13"/>
    </row>
    <row r="15" spans="1:10" ht="15.75" x14ac:dyDescent="0.25">
      <c r="A15" s="108" t="s">
        <v>3</v>
      </c>
      <c r="B15" s="108"/>
      <c r="C15" s="108"/>
      <c r="D15" s="108"/>
      <c r="E15" s="108"/>
      <c r="F15" s="108"/>
      <c r="G15" s="100"/>
      <c r="H15" s="109"/>
      <c r="I15" s="109"/>
      <c r="J15" s="109"/>
    </row>
    <row r="16" spans="1:10" ht="15.75" x14ac:dyDescent="0.25">
      <c r="A16" s="12"/>
      <c r="B16" s="12"/>
      <c r="C16" s="12"/>
      <c r="D16" s="12"/>
      <c r="E16" s="12"/>
      <c r="F16" s="12"/>
      <c r="G16" s="11"/>
      <c r="H16" s="1"/>
      <c r="I16" s="1"/>
      <c r="J16" s="13"/>
    </row>
    <row r="17" spans="1:10" ht="15.75" x14ac:dyDescent="0.25">
      <c r="A17" s="12"/>
      <c r="B17" s="12"/>
      <c r="C17" s="12"/>
      <c r="D17" s="12"/>
      <c r="E17" s="12"/>
      <c r="F17" s="12"/>
      <c r="G17" s="11"/>
      <c r="H17" s="1"/>
      <c r="I17" s="1"/>
      <c r="J17" s="13"/>
    </row>
    <row r="18" spans="1:10" ht="66" customHeight="1" x14ac:dyDescent="0.25">
      <c r="A18" s="100" t="s">
        <v>4</v>
      </c>
      <c r="B18" s="101"/>
      <c r="C18" s="101"/>
      <c r="D18" s="101"/>
      <c r="E18" s="101"/>
      <c r="F18" s="101"/>
      <c r="G18" s="102"/>
      <c r="H18" s="103"/>
      <c r="I18" s="103"/>
      <c r="J18" s="103"/>
    </row>
    <row r="19" spans="1:10" ht="27.75" customHeight="1" x14ac:dyDescent="0.25">
      <c r="A19" s="11"/>
      <c r="B19" s="33"/>
      <c r="C19" s="33"/>
      <c r="D19" s="33"/>
      <c r="E19" s="33"/>
      <c r="F19" s="33"/>
      <c r="G19" s="31"/>
      <c r="H19" s="34"/>
      <c r="I19" s="34"/>
      <c r="J19" s="32"/>
    </row>
    <row r="20" spans="1:10" ht="15.75" x14ac:dyDescent="0.25">
      <c r="A20" s="11"/>
      <c r="B20" s="35"/>
      <c r="C20" s="35"/>
      <c r="D20" s="35"/>
      <c r="E20" s="35"/>
      <c r="F20" s="35"/>
      <c r="G20" s="39"/>
      <c r="H20" s="40"/>
      <c r="I20" s="40"/>
      <c r="J20" s="41"/>
    </row>
    <row r="21" spans="1:10" ht="15.6" customHeight="1" x14ac:dyDescent="0.25">
      <c r="A21" s="100" t="s">
        <v>5</v>
      </c>
      <c r="B21" s="101"/>
      <c r="C21" s="101"/>
      <c r="D21" s="101"/>
      <c r="E21" s="101"/>
      <c r="F21" s="101"/>
      <c r="G21" s="102"/>
      <c r="H21" s="103"/>
      <c r="I21" s="103"/>
      <c r="J21" s="103"/>
    </row>
    <row r="22" spans="1:10" ht="15.6" customHeight="1" x14ac:dyDescent="0.25">
      <c r="A22" s="100" t="s">
        <v>6</v>
      </c>
      <c r="B22" s="101"/>
      <c r="C22" s="101"/>
      <c r="D22" s="101"/>
      <c r="E22" s="101"/>
      <c r="F22" s="101"/>
      <c r="G22" s="102"/>
      <c r="H22" s="103"/>
      <c r="I22" s="103"/>
      <c r="J22" s="103"/>
    </row>
    <row r="23" spans="1:10" ht="15.75" x14ac:dyDescent="0.25">
      <c r="A23" s="11"/>
      <c r="B23" s="35"/>
      <c r="C23" s="35"/>
      <c r="D23" s="35"/>
      <c r="E23" s="35"/>
      <c r="F23" s="35"/>
      <c r="G23" s="39"/>
      <c r="H23" s="40"/>
      <c r="I23" s="40"/>
      <c r="J23" s="41"/>
    </row>
    <row r="24" spans="1:10" ht="15.6" customHeight="1" x14ac:dyDescent="0.25">
      <c r="A24" s="100" t="s">
        <v>7</v>
      </c>
      <c r="B24" s="101"/>
      <c r="C24" s="101"/>
      <c r="D24" s="101"/>
      <c r="E24" s="101"/>
      <c r="F24" s="101"/>
      <c r="G24" s="102"/>
      <c r="H24" s="103"/>
      <c r="I24" s="103"/>
      <c r="J24" s="103"/>
    </row>
    <row r="25" spans="1:10" ht="30" customHeight="1" x14ac:dyDescent="0.25">
      <c r="A25" s="11"/>
      <c r="B25" s="33"/>
      <c r="C25" s="33"/>
      <c r="D25" s="33"/>
      <c r="E25" s="33"/>
      <c r="F25" s="33"/>
      <c r="G25" s="31"/>
      <c r="H25" s="34"/>
      <c r="I25" s="34"/>
      <c r="J25" s="32"/>
    </row>
    <row r="26" spans="1:10" ht="6" customHeight="1" x14ac:dyDescent="0.25">
      <c r="A26" s="11"/>
      <c r="B26" s="33"/>
      <c r="C26" s="33"/>
      <c r="D26" s="33"/>
      <c r="E26" s="33"/>
      <c r="F26" s="33"/>
      <c r="G26" s="31"/>
      <c r="H26" s="34"/>
      <c r="I26" s="34"/>
      <c r="J26" s="32"/>
    </row>
    <row r="27" spans="1:10" ht="24.75" customHeight="1" x14ac:dyDescent="0.25">
      <c r="A27" s="35"/>
      <c r="B27" s="11"/>
      <c r="C27" s="11"/>
      <c r="D27" s="11"/>
      <c r="E27" s="11"/>
      <c r="F27" s="11"/>
      <c r="G27" s="11"/>
      <c r="H27" s="2"/>
      <c r="I27" s="2"/>
      <c r="J27" s="3"/>
    </row>
    <row r="28" spans="1:10" ht="34.9" customHeight="1" x14ac:dyDescent="0.25">
      <c r="A28" s="110" t="s">
        <v>8</v>
      </c>
      <c r="B28" s="110"/>
      <c r="C28" s="110"/>
      <c r="D28" s="110"/>
      <c r="E28" s="110"/>
      <c r="F28" s="110"/>
      <c r="G28" s="110"/>
      <c r="H28" s="111"/>
      <c r="I28" s="111"/>
      <c r="J28" s="111"/>
    </row>
    <row r="29" spans="1:10" ht="16.899999999999999" customHeight="1" x14ac:dyDescent="0.25">
      <c r="A29" s="42"/>
      <c r="B29" s="42"/>
      <c r="C29" s="42"/>
      <c r="D29" s="42"/>
      <c r="E29" s="42"/>
      <c r="F29" s="42"/>
      <c r="G29" s="42"/>
      <c r="H29" s="44"/>
      <c r="I29" s="44"/>
      <c r="J29" s="43"/>
    </row>
    <row r="30" spans="1:10" ht="32.450000000000003" customHeight="1" x14ac:dyDescent="0.25">
      <c r="A30" s="110" t="s">
        <v>912</v>
      </c>
      <c r="B30" s="110"/>
      <c r="C30" s="110"/>
      <c r="D30" s="110"/>
      <c r="E30" s="110"/>
      <c r="F30" s="110"/>
      <c r="G30" s="110"/>
      <c r="H30" s="111"/>
      <c r="I30" s="111"/>
      <c r="J30" s="111"/>
    </row>
    <row r="31" spans="1:10" ht="16.899999999999999" customHeight="1" x14ac:dyDescent="0.25">
      <c r="A31" s="42"/>
      <c r="B31" s="42"/>
      <c r="C31" s="42"/>
      <c r="D31" s="42"/>
      <c r="E31" s="42"/>
      <c r="F31" s="42"/>
      <c r="G31" s="42"/>
      <c r="H31" s="44"/>
      <c r="I31" s="44"/>
      <c r="J31" s="43"/>
    </row>
    <row r="32" spans="1:10" ht="31.15" customHeight="1" x14ac:dyDescent="0.25">
      <c r="A32" s="110" t="s">
        <v>1000</v>
      </c>
      <c r="B32" s="110"/>
      <c r="C32" s="110"/>
      <c r="D32" s="110"/>
      <c r="E32" s="110"/>
      <c r="F32" s="110"/>
      <c r="G32" s="110"/>
      <c r="H32" s="111"/>
      <c r="I32" s="111"/>
      <c r="J32" s="111"/>
    </row>
    <row r="33" spans="1:19" ht="16.899999999999999" customHeight="1" x14ac:dyDescent="0.25">
      <c r="A33" s="42"/>
      <c r="B33" s="42"/>
      <c r="C33" s="42"/>
      <c r="D33" s="42"/>
      <c r="E33" s="42"/>
      <c r="F33" s="42"/>
      <c r="G33" s="42"/>
      <c r="H33" s="44"/>
      <c r="I33" s="44"/>
      <c r="J33" s="43"/>
    </row>
    <row r="34" spans="1:19" ht="88.9" customHeight="1" x14ac:dyDescent="0.25">
      <c r="A34" s="110" t="s">
        <v>1045</v>
      </c>
      <c r="B34" s="110"/>
      <c r="C34" s="110"/>
      <c r="D34" s="110"/>
      <c r="E34" s="110"/>
      <c r="F34" s="110"/>
      <c r="G34" s="110"/>
      <c r="H34" s="111"/>
      <c r="I34" s="111"/>
      <c r="J34" s="111"/>
    </row>
    <row r="35" spans="1:19" ht="6" customHeight="1" x14ac:dyDescent="0.25">
      <c r="A35" s="35"/>
      <c r="B35" s="36"/>
      <c r="C35" s="36"/>
      <c r="D35" s="36"/>
      <c r="E35" s="36"/>
      <c r="F35" s="36"/>
      <c r="G35" s="42"/>
      <c r="H35" s="44"/>
      <c r="I35" s="44"/>
      <c r="J35" s="43"/>
    </row>
    <row r="36" spans="1:19" ht="55.9" customHeight="1" x14ac:dyDescent="0.25">
      <c r="A36" s="110" t="s">
        <v>1001</v>
      </c>
      <c r="B36" s="110"/>
      <c r="C36" s="110"/>
      <c r="D36" s="110"/>
      <c r="E36" s="110"/>
      <c r="F36" s="110"/>
      <c r="G36" s="110"/>
      <c r="H36" s="111"/>
      <c r="I36" s="111"/>
      <c r="J36" s="111"/>
    </row>
    <row r="37" spans="1:19" ht="16.899999999999999" customHeight="1" x14ac:dyDescent="0.25">
      <c r="A37" s="36"/>
      <c r="B37" s="36"/>
      <c r="C37" s="36"/>
      <c r="D37" s="36"/>
      <c r="E37" s="36"/>
      <c r="F37" s="36"/>
      <c r="G37" s="42"/>
      <c r="H37" s="44"/>
      <c r="I37" s="44"/>
      <c r="J37" s="43"/>
    </row>
    <row r="38" spans="1:19" x14ac:dyDescent="0.25">
      <c r="A38" s="126" t="s">
        <v>9</v>
      </c>
      <c r="B38" s="126"/>
      <c r="C38" s="126"/>
      <c r="D38" s="126"/>
      <c r="E38" s="126"/>
      <c r="F38" s="126"/>
      <c r="G38" s="126"/>
      <c r="H38" s="127"/>
      <c r="I38" s="127"/>
      <c r="J38" s="127"/>
    </row>
    <row r="39" spans="1:19" ht="16.5" customHeight="1" x14ac:dyDescent="0.25">
      <c r="A39" s="35"/>
      <c r="B39" s="36"/>
      <c r="C39" s="36"/>
      <c r="D39" s="36"/>
      <c r="E39" s="36"/>
      <c r="F39" s="36"/>
      <c r="G39" s="42"/>
      <c r="H39" s="45"/>
      <c r="I39" s="44"/>
      <c r="J39" s="43"/>
    </row>
    <row r="40" spans="1:19" ht="19.5" customHeight="1" x14ac:dyDescent="0.25">
      <c r="A40" s="100" t="s">
        <v>10</v>
      </c>
      <c r="B40" s="100"/>
      <c r="C40" s="100"/>
      <c r="D40" s="100"/>
      <c r="E40" s="100"/>
      <c r="F40" s="100"/>
      <c r="G40" s="100"/>
      <c r="H40" s="128"/>
      <c r="I40" s="128"/>
      <c r="J40" s="128"/>
    </row>
    <row r="41" spans="1:19" ht="11.25" customHeight="1" x14ac:dyDescent="0.25">
      <c r="A41" s="35"/>
      <c r="B41" s="11"/>
      <c r="C41" s="11"/>
      <c r="D41" s="11"/>
      <c r="E41" s="11"/>
      <c r="F41" s="11"/>
      <c r="G41" s="11"/>
      <c r="H41" s="2"/>
      <c r="I41" s="2"/>
      <c r="J41" s="3"/>
    </row>
    <row r="42" spans="1:19" ht="81.599999999999994" customHeight="1" x14ac:dyDescent="0.25">
      <c r="A42" s="110" t="s">
        <v>1046</v>
      </c>
      <c r="B42" s="110"/>
      <c r="C42" s="110"/>
      <c r="D42" s="110"/>
      <c r="E42" s="110"/>
      <c r="F42" s="110"/>
      <c r="G42" s="110"/>
      <c r="H42" s="111"/>
      <c r="I42" s="111"/>
      <c r="J42" s="111"/>
      <c r="L42" s="46">
        <v>0</v>
      </c>
    </row>
    <row r="43" spans="1:19" ht="12" customHeight="1" x14ac:dyDescent="0.25"/>
    <row r="44" spans="1:19" ht="1.5" customHeight="1" x14ac:dyDescent="0.25">
      <c r="A44" s="98"/>
      <c r="B44" s="98"/>
      <c r="C44" s="98"/>
      <c r="D44" s="98"/>
      <c r="E44" s="98"/>
      <c r="F44" s="98"/>
      <c r="G44" s="99"/>
      <c r="H44" s="98"/>
      <c r="I44" s="98"/>
      <c r="J44" s="98"/>
    </row>
    <row r="45" spans="1:19" s="62" customFormat="1" ht="78.75" customHeight="1" x14ac:dyDescent="0.25">
      <c r="A45" s="48" t="s">
        <v>11</v>
      </c>
      <c r="B45" s="48" t="s">
        <v>12</v>
      </c>
      <c r="C45" s="48" t="s">
        <v>13</v>
      </c>
      <c r="D45" s="48" t="s">
        <v>14</v>
      </c>
      <c r="E45" s="48" t="s">
        <v>15</v>
      </c>
      <c r="F45" s="48" t="s">
        <v>16</v>
      </c>
      <c r="G45" s="49" t="s">
        <v>17</v>
      </c>
      <c r="H45" s="50" t="s">
        <v>18</v>
      </c>
      <c r="I45" s="50" t="s">
        <v>19</v>
      </c>
      <c r="J45" s="50" t="s">
        <v>20</v>
      </c>
      <c r="K45" s="48" t="s">
        <v>21</v>
      </c>
      <c r="L45" s="48" t="s">
        <v>22</v>
      </c>
      <c r="M45" s="14" t="s">
        <v>23</v>
      </c>
      <c r="N45" s="48">
        <v>1</v>
      </c>
      <c r="O45" s="48">
        <v>2</v>
      </c>
      <c r="P45" s="48" t="s">
        <v>24</v>
      </c>
      <c r="Q45" s="48" t="s">
        <v>25</v>
      </c>
      <c r="R45" s="62" t="s">
        <v>21</v>
      </c>
      <c r="S45" s="62" t="s">
        <v>831</v>
      </c>
    </row>
    <row r="46" spans="1:19" s="30" customFormat="1" ht="28.5" customHeight="1" x14ac:dyDescent="0.25">
      <c r="A46" s="51" t="s">
        <v>26</v>
      </c>
      <c r="B46" s="52"/>
      <c r="C46" s="52"/>
      <c r="D46" s="52"/>
      <c r="E46" s="52"/>
      <c r="F46" s="52"/>
      <c r="G46" s="81" t="s">
        <v>296</v>
      </c>
      <c r="H46" s="4">
        <f>IF(A46="","",SUMIFS(H47:$H$2970,L47:$L$2970,K46))</f>
        <v>970694981562.3103</v>
      </c>
      <c r="I46" s="4">
        <f>IF(A46="","",SUMIFS(I47:$I$2970,L47:$L$2970,K46))</f>
        <v>163916465805.60999</v>
      </c>
      <c r="J46" s="4">
        <f>IF(AND(A46="",F46=""),"",H46+I46)</f>
        <v>1134611447367.9204</v>
      </c>
      <c r="K46" s="64" t="str">
        <f>IF(F46&lt;&gt;"",K44,A46&amp;IF(B46="","","-"&amp;B46)&amp;IF(OR(C46="",C46=" "),"","-"&amp;C46)&amp;IF(OR(D46="",D46=" "),"","-"&amp;D46)&amp;IF(OR(E46="",E46=" "),"","-"&amp;E46))</f>
        <v>A</v>
      </c>
      <c r="L46" s="64" t="s">
        <v>261</v>
      </c>
      <c r="M46" s="62" t="s">
        <v>261</v>
      </c>
      <c r="N46" s="62" t="str">
        <f t="shared" ref="N46:N112" si="0">IF(F46&lt;&gt;"","",A46&amp;TRIM(B46)&amp;TRIM(C46)&amp;TRIM(D46)&amp;TRIM(E46)&amp;TRIM(M46))</f>
        <v>A</v>
      </c>
      <c r="O46" s="62">
        <f>IF(A46="","",IF(M46="DETALLE","",COUNTIFS(N46:$N$2970,N46)))</f>
        <v>1</v>
      </c>
      <c r="P46" s="62" t="s">
        <v>261</v>
      </c>
      <c r="Q46" s="62" t="s">
        <v>261</v>
      </c>
      <c r="R46" s="62" t="s">
        <v>296</v>
      </c>
      <c r="S46" s="65" t="s">
        <v>261</v>
      </c>
    </row>
    <row r="47" spans="1:19" s="30" customFormat="1" ht="31.5" customHeight="1" x14ac:dyDescent="0.25">
      <c r="A47" s="51" t="s">
        <v>27</v>
      </c>
      <c r="B47" s="52"/>
      <c r="C47" s="52"/>
      <c r="D47" s="52"/>
      <c r="E47" s="52"/>
      <c r="F47" s="52"/>
      <c r="G47" s="81" t="s">
        <v>297</v>
      </c>
      <c r="H47" s="4">
        <f>IF(A47="","",SUMIFS(H48:$H$2970,L48:$L$2970,K47))</f>
        <v>952660086663.73035</v>
      </c>
      <c r="I47" s="4">
        <f>IF(A47="","",SUMIFS(I48:$I$2970,L48:$L$2970,K47))</f>
        <v>163916465805.60999</v>
      </c>
      <c r="J47" s="4">
        <f>IF(AND(A47="",F47=""),"",H47+I47)</f>
        <v>1116576552469.3403</v>
      </c>
      <c r="K47" s="64" t="str">
        <f>IF(F47&lt;&gt;"",K45,A47&amp;IF(B47="","","-"&amp;B47)&amp;IF(OR(C47="",C47=" "),"","-"&amp;C47)&amp;IF(OR(D47="",D47=" "),"","-"&amp;D47)&amp;IF(OR(E47="",E47=" "),"","-"&amp;E47))</f>
        <v>02</v>
      </c>
      <c r="L47" s="64" t="s">
        <v>26</v>
      </c>
      <c r="M47" s="62" t="s">
        <v>274</v>
      </c>
      <c r="N47" s="62" t="str">
        <f t="shared" si="0"/>
        <v>02Cuenta</v>
      </c>
      <c r="O47" s="62">
        <f>IF(A47="","",IF(M47="DETALLE","",COUNTIFS(N47:$N$2970,N47)))</f>
        <v>1</v>
      </c>
      <c r="P47" s="62" t="s">
        <v>261</v>
      </c>
      <c r="Q47" s="62" t="s">
        <v>678</v>
      </c>
      <c r="R47" s="62" t="s">
        <v>297</v>
      </c>
      <c r="S47" s="65" t="s">
        <v>261</v>
      </c>
    </row>
    <row r="48" spans="1:19" s="30" customFormat="1" ht="33" customHeight="1" x14ac:dyDescent="0.25">
      <c r="A48" s="51" t="s">
        <v>27</v>
      </c>
      <c r="B48" s="62" t="s">
        <v>28</v>
      </c>
      <c r="C48" s="52"/>
      <c r="D48" s="52"/>
      <c r="E48" s="52"/>
      <c r="F48" s="52"/>
      <c r="G48" s="81" t="s">
        <v>298</v>
      </c>
      <c r="H48" s="4">
        <f>IF(A48="","",SUMIFS(H49:$H$2970,L49:$L$2970,K48))</f>
        <v>50008884657.160004</v>
      </c>
      <c r="I48" s="4">
        <f>IF(A48="","",SUMIFS(I49:$I$2970,L49:$L$2970,K48))</f>
        <v>17433930985</v>
      </c>
      <c r="J48" s="4">
        <f t="shared" ref="J48" si="1">IF(AND(A48="",F48=""),"",H48+I48)</f>
        <v>67442815642.160004</v>
      </c>
      <c r="K48" s="64" t="str">
        <f>IF(F48&lt;&gt;"",K47,A48&amp;IF(B48="","","-"&amp;B48)&amp;IF(OR(C48="",C48=" "),"","-"&amp;C48)&amp;IF(OR(D48="",D48=" "),"","-"&amp;D48)&amp;IF(OR(E48="",E48=" "),"","-"&amp;E48))</f>
        <v>02-01</v>
      </c>
      <c r="L48" s="64" t="s">
        <v>27</v>
      </c>
      <c r="M48" s="62" t="s">
        <v>275</v>
      </c>
      <c r="N48" s="62" t="str">
        <f t="shared" si="0"/>
        <v>0201Subcuenta</v>
      </c>
      <c r="O48" s="62">
        <f>IF(A48="","",IF(M48="DETALLE","",COUNTIFS(N48:$N$2970,N48)))</f>
        <v>1</v>
      </c>
      <c r="P48" s="62" t="s">
        <v>261</v>
      </c>
      <c r="Q48" s="62" t="s">
        <v>298</v>
      </c>
      <c r="R48" s="62" t="s">
        <v>298</v>
      </c>
      <c r="S48" s="65" t="s">
        <v>261</v>
      </c>
    </row>
    <row r="49" spans="1:19" s="66" customFormat="1" ht="26.25" customHeight="1" x14ac:dyDescent="0.25">
      <c r="A49" s="62" t="s">
        <v>27</v>
      </c>
      <c r="B49" s="62" t="s">
        <v>28</v>
      </c>
      <c r="C49" s="62" t="s">
        <v>28</v>
      </c>
      <c r="D49" s="62"/>
      <c r="E49" s="62"/>
      <c r="F49" s="62"/>
      <c r="G49" s="81" t="s">
        <v>299</v>
      </c>
      <c r="H49" s="4">
        <f>IF(A49="","",SUMIFS(H50:$H$2970,L50:$L$2970,K49))</f>
        <v>50008884657.160004</v>
      </c>
      <c r="I49" s="4">
        <f>IF(A49="","",SUMIFS(I50:$I$2970,L50:$L$2970,K49))</f>
        <v>17433930985</v>
      </c>
      <c r="J49" s="4">
        <f>IF(AND(A49="",F49=""),"",H49+I49)</f>
        <v>67442815642.160004</v>
      </c>
      <c r="K49" s="64" t="str">
        <f>IF(F49&lt;&gt;"",K48,A49&amp;IF(B49="","","-"&amp;B49)&amp;IF(OR(C49="",C49=" "),"","-"&amp;C49)&amp;IF(OR(D49="",D49=" "),"","-"&amp;D49)&amp;IF(OR(E49="",E49=" "),"","-"&amp;E49))</f>
        <v>02-01-01</v>
      </c>
      <c r="L49" s="64" t="s">
        <v>590</v>
      </c>
      <c r="M49" s="62" t="s">
        <v>272</v>
      </c>
      <c r="N49" s="62" t="str">
        <f t="shared" si="0"/>
        <v>020101Objeto</v>
      </c>
      <c r="O49" s="62">
        <f>IF(A49="","",IF(M49="DETALLE","",COUNTIFS(N49:$N$2970,N49)))</f>
        <v>1</v>
      </c>
      <c r="P49" s="62" t="s">
        <v>261</v>
      </c>
      <c r="Q49" s="62" t="s">
        <v>299</v>
      </c>
      <c r="R49" s="62" t="s">
        <v>299</v>
      </c>
      <c r="S49" s="65" t="s">
        <v>261</v>
      </c>
    </row>
    <row r="50" spans="1:19" s="66" customFormat="1" ht="33.75" customHeight="1" x14ac:dyDescent="0.25">
      <c r="A50" s="62" t="s">
        <v>27</v>
      </c>
      <c r="B50" s="62" t="s">
        <v>28</v>
      </c>
      <c r="C50" s="62" t="s">
        <v>28</v>
      </c>
      <c r="D50" s="62" t="s">
        <v>29</v>
      </c>
      <c r="E50" s="62"/>
      <c r="F50" s="62"/>
      <c r="G50" s="81" t="s">
        <v>300</v>
      </c>
      <c r="H50" s="4">
        <f>IF(A50="","",SUMIFS(H51:$H$2970,L51:$L$2970,K50))</f>
        <v>5357678368</v>
      </c>
      <c r="I50" s="4">
        <f>IF(A50="","",SUMIFS(I51:$I$2970,L51:$L$2970,K50))</f>
        <v>2620861821</v>
      </c>
      <c r="J50" s="4">
        <f t="shared" ref="J50:J116" si="2">IF(AND(A50="",F50=""),"",H50+I50)</f>
        <v>7978540189</v>
      </c>
      <c r="K50" s="64" t="str">
        <f t="shared" ref="K50:K116" si="3">IF(F50&lt;&gt;"",K49,A50&amp;IF(B50="","","-"&amp;B50)&amp;IF(OR(C50="",C50=" "),"","-"&amp;C50)&amp;IF(OR(D50="",D50=" "),"","-"&amp;D50)&amp;IF(OR(E50="",E50=" "),"","-"&amp;E50))</f>
        <v>02-01-01-003</v>
      </c>
      <c r="L50" s="64" t="s">
        <v>591</v>
      </c>
      <c r="M50" s="62" t="s">
        <v>276</v>
      </c>
      <c r="N50" s="62" t="str">
        <f t="shared" si="0"/>
        <v>020101003Ordinal</v>
      </c>
      <c r="O50" s="62">
        <f>IF(A50="","",IF(M50="DETALLE","",COUNTIFS(N50:$N$2970,N50)))</f>
        <v>1</v>
      </c>
      <c r="P50" s="62" t="s">
        <v>261</v>
      </c>
      <c r="Q50" s="62" t="s">
        <v>679</v>
      </c>
      <c r="R50" s="62" t="s">
        <v>300</v>
      </c>
      <c r="S50" s="65" t="s">
        <v>261</v>
      </c>
    </row>
    <row r="51" spans="1:19" s="66" customFormat="1" ht="39" customHeight="1" x14ac:dyDescent="0.25">
      <c r="A51" s="62" t="s">
        <v>27</v>
      </c>
      <c r="B51" s="62" t="s">
        <v>28</v>
      </c>
      <c r="C51" s="62" t="s">
        <v>28</v>
      </c>
      <c r="D51" s="62" t="s">
        <v>29</v>
      </c>
      <c r="E51" s="62" t="s">
        <v>30</v>
      </c>
      <c r="F51" s="62"/>
      <c r="G51" s="81" t="s">
        <v>301</v>
      </c>
      <c r="H51" s="4">
        <f>IF(A51="","",SUMIFS(H52:$H$2970,L52:$L$2970,K51))</f>
        <v>5357678368</v>
      </c>
      <c r="I51" s="4">
        <f>IF(A51="","",SUMIFS(I52:$I$2970,L52:$L$2970,K51))</f>
        <v>2620861821</v>
      </c>
      <c r="J51" s="4">
        <f t="shared" si="2"/>
        <v>7978540189</v>
      </c>
      <c r="K51" s="64" t="str">
        <f t="shared" si="3"/>
        <v>02-01-01-003-008</v>
      </c>
      <c r="L51" s="64" t="s">
        <v>592</v>
      </c>
      <c r="M51" s="62" t="s">
        <v>277</v>
      </c>
      <c r="N51" s="62" t="str">
        <f t="shared" si="0"/>
        <v>020101003008Subordinal</v>
      </c>
      <c r="O51" s="62">
        <f>IF(A51="","",IF(M51="DETALLE","",COUNTIFS(N51:$N$2970,N51)))</f>
        <v>1</v>
      </c>
      <c r="P51" s="62" t="s">
        <v>261</v>
      </c>
      <c r="Q51" s="62" t="s">
        <v>680</v>
      </c>
      <c r="R51" s="62" t="s">
        <v>301</v>
      </c>
      <c r="S51" s="65" t="s">
        <v>261</v>
      </c>
    </row>
    <row r="52" spans="1:19" s="66" customFormat="1" x14ac:dyDescent="0.25">
      <c r="F52" s="80" t="s">
        <v>31</v>
      </c>
      <c r="G52" s="80" t="s">
        <v>961</v>
      </c>
      <c r="H52" s="6"/>
      <c r="I52" s="6">
        <v>139050000</v>
      </c>
      <c r="J52" s="6">
        <f t="shared" si="2"/>
        <v>139050000</v>
      </c>
      <c r="K52" s="67" t="str">
        <f>IF(F52&lt;&gt;"",K51,A52&amp;IF(B52="","","-"&amp;B52)&amp;IF(OR(C52="",C52=" "),"","-"&amp;C52)&amp;IF(OR(D52="",D52=" "),"","-"&amp;D52)&amp;IF(OR(E52="",E52=" "),"","-"&amp;E52))</f>
        <v>02-01-01-003-008</v>
      </c>
      <c r="L52" s="67" t="s">
        <v>593</v>
      </c>
      <c r="M52" s="66" t="s">
        <v>273</v>
      </c>
      <c r="N52" s="66" t="str">
        <f t="shared" si="0"/>
        <v/>
      </c>
      <c r="O52" s="66" t="str">
        <f>IF(A52="","",IF(M52="DETALLE","",COUNTIFS(N52:$N$2970,N52)))</f>
        <v/>
      </c>
      <c r="P52" s="66" t="s">
        <v>739</v>
      </c>
      <c r="Q52" s="66" t="s">
        <v>680</v>
      </c>
      <c r="R52" s="66" t="s">
        <v>301</v>
      </c>
      <c r="S52" s="65" t="s">
        <v>832</v>
      </c>
    </row>
    <row r="53" spans="1:19" s="66" customFormat="1" x14ac:dyDescent="0.25">
      <c r="F53" s="84" t="s">
        <v>32</v>
      </c>
      <c r="G53" s="80" t="s">
        <v>1002</v>
      </c>
      <c r="H53" s="6">
        <v>2500000</v>
      </c>
      <c r="I53" s="6"/>
      <c r="J53" s="6">
        <f t="shared" si="2"/>
        <v>2500000</v>
      </c>
      <c r="K53" s="67" t="str">
        <f t="shared" si="3"/>
        <v>02-01-01-003-008</v>
      </c>
      <c r="L53" s="67" t="s">
        <v>593</v>
      </c>
      <c r="M53" s="66" t="s">
        <v>273</v>
      </c>
      <c r="N53" s="66" t="str">
        <f t="shared" si="0"/>
        <v/>
      </c>
      <c r="O53" s="66" t="str">
        <f>IF(A53="","",IF(M53="DETALLE","",COUNTIFS(N53:$N$2970,N53)))</f>
        <v/>
      </c>
      <c r="P53" s="66" t="s">
        <v>739</v>
      </c>
      <c r="Q53" s="66" t="s">
        <v>680</v>
      </c>
      <c r="R53" s="66" t="s">
        <v>301</v>
      </c>
      <c r="S53" s="65" t="s">
        <v>833</v>
      </c>
    </row>
    <row r="54" spans="1:19" s="66" customFormat="1" x14ac:dyDescent="0.25">
      <c r="F54" s="84" t="s">
        <v>33</v>
      </c>
      <c r="G54" s="80" t="s">
        <v>979</v>
      </c>
      <c r="H54" s="6">
        <v>57500000</v>
      </c>
      <c r="I54" s="6"/>
      <c r="J54" s="6">
        <f t="shared" si="2"/>
        <v>57500000</v>
      </c>
      <c r="K54" s="67" t="str">
        <f t="shared" si="3"/>
        <v>02-01-01-003-008</v>
      </c>
      <c r="L54" s="67" t="s">
        <v>593</v>
      </c>
      <c r="M54" s="66" t="s">
        <v>273</v>
      </c>
      <c r="N54" s="66" t="str">
        <f t="shared" si="0"/>
        <v/>
      </c>
      <c r="O54" s="66" t="str">
        <f>IF(A54="","",IF(M54="DETALLE","",COUNTIFS(N54:$N$2970,N54)))</f>
        <v/>
      </c>
      <c r="P54" s="66" t="s">
        <v>739</v>
      </c>
      <c r="Q54" s="66" t="s">
        <v>680</v>
      </c>
      <c r="R54" s="66" t="s">
        <v>301</v>
      </c>
      <c r="S54" s="65" t="s">
        <v>834</v>
      </c>
    </row>
    <row r="55" spans="1:19" s="66" customFormat="1" x14ac:dyDescent="0.25">
      <c r="F55" s="84" t="s">
        <v>34</v>
      </c>
      <c r="G55" s="80" t="s">
        <v>1055</v>
      </c>
      <c r="H55" s="6">
        <v>6000000</v>
      </c>
      <c r="I55" s="6"/>
      <c r="J55" s="6">
        <f t="shared" si="2"/>
        <v>6000000</v>
      </c>
      <c r="K55" s="67" t="str">
        <f t="shared" si="3"/>
        <v>02-01-01-003-008</v>
      </c>
      <c r="L55" s="67" t="s">
        <v>593</v>
      </c>
      <c r="M55" s="66" t="s">
        <v>273</v>
      </c>
      <c r="N55" s="66" t="str">
        <f t="shared" si="0"/>
        <v/>
      </c>
      <c r="O55" s="66" t="str">
        <f>IF(A55="","",IF(M55="DETALLE","",COUNTIFS(N55:$N$2970,N55)))</f>
        <v/>
      </c>
      <c r="P55" s="66" t="s">
        <v>739</v>
      </c>
      <c r="Q55" s="66" t="s">
        <v>680</v>
      </c>
      <c r="R55" s="66" t="s">
        <v>301</v>
      </c>
      <c r="S55" s="65" t="s">
        <v>835</v>
      </c>
    </row>
    <row r="56" spans="1:19" s="66" customFormat="1" x14ac:dyDescent="0.25">
      <c r="F56" s="84" t="s">
        <v>35</v>
      </c>
      <c r="G56" s="80" t="s">
        <v>1034</v>
      </c>
      <c r="H56" s="6">
        <v>84000000</v>
      </c>
      <c r="I56" s="6"/>
      <c r="J56" s="6">
        <f t="shared" si="2"/>
        <v>84000000</v>
      </c>
      <c r="K56" s="67" t="str">
        <f t="shared" si="3"/>
        <v>02-01-01-003-008</v>
      </c>
      <c r="L56" s="67" t="s">
        <v>593</v>
      </c>
      <c r="M56" s="66" t="s">
        <v>273</v>
      </c>
      <c r="N56" s="66" t="str">
        <f t="shared" si="0"/>
        <v/>
      </c>
      <c r="O56" s="66" t="str">
        <f>IF(A56="","",IF(M56="DETALLE","",COUNTIFS(N56:$N$2970,N56)))</f>
        <v/>
      </c>
      <c r="P56" s="66" t="s">
        <v>739</v>
      </c>
      <c r="Q56" s="66" t="s">
        <v>680</v>
      </c>
      <c r="R56" s="66" t="s">
        <v>301</v>
      </c>
      <c r="S56" s="65" t="s">
        <v>836</v>
      </c>
    </row>
    <row r="57" spans="1:19" s="66" customFormat="1" x14ac:dyDescent="0.25">
      <c r="F57" s="84" t="s">
        <v>36</v>
      </c>
      <c r="G57" s="80" t="s">
        <v>307</v>
      </c>
      <c r="H57" s="6">
        <v>150000000</v>
      </c>
      <c r="I57" s="6"/>
      <c r="J57" s="6">
        <f t="shared" si="2"/>
        <v>150000000</v>
      </c>
      <c r="K57" s="67" t="str">
        <f t="shared" si="3"/>
        <v>02-01-01-003-008</v>
      </c>
      <c r="L57" s="67" t="s">
        <v>593</v>
      </c>
      <c r="M57" s="66" t="s">
        <v>273</v>
      </c>
      <c r="N57" s="66" t="str">
        <f t="shared" si="0"/>
        <v/>
      </c>
      <c r="O57" s="66" t="str">
        <f>IF(A57="","",IF(M57="DETALLE","",COUNTIFS(N57:$N$2970,N57)))</f>
        <v/>
      </c>
      <c r="P57" s="66" t="s">
        <v>739</v>
      </c>
      <c r="Q57" s="66" t="s">
        <v>680</v>
      </c>
      <c r="R57" s="66" t="s">
        <v>301</v>
      </c>
      <c r="S57" s="65" t="s">
        <v>837</v>
      </c>
    </row>
    <row r="58" spans="1:19" s="66" customFormat="1" x14ac:dyDescent="0.25">
      <c r="F58" s="84" t="s">
        <v>37</v>
      </c>
      <c r="G58" s="80" t="s">
        <v>308</v>
      </c>
      <c r="H58" s="6">
        <v>505000000</v>
      </c>
      <c r="I58" s="6"/>
      <c r="J58" s="6">
        <f t="shared" si="2"/>
        <v>505000000</v>
      </c>
      <c r="K58" s="67" t="str">
        <f t="shared" si="3"/>
        <v>02-01-01-003-008</v>
      </c>
      <c r="L58" s="67" t="s">
        <v>593</v>
      </c>
      <c r="M58" s="66" t="s">
        <v>273</v>
      </c>
      <c r="N58" s="66" t="str">
        <f t="shared" si="0"/>
        <v/>
      </c>
      <c r="O58" s="66" t="str">
        <f>IF(A58="","",IF(M58="DETALLE","",COUNTIFS(N58:$N$2970,N58)))</f>
        <v/>
      </c>
      <c r="P58" s="66" t="s">
        <v>739</v>
      </c>
      <c r="Q58" s="66" t="s">
        <v>680</v>
      </c>
      <c r="R58" s="66" t="s">
        <v>301</v>
      </c>
      <c r="S58" s="65" t="s">
        <v>838</v>
      </c>
    </row>
    <row r="59" spans="1:19" s="66" customFormat="1" x14ac:dyDescent="0.25">
      <c r="F59" s="84" t="s">
        <v>38</v>
      </c>
      <c r="G59" s="80" t="s">
        <v>1016</v>
      </c>
      <c r="H59" s="6">
        <v>45000000</v>
      </c>
      <c r="I59" s="6"/>
      <c r="J59" s="6">
        <f t="shared" si="2"/>
        <v>45000000</v>
      </c>
      <c r="K59" s="67" t="str">
        <f t="shared" si="3"/>
        <v>02-01-01-003-008</v>
      </c>
      <c r="L59" s="67" t="s">
        <v>593</v>
      </c>
      <c r="M59" s="66" t="s">
        <v>273</v>
      </c>
      <c r="N59" s="66" t="str">
        <f t="shared" si="0"/>
        <v/>
      </c>
      <c r="O59" s="66" t="str">
        <f>IF(A59="","",IF(M59="DETALLE","",COUNTIFS(N59:$N$2970,N59)))</f>
        <v/>
      </c>
      <c r="P59" s="66" t="s">
        <v>739</v>
      </c>
      <c r="Q59" s="66" t="s">
        <v>680</v>
      </c>
      <c r="R59" s="66" t="s">
        <v>301</v>
      </c>
      <c r="S59" s="65" t="s">
        <v>839</v>
      </c>
    </row>
    <row r="60" spans="1:19" s="66" customFormat="1" ht="15.6" customHeight="1" x14ac:dyDescent="0.25">
      <c r="F60" s="80" t="s">
        <v>39</v>
      </c>
      <c r="G60" s="80" t="s">
        <v>310</v>
      </c>
      <c r="H60" s="6">
        <v>25000000</v>
      </c>
      <c r="I60" s="6"/>
      <c r="J60" s="6">
        <f t="shared" si="2"/>
        <v>25000000</v>
      </c>
      <c r="K60" s="67" t="str">
        <f t="shared" si="3"/>
        <v>02-01-01-003-008</v>
      </c>
      <c r="L60" s="67" t="s">
        <v>593</v>
      </c>
      <c r="M60" s="66" t="s">
        <v>273</v>
      </c>
      <c r="N60" s="66" t="str">
        <f t="shared" si="0"/>
        <v/>
      </c>
      <c r="O60" s="66" t="str">
        <f>IF(A60="","",IF(M60="DETALLE","",COUNTIFS(N60:$N$2970,N60)))</f>
        <v/>
      </c>
      <c r="P60" s="66" t="s">
        <v>739</v>
      </c>
      <c r="Q60" s="66" t="s">
        <v>680</v>
      </c>
      <c r="R60" s="66" t="s">
        <v>301</v>
      </c>
      <c r="S60" s="65" t="s">
        <v>840</v>
      </c>
    </row>
    <row r="61" spans="1:19" s="66" customFormat="1" x14ac:dyDescent="0.25">
      <c r="F61" s="80" t="s">
        <v>40</v>
      </c>
      <c r="G61" s="80" t="s">
        <v>994</v>
      </c>
      <c r="H61" s="6">
        <v>79000000</v>
      </c>
      <c r="I61" s="6">
        <v>5400000</v>
      </c>
      <c r="J61" s="6">
        <f t="shared" si="2"/>
        <v>84400000</v>
      </c>
      <c r="K61" s="67" t="str">
        <f t="shared" si="3"/>
        <v>02-01-01-003-008</v>
      </c>
      <c r="L61" s="67" t="s">
        <v>593</v>
      </c>
      <c r="M61" s="66" t="s">
        <v>273</v>
      </c>
      <c r="N61" s="66" t="str">
        <f t="shared" si="0"/>
        <v/>
      </c>
      <c r="O61" s="66" t="str">
        <f>IF(A61="","",IF(M61="DETALLE","",COUNTIFS(N61:$N$2970,N61)))</f>
        <v/>
      </c>
      <c r="P61" s="66" t="s">
        <v>744</v>
      </c>
      <c r="Q61" s="66" t="s">
        <v>680</v>
      </c>
      <c r="R61" s="66" t="s">
        <v>301</v>
      </c>
      <c r="S61" s="65" t="s">
        <v>744</v>
      </c>
    </row>
    <row r="62" spans="1:19" s="66" customFormat="1" x14ac:dyDescent="0.25">
      <c r="F62" s="80" t="s">
        <v>41</v>
      </c>
      <c r="G62" s="80" t="s">
        <v>312</v>
      </c>
      <c r="H62" s="6">
        <v>15750000</v>
      </c>
      <c r="I62" s="6"/>
      <c r="J62" s="6">
        <f t="shared" si="2"/>
        <v>15750000</v>
      </c>
      <c r="K62" s="67" t="str">
        <f t="shared" si="3"/>
        <v>02-01-01-003-008</v>
      </c>
      <c r="L62" s="67" t="s">
        <v>593</v>
      </c>
      <c r="M62" s="66" t="s">
        <v>273</v>
      </c>
      <c r="N62" s="66" t="str">
        <f t="shared" si="0"/>
        <v/>
      </c>
      <c r="O62" s="66" t="str">
        <f>IF(A62="","",IF(M62="DETALLE","",COUNTIFS(N62:$N$2970,N62)))</f>
        <v/>
      </c>
      <c r="P62" s="66" t="s">
        <v>745</v>
      </c>
      <c r="Q62" s="66" t="s">
        <v>680</v>
      </c>
      <c r="R62" s="66" t="s">
        <v>301</v>
      </c>
      <c r="S62" s="65" t="s">
        <v>745</v>
      </c>
    </row>
    <row r="63" spans="1:19" s="66" customFormat="1" ht="15.6" customHeight="1" x14ac:dyDescent="0.25">
      <c r="F63" s="80" t="s">
        <v>42</v>
      </c>
      <c r="G63" s="80" t="s">
        <v>313</v>
      </c>
      <c r="H63" s="6">
        <v>9030000</v>
      </c>
      <c r="I63" s="6"/>
      <c r="J63" s="6">
        <f t="shared" si="2"/>
        <v>9030000</v>
      </c>
      <c r="K63" s="67" t="str">
        <f t="shared" si="3"/>
        <v>02-01-01-003-008</v>
      </c>
      <c r="L63" s="67" t="s">
        <v>593</v>
      </c>
      <c r="M63" s="66" t="s">
        <v>273</v>
      </c>
      <c r="N63" s="66" t="str">
        <f t="shared" si="0"/>
        <v/>
      </c>
      <c r="O63" s="66" t="str">
        <f>IF(A63="","",IF(M63="DETALLE","",COUNTIFS(N63:$N$2970,N63)))</f>
        <v/>
      </c>
      <c r="P63" s="66" t="s">
        <v>745</v>
      </c>
      <c r="Q63" s="66" t="s">
        <v>680</v>
      </c>
      <c r="R63" s="66" t="s">
        <v>301</v>
      </c>
      <c r="S63" s="65" t="s">
        <v>841</v>
      </c>
    </row>
    <row r="64" spans="1:19" s="66" customFormat="1" ht="15.6" customHeight="1" x14ac:dyDescent="0.25">
      <c r="F64" s="80" t="s">
        <v>43</v>
      </c>
      <c r="G64" s="80" t="s">
        <v>1017</v>
      </c>
      <c r="H64" s="6">
        <v>72000000</v>
      </c>
      <c r="I64" s="6"/>
      <c r="J64" s="6">
        <f t="shared" si="2"/>
        <v>72000000</v>
      </c>
      <c r="K64" s="67" t="str">
        <f t="shared" si="3"/>
        <v>02-01-01-003-008</v>
      </c>
      <c r="L64" s="67" t="s">
        <v>593</v>
      </c>
      <c r="M64" s="66" t="s">
        <v>273</v>
      </c>
      <c r="N64" s="66" t="str">
        <f t="shared" si="0"/>
        <v/>
      </c>
      <c r="O64" s="66" t="str">
        <f>IF(A64="","",IF(M64="DETALLE","",COUNTIFS(N64:$N$2970,N64)))</f>
        <v/>
      </c>
      <c r="P64" s="66" t="s">
        <v>746</v>
      </c>
      <c r="Q64" s="66" t="s">
        <v>680</v>
      </c>
      <c r="R64" s="66" t="s">
        <v>301</v>
      </c>
      <c r="S64" s="65" t="s">
        <v>746</v>
      </c>
    </row>
    <row r="65" spans="1:19" s="66" customFormat="1" x14ac:dyDescent="0.25">
      <c r="F65" s="80" t="s">
        <v>44</v>
      </c>
      <c r="G65" s="80" t="s">
        <v>315</v>
      </c>
      <c r="H65" s="6">
        <v>8000000</v>
      </c>
      <c r="I65" s="6"/>
      <c r="J65" s="6">
        <f t="shared" si="2"/>
        <v>8000000</v>
      </c>
      <c r="K65" s="67" t="str">
        <f t="shared" si="3"/>
        <v>02-01-01-003-008</v>
      </c>
      <c r="L65" s="67" t="s">
        <v>593</v>
      </c>
      <c r="M65" s="66" t="s">
        <v>273</v>
      </c>
      <c r="N65" s="66" t="str">
        <f t="shared" si="0"/>
        <v/>
      </c>
      <c r="O65" s="66" t="str">
        <f>IF(A65="","",IF(M65="DETALLE","",COUNTIFS(N65:$N$2970,N65)))</f>
        <v/>
      </c>
      <c r="P65" s="66" t="s">
        <v>747</v>
      </c>
      <c r="Q65" s="66" t="s">
        <v>680</v>
      </c>
      <c r="R65" s="66" t="s">
        <v>301</v>
      </c>
      <c r="S65" s="65" t="s">
        <v>1047</v>
      </c>
    </row>
    <row r="66" spans="1:19" s="66" customFormat="1" ht="15.6" customHeight="1" x14ac:dyDescent="0.25">
      <c r="F66" s="80" t="s">
        <v>45</v>
      </c>
      <c r="G66" s="80" t="s">
        <v>316</v>
      </c>
      <c r="H66" s="6">
        <v>72000000</v>
      </c>
      <c r="I66" s="6"/>
      <c r="J66" s="6">
        <f t="shared" si="2"/>
        <v>72000000</v>
      </c>
      <c r="K66" s="67" t="str">
        <f t="shared" si="3"/>
        <v>02-01-01-003-008</v>
      </c>
      <c r="L66" s="67" t="s">
        <v>593</v>
      </c>
      <c r="M66" s="66" t="s">
        <v>273</v>
      </c>
      <c r="N66" s="66" t="str">
        <f t="shared" si="0"/>
        <v/>
      </c>
      <c r="O66" s="66" t="str">
        <f>IF(A66="","",IF(M66="DETALLE","",COUNTIFS(N66:$N$2970,N66)))</f>
        <v/>
      </c>
      <c r="P66" s="66" t="s">
        <v>748</v>
      </c>
      <c r="Q66" s="66" t="s">
        <v>680</v>
      </c>
      <c r="R66" s="66" t="s">
        <v>301</v>
      </c>
      <c r="S66" s="65" t="s">
        <v>748</v>
      </c>
    </row>
    <row r="67" spans="1:19" s="66" customFormat="1" x14ac:dyDescent="0.25">
      <c r="F67" s="80" t="s">
        <v>46</v>
      </c>
      <c r="G67" s="80" t="s">
        <v>989</v>
      </c>
      <c r="H67" s="6">
        <v>148000000</v>
      </c>
      <c r="I67" s="6"/>
      <c r="J67" s="6">
        <f t="shared" si="2"/>
        <v>148000000</v>
      </c>
      <c r="K67" s="67" t="str">
        <f t="shared" si="3"/>
        <v>02-01-01-003-008</v>
      </c>
      <c r="L67" s="67" t="s">
        <v>593</v>
      </c>
      <c r="M67" s="66" t="s">
        <v>273</v>
      </c>
      <c r="N67" s="66" t="str">
        <f t="shared" si="0"/>
        <v/>
      </c>
      <c r="O67" s="66" t="str">
        <f>IF(A67="","",IF(M67="DETALLE","",COUNTIFS(N67:$N$2970,N67)))</f>
        <v/>
      </c>
      <c r="P67" s="66" t="s">
        <v>749</v>
      </c>
      <c r="Q67" s="66" t="s">
        <v>680</v>
      </c>
      <c r="R67" s="66" t="s">
        <v>301</v>
      </c>
      <c r="S67" s="65" t="s">
        <v>749</v>
      </c>
    </row>
    <row r="68" spans="1:19" s="66" customFormat="1" x14ac:dyDescent="0.25">
      <c r="F68" s="80" t="s">
        <v>47</v>
      </c>
      <c r="G68" s="80" t="s">
        <v>1031</v>
      </c>
      <c r="H68" s="6">
        <v>50000000</v>
      </c>
      <c r="I68" s="6"/>
      <c r="J68" s="6">
        <f t="shared" si="2"/>
        <v>50000000</v>
      </c>
      <c r="K68" s="67" t="str">
        <f t="shared" si="3"/>
        <v>02-01-01-003-008</v>
      </c>
      <c r="L68" s="67" t="s">
        <v>593</v>
      </c>
      <c r="M68" s="66" t="s">
        <v>273</v>
      </c>
      <c r="N68" s="66" t="str">
        <f t="shared" si="0"/>
        <v/>
      </c>
      <c r="O68" s="66" t="str">
        <f>IF(A68="","",IF(M68="DETALLE","",COUNTIFS(N68:$N$2970,N68)))</f>
        <v/>
      </c>
      <c r="P68" s="66" t="s">
        <v>750</v>
      </c>
      <c r="Q68" s="66" t="s">
        <v>680</v>
      </c>
      <c r="R68" s="66" t="s">
        <v>301</v>
      </c>
      <c r="S68" s="65" t="s">
        <v>750</v>
      </c>
    </row>
    <row r="69" spans="1:19" s="66" customFormat="1" x14ac:dyDescent="0.25">
      <c r="F69" s="80" t="s">
        <v>48</v>
      </c>
      <c r="G69" s="80" t="s">
        <v>319</v>
      </c>
      <c r="H69" s="6">
        <v>12000000</v>
      </c>
      <c r="I69" s="6"/>
      <c r="J69" s="6">
        <f t="shared" si="2"/>
        <v>12000000</v>
      </c>
      <c r="K69" s="67" t="str">
        <f t="shared" si="3"/>
        <v>02-01-01-003-008</v>
      </c>
      <c r="L69" s="67" t="s">
        <v>593</v>
      </c>
      <c r="M69" s="66" t="s">
        <v>273</v>
      </c>
      <c r="N69" s="66" t="str">
        <f t="shared" si="0"/>
        <v/>
      </c>
      <c r="O69" s="66" t="str">
        <f>IF(A69="","",IF(M69="DETALLE","",COUNTIFS(N69:$N$2970,N69)))</f>
        <v/>
      </c>
      <c r="P69" s="66" t="s">
        <v>751</v>
      </c>
      <c r="Q69" s="66" t="s">
        <v>680</v>
      </c>
      <c r="R69" s="66" t="s">
        <v>301</v>
      </c>
      <c r="S69" s="65" t="s">
        <v>751</v>
      </c>
    </row>
    <row r="70" spans="1:19" s="66" customFormat="1" ht="15" customHeight="1" x14ac:dyDescent="0.25">
      <c r="F70" s="80" t="s">
        <v>49</v>
      </c>
      <c r="G70" s="80" t="s">
        <v>1018</v>
      </c>
      <c r="H70" s="6">
        <v>150000000</v>
      </c>
      <c r="I70" s="6"/>
      <c r="J70" s="6">
        <f t="shared" si="2"/>
        <v>150000000</v>
      </c>
      <c r="K70" s="67" t="str">
        <f t="shared" si="3"/>
        <v>02-01-01-003-008</v>
      </c>
      <c r="L70" s="67" t="s">
        <v>593</v>
      </c>
      <c r="M70" s="66" t="s">
        <v>273</v>
      </c>
      <c r="N70" s="66" t="str">
        <f t="shared" si="0"/>
        <v/>
      </c>
      <c r="O70" s="66" t="str">
        <f>IF(A70="","",IF(M70="DETALLE","",COUNTIFS(N70:$N$2970,N70)))</f>
        <v/>
      </c>
      <c r="P70" s="66" t="s">
        <v>752</v>
      </c>
      <c r="Q70" s="66" t="s">
        <v>680</v>
      </c>
      <c r="R70" s="66" t="s">
        <v>301</v>
      </c>
      <c r="S70" s="65" t="s">
        <v>752</v>
      </c>
    </row>
    <row r="71" spans="1:19" s="66" customFormat="1" x14ac:dyDescent="0.25">
      <c r="F71" s="80" t="s">
        <v>50</v>
      </c>
      <c r="G71" s="80" t="s">
        <v>1019</v>
      </c>
      <c r="H71" s="6">
        <v>4000000</v>
      </c>
      <c r="I71" s="6"/>
      <c r="J71" s="6">
        <f t="shared" si="2"/>
        <v>4000000</v>
      </c>
      <c r="K71" s="67" t="str">
        <f t="shared" si="3"/>
        <v>02-01-01-003-008</v>
      </c>
      <c r="L71" s="67" t="s">
        <v>593</v>
      </c>
      <c r="M71" s="66" t="s">
        <v>273</v>
      </c>
      <c r="N71" s="66" t="str">
        <f t="shared" si="0"/>
        <v/>
      </c>
      <c r="O71" s="66" t="str">
        <f>IF(A71="","",IF(M71="DETALLE","",COUNTIFS(N71:$N$2970,N71)))</f>
        <v/>
      </c>
      <c r="P71" s="66" t="s">
        <v>752</v>
      </c>
      <c r="Q71" s="66" t="s">
        <v>680</v>
      </c>
      <c r="R71" s="66" t="s">
        <v>301</v>
      </c>
      <c r="S71" s="65" t="s">
        <v>841</v>
      </c>
    </row>
    <row r="72" spans="1:19" s="66" customFormat="1" ht="15" customHeight="1" x14ac:dyDescent="0.25">
      <c r="F72" s="80" t="s">
        <v>51</v>
      </c>
      <c r="G72" s="80" t="s">
        <v>322</v>
      </c>
      <c r="H72" s="6">
        <v>132590000</v>
      </c>
      <c r="I72" s="6"/>
      <c r="J72" s="6">
        <f t="shared" si="2"/>
        <v>132590000</v>
      </c>
      <c r="K72" s="67" t="str">
        <f t="shared" si="3"/>
        <v>02-01-01-003-008</v>
      </c>
      <c r="L72" s="67" t="s">
        <v>593</v>
      </c>
      <c r="M72" s="66" t="s">
        <v>273</v>
      </c>
      <c r="N72" s="66" t="str">
        <f t="shared" si="0"/>
        <v/>
      </c>
      <c r="O72" s="66" t="str">
        <f>IF(A72="","",IF(M72="DETALLE","",COUNTIFS(N72:$N$2970,N72)))</f>
        <v/>
      </c>
      <c r="P72" s="66" t="s">
        <v>753</v>
      </c>
      <c r="Q72" s="66" t="s">
        <v>680</v>
      </c>
      <c r="R72" s="66" t="s">
        <v>301</v>
      </c>
      <c r="S72" s="65" t="s">
        <v>753</v>
      </c>
    </row>
    <row r="73" spans="1:19" s="66" customFormat="1" x14ac:dyDescent="0.25">
      <c r="F73" s="80" t="s">
        <v>52</v>
      </c>
      <c r="G73" s="80" t="s">
        <v>323</v>
      </c>
      <c r="H73" s="6">
        <v>134246000</v>
      </c>
      <c r="I73" s="6"/>
      <c r="J73" s="6">
        <f t="shared" si="2"/>
        <v>134246000</v>
      </c>
      <c r="K73" s="67" t="str">
        <f t="shared" si="3"/>
        <v>02-01-01-003-008</v>
      </c>
      <c r="L73" s="67" t="s">
        <v>593</v>
      </c>
      <c r="M73" s="66" t="s">
        <v>273</v>
      </c>
      <c r="N73" s="66" t="str">
        <f t="shared" si="0"/>
        <v/>
      </c>
      <c r="O73" s="66" t="str">
        <f>IF(A73="","",IF(M73="DETALLE","",COUNTIFS(N73:$N$2970,N73)))</f>
        <v/>
      </c>
      <c r="P73" s="66" t="s">
        <v>754</v>
      </c>
      <c r="Q73" s="66" t="s">
        <v>680</v>
      </c>
      <c r="R73" s="66" t="s">
        <v>301</v>
      </c>
      <c r="S73" s="65" t="s">
        <v>754</v>
      </c>
    </row>
    <row r="74" spans="1:19" s="66" customFormat="1" ht="15" customHeight="1" x14ac:dyDescent="0.25">
      <c r="F74" s="80" t="s">
        <v>53</v>
      </c>
      <c r="G74" s="80" t="s">
        <v>324</v>
      </c>
      <c r="H74" s="6">
        <v>1500000</v>
      </c>
      <c r="I74" s="6"/>
      <c r="J74" s="6">
        <f t="shared" si="2"/>
        <v>1500000</v>
      </c>
      <c r="K74" s="67" t="str">
        <f t="shared" si="3"/>
        <v>02-01-01-003-008</v>
      </c>
      <c r="L74" s="67" t="s">
        <v>593</v>
      </c>
      <c r="M74" s="66" t="s">
        <v>273</v>
      </c>
      <c r="N74" s="66" t="str">
        <f t="shared" si="0"/>
        <v/>
      </c>
      <c r="O74" s="66" t="str">
        <f>IF(A74="","",IF(M74="DETALLE","",COUNTIFS(N74:$N$2970,N74)))</f>
        <v/>
      </c>
      <c r="P74" s="66" t="s">
        <v>755</v>
      </c>
      <c r="Q74" s="66" t="s">
        <v>680</v>
      </c>
      <c r="R74" s="66" t="s">
        <v>301</v>
      </c>
      <c r="S74" s="65" t="s">
        <v>841</v>
      </c>
    </row>
    <row r="75" spans="1:19" s="66" customFormat="1" ht="15.75" thickBot="1" x14ac:dyDescent="0.3">
      <c r="F75" s="80" t="s">
        <v>54</v>
      </c>
      <c r="G75" s="80" t="s">
        <v>288</v>
      </c>
      <c r="H75" s="6"/>
      <c r="I75" s="6">
        <v>2175697201</v>
      </c>
      <c r="J75" s="6">
        <f t="shared" si="2"/>
        <v>2175697201</v>
      </c>
      <c r="K75" s="67" t="str">
        <f t="shared" si="3"/>
        <v>02-01-01-003-008</v>
      </c>
      <c r="L75" s="67" t="s">
        <v>593</v>
      </c>
      <c r="M75" s="66" t="s">
        <v>273</v>
      </c>
      <c r="N75" s="66" t="str">
        <f t="shared" si="0"/>
        <v/>
      </c>
      <c r="O75" s="66" t="str">
        <f>IF(A75="","",IF(M75="DETALLE","",COUNTIFS(N75:$N$2970,N75)))</f>
        <v/>
      </c>
      <c r="P75" s="66" t="s">
        <v>743</v>
      </c>
      <c r="Q75" s="66" t="s">
        <v>680</v>
      </c>
      <c r="R75" s="66" t="s">
        <v>301</v>
      </c>
      <c r="S75" s="65" t="s">
        <v>743</v>
      </c>
    </row>
    <row r="76" spans="1:19" s="66" customFormat="1" ht="24.75" customHeight="1" thickTop="1" x14ac:dyDescent="0.25">
      <c r="A76" s="91" t="s">
        <v>926</v>
      </c>
      <c r="B76" s="92"/>
      <c r="C76" s="92"/>
      <c r="D76" s="92"/>
      <c r="E76" s="92"/>
      <c r="F76" s="92"/>
      <c r="G76" s="92"/>
      <c r="H76" s="92"/>
      <c r="I76" s="92"/>
      <c r="J76" s="61" t="s">
        <v>928</v>
      </c>
      <c r="K76" s="69"/>
      <c r="L76" s="69"/>
      <c r="M76" s="61" t="s">
        <v>927</v>
      </c>
      <c r="S76" s="65"/>
    </row>
    <row r="77" spans="1:19" s="66" customFormat="1" ht="45.75" customHeight="1" thickBot="1" x14ac:dyDescent="0.3">
      <c r="A77" s="93" t="s">
        <v>929</v>
      </c>
      <c r="B77" s="94"/>
      <c r="C77" s="94"/>
      <c r="D77" s="94"/>
      <c r="E77" s="94"/>
      <c r="F77" s="94"/>
      <c r="G77" s="94"/>
      <c r="H77" s="94"/>
      <c r="I77" s="94"/>
      <c r="J77" s="94"/>
      <c r="K77" s="77"/>
      <c r="L77" s="77"/>
      <c r="M77" s="77"/>
      <c r="S77" s="65"/>
    </row>
    <row r="78" spans="1:19" s="66" customFormat="1" ht="45" customHeight="1" thickTop="1" x14ac:dyDescent="0.25">
      <c r="A78" s="48" t="s">
        <v>11</v>
      </c>
      <c r="B78" s="48" t="s">
        <v>12</v>
      </c>
      <c r="C78" s="48" t="s">
        <v>13</v>
      </c>
      <c r="D78" s="48" t="s">
        <v>14</v>
      </c>
      <c r="E78" s="48" t="s">
        <v>15</v>
      </c>
      <c r="F78" s="85" t="s">
        <v>16</v>
      </c>
      <c r="G78" s="49" t="s">
        <v>17</v>
      </c>
      <c r="H78" s="50" t="s">
        <v>18</v>
      </c>
      <c r="I78" s="50" t="s">
        <v>19</v>
      </c>
      <c r="J78" s="50" t="s">
        <v>20</v>
      </c>
      <c r="K78" s="70"/>
      <c r="L78" s="70"/>
      <c r="M78" s="70"/>
      <c r="S78" s="65"/>
    </row>
    <row r="79" spans="1:19" s="66" customFormat="1" ht="15" customHeight="1" x14ac:dyDescent="0.25">
      <c r="F79" s="80" t="s">
        <v>55</v>
      </c>
      <c r="G79" s="80" t="s">
        <v>1030</v>
      </c>
      <c r="H79" s="6">
        <v>25196850</v>
      </c>
      <c r="I79" s="6"/>
      <c r="J79" s="6">
        <f t="shared" si="2"/>
        <v>25196850</v>
      </c>
      <c r="K79" s="67" t="str">
        <f>IF(F79&lt;&gt;"",K75,A79&amp;IF(B79="","","-"&amp;B79)&amp;IF(OR(C79="",C79=" "),"","-"&amp;C79)&amp;IF(OR(D79="",D79=" "),"","-"&amp;D79)&amp;IF(OR(E79="",E79=" "),"","-"&amp;E79))</f>
        <v>02-01-01-003-008</v>
      </c>
      <c r="L79" s="67" t="s">
        <v>593</v>
      </c>
      <c r="M79" s="66" t="s">
        <v>273</v>
      </c>
      <c r="N79" s="66" t="str">
        <f t="shared" si="0"/>
        <v/>
      </c>
      <c r="O79" s="66" t="str">
        <f>IF(A79="","",IF(M79="DETALLE","",COUNTIFS(N79:$N$2970,N79)))</f>
        <v/>
      </c>
      <c r="P79" s="66" t="s">
        <v>756</v>
      </c>
      <c r="Q79" s="66" t="s">
        <v>680</v>
      </c>
      <c r="R79" s="66" t="s">
        <v>301</v>
      </c>
      <c r="S79" s="65" t="s">
        <v>756</v>
      </c>
    </row>
    <row r="80" spans="1:19" s="66" customFormat="1" x14ac:dyDescent="0.25">
      <c r="F80" s="80" t="s">
        <v>56</v>
      </c>
      <c r="G80" s="80" t="s">
        <v>280</v>
      </c>
      <c r="H80" s="6">
        <v>579000000</v>
      </c>
      <c r="I80" s="6"/>
      <c r="J80" s="6">
        <f t="shared" si="2"/>
        <v>579000000</v>
      </c>
      <c r="K80" s="67" t="str">
        <f t="shared" si="3"/>
        <v>02-01-01-003-008</v>
      </c>
      <c r="L80" s="67" t="s">
        <v>593</v>
      </c>
      <c r="M80" s="66" t="s">
        <v>273</v>
      </c>
      <c r="N80" s="66" t="str">
        <f t="shared" si="0"/>
        <v/>
      </c>
      <c r="O80" s="66" t="str">
        <f>IF(A80="","",IF(M80="DETALLE","",COUNTIFS(N80:$N$2970,N80)))</f>
        <v/>
      </c>
      <c r="P80" s="66" t="s">
        <v>740</v>
      </c>
      <c r="Q80" s="66" t="s">
        <v>680</v>
      </c>
      <c r="R80" s="66" t="s">
        <v>301</v>
      </c>
      <c r="S80" s="65" t="s">
        <v>740</v>
      </c>
    </row>
    <row r="81" spans="6:19" s="66" customFormat="1" ht="15" customHeight="1" x14ac:dyDescent="0.25">
      <c r="F81" s="80" t="s">
        <v>57</v>
      </c>
      <c r="G81" s="80" t="s">
        <v>1023</v>
      </c>
      <c r="H81" s="6">
        <v>70000000</v>
      </c>
      <c r="I81" s="6"/>
      <c r="J81" s="6">
        <f t="shared" si="2"/>
        <v>70000000</v>
      </c>
      <c r="K81" s="67" t="str">
        <f t="shared" si="3"/>
        <v>02-01-01-003-008</v>
      </c>
      <c r="L81" s="67" t="s">
        <v>593</v>
      </c>
      <c r="M81" s="66" t="s">
        <v>273</v>
      </c>
      <c r="N81" s="66" t="str">
        <f t="shared" si="0"/>
        <v/>
      </c>
      <c r="O81" s="66" t="str">
        <f>IF(A81="","",IF(M81="DETALLE","",COUNTIFS(N81:$N$2970,N81)))</f>
        <v/>
      </c>
      <c r="P81" s="66" t="s">
        <v>757</v>
      </c>
      <c r="Q81" s="66" t="s">
        <v>680</v>
      </c>
      <c r="R81" s="66" t="s">
        <v>301</v>
      </c>
      <c r="S81" s="65" t="s">
        <v>757</v>
      </c>
    </row>
    <row r="82" spans="6:19" s="66" customFormat="1" x14ac:dyDescent="0.25">
      <c r="F82" s="80" t="s">
        <v>58</v>
      </c>
      <c r="G82" s="80" t="s">
        <v>988</v>
      </c>
      <c r="H82" s="6"/>
      <c r="I82" s="6">
        <v>200000000</v>
      </c>
      <c r="J82" s="6">
        <f t="shared" si="2"/>
        <v>200000000</v>
      </c>
      <c r="K82" s="67" t="str">
        <f t="shared" si="3"/>
        <v>02-01-01-003-008</v>
      </c>
      <c r="L82" s="67" t="s">
        <v>593</v>
      </c>
      <c r="M82" s="66" t="s">
        <v>273</v>
      </c>
      <c r="N82" s="66" t="str">
        <f t="shared" si="0"/>
        <v/>
      </c>
      <c r="O82" s="66" t="str">
        <f>IF(A82="","",IF(M82="DETALLE","",COUNTIFS(N82:$N$2970,N82)))</f>
        <v/>
      </c>
      <c r="P82" s="66" t="s">
        <v>758</v>
      </c>
      <c r="Q82" s="66" t="s">
        <v>680</v>
      </c>
      <c r="R82" s="66" t="s">
        <v>301</v>
      </c>
      <c r="S82" s="65" t="s">
        <v>758</v>
      </c>
    </row>
    <row r="83" spans="6:19" s="66" customFormat="1" ht="15" customHeight="1" x14ac:dyDescent="0.25">
      <c r="F83" s="80" t="s">
        <v>59</v>
      </c>
      <c r="G83" s="80" t="s">
        <v>1029</v>
      </c>
      <c r="H83" s="6">
        <v>20000000</v>
      </c>
      <c r="I83" s="6"/>
      <c r="J83" s="6">
        <f t="shared" si="2"/>
        <v>20000000</v>
      </c>
      <c r="K83" s="67" t="str">
        <f t="shared" si="3"/>
        <v>02-01-01-003-008</v>
      </c>
      <c r="L83" s="67" t="s">
        <v>593</v>
      </c>
      <c r="M83" s="66" t="s">
        <v>273</v>
      </c>
      <c r="N83" s="66" t="str">
        <f t="shared" si="0"/>
        <v/>
      </c>
      <c r="O83" s="66" t="str">
        <f>IF(A83="","",IF(M83="DETALLE","",COUNTIFS(N83:$N$2970,N83)))</f>
        <v/>
      </c>
      <c r="P83" s="66" t="s">
        <v>759</v>
      </c>
      <c r="Q83" s="66" t="s">
        <v>680</v>
      </c>
      <c r="R83" s="66" t="s">
        <v>301</v>
      </c>
      <c r="S83" s="65" t="s">
        <v>759</v>
      </c>
    </row>
    <row r="84" spans="6:19" s="66" customFormat="1" x14ac:dyDescent="0.25">
      <c r="F84" s="80" t="s">
        <v>60</v>
      </c>
      <c r="G84" s="80" t="s">
        <v>329</v>
      </c>
      <c r="H84" s="6">
        <v>66200000</v>
      </c>
      <c r="I84" s="6"/>
      <c r="J84" s="6">
        <f t="shared" si="2"/>
        <v>66200000</v>
      </c>
      <c r="K84" s="67" t="str">
        <f t="shared" si="3"/>
        <v>02-01-01-003-008</v>
      </c>
      <c r="L84" s="67" t="s">
        <v>593</v>
      </c>
      <c r="M84" s="66" t="s">
        <v>273</v>
      </c>
      <c r="N84" s="66" t="str">
        <f t="shared" si="0"/>
        <v/>
      </c>
      <c r="O84" s="66" t="str">
        <f>IF(A84="","",IF(M84="DETALLE","",COUNTIFS(N84:$N$2970,N84)))</f>
        <v/>
      </c>
      <c r="P84" s="66" t="s">
        <v>760</v>
      </c>
      <c r="Q84" s="66" t="s">
        <v>680</v>
      </c>
      <c r="R84" s="66" t="s">
        <v>301</v>
      </c>
      <c r="S84" s="65" t="s">
        <v>760</v>
      </c>
    </row>
    <row r="85" spans="6:19" s="66" customFormat="1" ht="15.6" customHeight="1" x14ac:dyDescent="0.25">
      <c r="F85" s="80" t="s">
        <v>61</v>
      </c>
      <c r="G85" s="80" t="s">
        <v>330</v>
      </c>
      <c r="H85" s="6">
        <v>72000000</v>
      </c>
      <c r="I85" s="6"/>
      <c r="J85" s="6">
        <f t="shared" si="2"/>
        <v>72000000</v>
      </c>
      <c r="K85" s="67" t="str">
        <f t="shared" si="3"/>
        <v>02-01-01-003-008</v>
      </c>
      <c r="L85" s="67" t="s">
        <v>593</v>
      </c>
      <c r="M85" s="66" t="s">
        <v>273</v>
      </c>
      <c r="N85" s="66" t="str">
        <f t="shared" si="0"/>
        <v/>
      </c>
      <c r="O85" s="66" t="str">
        <f>IF(A85="","",IF(M85="DETALLE","",COUNTIFS(N85:$N$2970,N85)))</f>
        <v/>
      </c>
      <c r="P85" s="66" t="s">
        <v>760</v>
      </c>
      <c r="Q85" s="66" t="s">
        <v>680</v>
      </c>
      <c r="R85" s="66" t="s">
        <v>301</v>
      </c>
      <c r="S85" s="65" t="s">
        <v>843</v>
      </c>
    </row>
    <row r="86" spans="6:19" s="66" customFormat="1" x14ac:dyDescent="0.25">
      <c r="F86" s="80" t="s">
        <v>62</v>
      </c>
      <c r="G86" s="80" t="s">
        <v>331</v>
      </c>
      <c r="H86" s="6">
        <v>31000000</v>
      </c>
      <c r="I86" s="6"/>
      <c r="J86" s="6">
        <f t="shared" si="2"/>
        <v>31000000</v>
      </c>
      <c r="K86" s="67" t="str">
        <f t="shared" si="3"/>
        <v>02-01-01-003-008</v>
      </c>
      <c r="L86" s="67" t="s">
        <v>593</v>
      </c>
      <c r="M86" s="66" t="s">
        <v>273</v>
      </c>
      <c r="N86" s="66" t="str">
        <f t="shared" si="0"/>
        <v/>
      </c>
      <c r="O86" s="66" t="str">
        <f>IF(A86="","",IF(M86="DETALLE","",COUNTIFS(N86:$N$2970,N86)))</f>
        <v/>
      </c>
      <c r="P86" s="66" t="s">
        <v>761</v>
      </c>
      <c r="Q86" s="66" t="s">
        <v>680</v>
      </c>
      <c r="R86" s="66" t="s">
        <v>301</v>
      </c>
      <c r="S86" s="65" t="s">
        <v>761</v>
      </c>
    </row>
    <row r="87" spans="6:19" s="66" customFormat="1" ht="15" customHeight="1" x14ac:dyDescent="0.25">
      <c r="F87" s="80" t="s">
        <v>63</v>
      </c>
      <c r="G87" s="80" t="s">
        <v>332</v>
      </c>
      <c r="H87" s="6">
        <v>12000000</v>
      </c>
      <c r="I87" s="6"/>
      <c r="J87" s="6">
        <f t="shared" si="2"/>
        <v>12000000</v>
      </c>
      <c r="K87" s="67" t="str">
        <f t="shared" si="3"/>
        <v>02-01-01-003-008</v>
      </c>
      <c r="L87" s="67" t="s">
        <v>593</v>
      </c>
      <c r="M87" s="66" t="s">
        <v>273</v>
      </c>
      <c r="N87" s="66" t="str">
        <f t="shared" si="0"/>
        <v/>
      </c>
      <c r="O87" s="66" t="str">
        <f>IF(A87="","",IF(M87="DETALLE","",COUNTIFS(N87:$N$2970,N87)))</f>
        <v/>
      </c>
      <c r="P87" s="66" t="s">
        <v>761</v>
      </c>
      <c r="Q87" s="66" t="s">
        <v>680</v>
      </c>
      <c r="R87" s="66" t="s">
        <v>301</v>
      </c>
      <c r="S87" s="65" t="s">
        <v>844</v>
      </c>
    </row>
    <row r="88" spans="6:19" s="66" customFormat="1" x14ac:dyDescent="0.25">
      <c r="F88" s="80" t="s">
        <v>64</v>
      </c>
      <c r="G88" s="80" t="s">
        <v>333</v>
      </c>
      <c r="H88" s="6">
        <v>7500000</v>
      </c>
      <c r="I88" s="6"/>
      <c r="J88" s="6">
        <f t="shared" si="2"/>
        <v>7500000</v>
      </c>
      <c r="K88" s="67" t="str">
        <f t="shared" si="3"/>
        <v>02-01-01-003-008</v>
      </c>
      <c r="L88" s="67" t="s">
        <v>593</v>
      </c>
      <c r="M88" s="66" t="s">
        <v>273</v>
      </c>
      <c r="N88" s="66" t="str">
        <f t="shared" si="0"/>
        <v/>
      </c>
      <c r="O88" s="66" t="str">
        <f>IF(A88="","",IF(M88="DETALLE","",COUNTIFS(N88:$N$2970,N88)))</f>
        <v/>
      </c>
      <c r="P88" s="66" t="s">
        <v>761</v>
      </c>
      <c r="Q88" s="66" t="s">
        <v>680</v>
      </c>
      <c r="R88" s="66" t="s">
        <v>301</v>
      </c>
      <c r="S88" s="65" t="s">
        <v>841</v>
      </c>
    </row>
    <row r="89" spans="6:19" s="66" customFormat="1" x14ac:dyDescent="0.25">
      <c r="F89" s="80" t="s">
        <v>65</v>
      </c>
      <c r="G89" s="80" t="s">
        <v>1024</v>
      </c>
      <c r="H89" s="6">
        <v>266354900</v>
      </c>
      <c r="I89" s="6"/>
      <c r="J89" s="6">
        <f t="shared" si="2"/>
        <v>266354900</v>
      </c>
      <c r="K89" s="67" t="str">
        <f t="shared" si="3"/>
        <v>02-01-01-003-008</v>
      </c>
      <c r="L89" s="67" t="s">
        <v>593</v>
      </c>
      <c r="M89" s="66" t="s">
        <v>273</v>
      </c>
      <c r="N89" s="66" t="str">
        <f t="shared" si="0"/>
        <v/>
      </c>
      <c r="O89" s="66" t="str">
        <f>IF(A89="","",IF(M89="DETALLE","",COUNTIFS(N89:$N$2970,N89)))</f>
        <v/>
      </c>
      <c r="P89" s="66" t="s">
        <v>762</v>
      </c>
      <c r="Q89" s="66" t="s">
        <v>680</v>
      </c>
      <c r="R89" s="66" t="s">
        <v>301</v>
      </c>
      <c r="S89" s="65" t="s">
        <v>762</v>
      </c>
    </row>
    <row r="90" spans="6:19" s="66" customFormat="1" x14ac:dyDescent="0.25">
      <c r="F90" s="80" t="s">
        <v>66</v>
      </c>
      <c r="G90" s="80" t="s">
        <v>335</v>
      </c>
      <c r="H90" s="6">
        <v>203570098</v>
      </c>
      <c r="I90" s="6"/>
      <c r="J90" s="6">
        <f t="shared" si="2"/>
        <v>203570098</v>
      </c>
      <c r="K90" s="67" t="str">
        <f t="shared" si="3"/>
        <v>02-01-01-003-008</v>
      </c>
      <c r="L90" s="67" t="s">
        <v>593</v>
      </c>
      <c r="M90" s="66" t="s">
        <v>273</v>
      </c>
      <c r="N90" s="66" t="str">
        <f t="shared" si="0"/>
        <v/>
      </c>
      <c r="O90" s="66" t="str">
        <f>IF(A90="","",IF(M90="DETALLE","",COUNTIFS(N90:$N$2970,N90)))</f>
        <v/>
      </c>
      <c r="P90" s="66" t="s">
        <v>762</v>
      </c>
      <c r="Q90" s="66" t="s">
        <v>680</v>
      </c>
      <c r="R90" s="66" t="s">
        <v>301</v>
      </c>
      <c r="S90" s="65" t="s">
        <v>845</v>
      </c>
    </row>
    <row r="91" spans="6:19" s="66" customFormat="1" x14ac:dyDescent="0.25">
      <c r="F91" s="80" t="s">
        <v>67</v>
      </c>
      <c r="G91" s="80" t="s">
        <v>336</v>
      </c>
      <c r="H91" s="6">
        <v>7300000</v>
      </c>
      <c r="I91" s="6"/>
      <c r="J91" s="6">
        <f t="shared" si="2"/>
        <v>7300000</v>
      </c>
      <c r="K91" s="67" t="str">
        <f t="shared" si="3"/>
        <v>02-01-01-003-008</v>
      </c>
      <c r="L91" s="67" t="s">
        <v>593</v>
      </c>
      <c r="M91" s="66" t="s">
        <v>273</v>
      </c>
      <c r="N91" s="66" t="str">
        <f t="shared" si="0"/>
        <v/>
      </c>
      <c r="O91" s="66" t="str">
        <f>IF(A91="","",IF(M91="DETALLE","",COUNTIFS(N91:$N$2970,N91)))</f>
        <v/>
      </c>
      <c r="P91" s="66" t="s">
        <v>762</v>
      </c>
      <c r="Q91" s="66" t="s">
        <v>680</v>
      </c>
      <c r="R91" s="66" t="s">
        <v>301</v>
      </c>
      <c r="S91" s="65" t="s">
        <v>1048</v>
      </c>
    </row>
    <row r="92" spans="6:19" s="66" customFormat="1" x14ac:dyDescent="0.25">
      <c r="F92" s="80" t="s">
        <v>68</v>
      </c>
      <c r="G92" s="80" t="s">
        <v>337</v>
      </c>
      <c r="H92" s="6">
        <v>126200000</v>
      </c>
      <c r="I92" s="6"/>
      <c r="J92" s="6">
        <f t="shared" si="2"/>
        <v>126200000</v>
      </c>
      <c r="K92" s="67" t="str">
        <f t="shared" si="3"/>
        <v>02-01-01-003-008</v>
      </c>
      <c r="L92" s="67" t="s">
        <v>593</v>
      </c>
      <c r="M92" s="66" t="s">
        <v>273</v>
      </c>
      <c r="N92" s="66" t="str">
        <f t="shared" si="0"/>
        <v/>
      </c>
      <c r="O92" s="66" t="str">
        <f>IF(A92="","",IF(M92="DETALLE","",COUNTIFS(N92:$N$2970,N92)))</f>
        <v/>
      </c>
      <c r="P92" s="66" t="s">
        <v>763</v>
      </c>
      <c r="Q92" s="66" t="s">
        <v>680</v>
      </c>
      <c r="R92" s="66" t="s">
        <v>301</v>
      </c>
      <c r="S92" s="65" t="s">
        <v>763</v>
      </c>
    </row>
    <row r="93" spans="6:19" s="66" customFormat="1" x14ac:dyDescent="0.25">
      <c r="F93" s="80" t="s">
        <v>69</v>
      </c>
      <c r="G93" s="80" t="s">
        <v>338</v>
      </c>
      <c r="H93" s="6">
        <v>50000000</v>
      </c>
      <c r="I93" s="6"/>
      <c r="J93" s="6">
        <f t="shared" si="2"/>
        <v>50000000</v>
      </c>
      <c r="K93" s="67" t="str">
        <f t="shared" si="3"/>
        <v>02-01-01-003-008</v>
      </c>
      <c r="L93" s="67" t="s">
        <v>593</v>
      </c>
      <c r="M93" s="66" t="s">
        <v>273</v>
      </c>
      <c r="N93" s="66" t="str">
        <f t="shared" si="0"/>
        <v/>
      </c>
      <c r="O93" s="66" t="str">
        <f>IF(A93="","",IF(M93="DETALLE","",COUNTIFS(N93:$N$2970,N93)))</f>
        <v/>
      </c>
      <c r="P93" s="66" t="s">
        <v>763</v>
      </c>
      <c r="Q93" s="66" t="s">
        <v>680</v>
      </c>
      <c r="R93" s="66" t="s">
        <v>301</v>
      </c>
      <c r="S93" s="65" t="s">
        <v>847</v>
      </c>
    </row>
    <row r="94" spans="6:19" s="66" customFormat="1" x14ac:dyDescent="0.25">
      <c r="F94" s="80" t="s">
        <v>70</v>
      </c>
      <c r="G94" s="80" t="s">
        <v>339</v>
      </c>
      <c r="H94" s="6">
        <v>10000000</v>
      </c>
      <c r="I94" s="6"/>
      <c r="J94" s="6">
        <f t="shared" si="2"/>
        <v>10000000</v>
      </c>
      <c r="K94" s="67" t="str">
        <f t="shared" si="3"/>
        <v>02-01-01-003-008</v>
      </c>
      <c r="L94" s="67" t="s">
        <v>593</v>
      </c>
      <c r="M94" s="66" t="s">
        <v>273</v>
      </c>
      <c r="N94" s="66" t="str">
        <f t="shared" si="0"/>
        <v/>
      </c>
      <c r="O94" s="66" t="str">
        <f>IF(A94="","",IF(M94="DETALLE","",COUNTIFS(N94:$N$2970,N94)))</f>
        <v/>
      </c>
      <c r="P94" s="66" t="s">
        <v>763</v>
      </c>
      <c r="Q94" s="66" t="s">
        <v>680</v>
      </c>
      <c r="R94" s="66" t="s">
        <v>301</v>
      </c>
      <c r="S94" s="65" t="s">
        <v>1049</v>
      </c>
    </row>
    <row r="95" spans="6:19" s="66" customFormat="1" x14ac:dyDescent="0.25">
      <c r="F95" s="80" t="s">
        <v>71</v>
      </c>
      <c r="G95" s="80" t="s">
        <v>982</v>
      </c>
      <c r="H95" s="6">
        <v>20000000</v>
      </c>
      <c r="I95" s="6"/>
      <c r="J95" s="6">
        <f t="shared" si="2"/>
        <v>20000000</v>
      </c>
      <c r="K95" s="67" t="str">
        <f t="shared" si="3"/>
        <v>02-01-01-003-008</v>
      </c>
      <c r="L95" s="67" t="s">
        <v>593</v>
      </c>
      <c r="M95" s="66" t="s">
        <v>273</v>
      </c>
      <c r="N95" s="66" t="str">
        <f t="shared" si="0"/>
        <v/>
      </c>
      <c r="O95" s="66" t="str">
        <f>IF(A95="","",IF(M95="DETALLE","",COUNTIFS(N95:$N$2970,N95)))</f>
        <v/>
      </c>
      <c r="P95" s="66" t="s">
        <v>764</v>
      </c>
      <c r="Q95" s="66" t="s">
        <v>680</v>
      </c>
      <c r="R95" s="66" t="s">
        <v>301</v>
      </c>
      <c r="S95" s="65" t="s">
        <v>849</v>
      </c>
    </row>
    <row r="96" spans="6:19" s="66" customFormat="1" x14ac:dyDescent="0.25">
      <c r="F96" s="80" t="s">
        <v>72</v>
      </c>
      <c r="G96" s="80" t="s">
        <v>341</v>
      </c>
      <c r="H96" s="6">
        <v>15950000</v>
      </c>
      <c r="I96" s="6"/>
      <c r="J96" s="6">
        <f t="shared" si="2"/>
        <v>15950000</v>
      </c>
      <c r="K96" s="67" t="str">
        <f t="shared" si="3"/>
        <v>02-01-01-003-008</v>
      </c>
      <c r="L96" s="67" t="s">
        <v>593</v>
      </c>
      <c r="M96" s="66" t="s">
        <v>273</v>
      </c>
      <c r="N96" s="66" t="str">
        <f t="shared" si="0"/>
        <v/>
      </c>
      <c r="O96" s="66" t="str">
        <f>IF(A96="","",IF(M96="DETALLE","",COUNTIFS(N96:$N$2970,N96)))</f>
        <v/>
      </c>
      <c r="P96" s="66" t="s">
        <v>765</v>
      </c>
      <c r="Q96" s="66" t="s">
        <v>680</v>
      </c>
      <c r="R96" s="66" t="s">
        <v>301</v>
      </c>
      <c r="S96" s="65" t="s">
        <v>850</v>
      </c>
    </row>
    <row r="97" spans="6:19" s="66" customFormat="1" x14ac:dyDescent="0.25">
      <c r="F97" s="80" t="s">
        <v>73</v>
      </c>
      <c r="G97" s="80" t="s">
        <v>342</v>
      </c>
      <c r="H97" s="6">
        <v>172903400</v>
      </c>
      <c r="I97" s="6">
        <v>86664620</v>
      </c>
      <c r="J97" s="6">
        <f t="shared" si="2"/>
        <v>259568020</v>
      </c>
      <c r="K97" s="67" t="str">
        <f t="shared" si="3"/>
        <v>02-01-01-003-008</v>
      </c>
      <c r="L97" s="67" t="s">
        <v>593</v>
      </c>
      <c r="M97" s="66" t="s">
        <v>273</v>
      </c>
      <c r="N97" s="66" t="str">
        <f t="shared" si="0"/>
        <v/>
      </c>
      <c r="O97" s="66" t="str">
        <f>IF(A97="","",IF(M97="DETALLE","",COUNTIFS(N97:$N$2970,N97)))</f>
        <v/>
      </c>
      <c r="P97" s="66" t="s">
        <v>765</v>
      </c>
      <c r="Q97" s="66" t="s">
        <v>680</v>
      </c>
      <c r="R97" s="66" t="s">
        <v>301</v>
      </c>
      <c r="S97" s="65" t="s">
        <v>765</v>
      </c>
    </row>
    <row r="98" spans="6:19" s="66" customFormat="1" x14ac:dyDescent="0.25">
      <c r="F98" s="80" t="s">
        <v>74</v>
      </c>
      <c r="G98" s="80" t="s">
        <v>343</v>
      </c>
      <c r="H98" s="6">
        <v>46850000</v>
      </c>
      <c r="I98" s="6"/>
      <c r="J98" s="6">
        <f t="shared" si="2"/>
        <v>46850000</v>
      </c>
      <c r="K98" s="67" t="str">
        <f t="shared" si="3"/>
        <v>02-01-01-003-008</v>
      </c>
      <c r="L98" s="67" t="s">
        <v>593</v>
      </c>
      <c r="M98" s="66" t="s">
        <v>273</v>
      </c>
      <c r="N98" s="66" t="str">
        <f t="shared" si="0"/>
        <v/>
      </c>
      <c r="O98" s="66" t="str">
        <f>IF(A98="","",IF(M98="DETALLE","",COUNTIFS(N98:$N$2970,N98)))</f>
        <v/>
      </c>
      <c r="P98" s="66" t="s">
        <v>766</v>
      </c>
      <c r="Q98" s="66" t="s">
        <v>680</v>
      </c>
      <c r="R98" s="66" t="s">
        <v>301</v>
      </c>
      <c r="S98" s="65" t="s">
        <v>766</v>
      </c>
    </row>
    <row r="99" spans="6:19" s="66" customFormat="1" x14ac:dyDescent="0.25">
      <c r="F99" s="80" t="s">
        <v>75</v>
      </c>
      <c r="G99" s="80" t="s">
        <v>281</v>
      </c>
      <c r="H99" s="6">
        <v>50700000</v>
      </c>
      <c r="I99" s="6"/>
      <c r="J99" s="6">
        <f t="shared" si="2"/>
        <v>50700000</v>
      </c>
      <c r="K99" s="67" t="str">
        <f t="shared" si="3"/>
        <v>02-01-01-003-008</v>
      </c>
      <c r="L99" s="67" t="s">
        <v>593</v>
      </c>
      <c r="M99" s="66" t="s">
        <v>273</v>
      </c>
      <c r="N99" s="66" t="str">
        <f t="shared" si="0"/>
        <v/>
      </c>
      <c r="O99" s="66" t="str">
        <f>IF(A99="","",IF(M99="DETALLE","",COUNTIFS(N99:$N$2970,N99)))</f>
        <v/>
      </c>
      <c r="P99" s="66" t="s">
        <v>741</v>
      </c>
      <c r="Q99" s="66" t="s">
        <v>680</v>
      </c>
      <c r="R99" s="66" t="s">
        <v>301</v>
      </c>
      <c r="S99" s="65" t="s">
        <v>741</v>
      </c>
    </row>
    <row r="100" spans="6:19" s="66" customFormat="1" x14ac:dyDescent="0.25">
      <c r="F100" s="80" t="s">
        <v>76</v>
      </c>
      <c r="G100" s="80" t="s">
        <v>282</v>
      </c>
      <c r="H100" s="6">
        <v>57000000</v>
      </c>
      <c r="I100" s="6"/>
      <c r="J100" s="6">
        <f t="shared" si="2"/>
        <v>57000000</v>
      </c>
      <c r="K100" s="67" t="str">
        <f t="shared" si="3"/>
        <v>02-01-01-003-008</v>
      </c>
      <c r="L100" s="67" t="s">
        <v>593</v>
      </c>
      <c r="M100" s="66" t="s">
        <v>273</v>
      </c>
      <c r="N100" s="66" t="str">
        <f t="shared" si="0"/>
        <v/>
      </c>
      <c r="O100" s="66" t="str">
        <f>IF(A100="","",IF(M100="DETALLE","",COUNTIFS(N100:$N$2970,N100)))</f>
        <v/>
      </c>
      <c r="P100" s="66" t="s">
        <v>741</v>
      </c>
      <c r="Q100" s="66" t="s">
        <v>680</v>
      </c>
      <c r="R100" s="66" t="s">
        <v>301</v>
      </c>
      <c r="S100" s="65" t="s">
        <v>851</v>
      </c>
    </row>
    <row r="101" spans="6:19" s="66" customFormat="1" x14ac:dyDescent="0.25">
      <c r="F101" s="80" t="s">
        <v>77</v>
      </c>
      <c r="G101" s="80" t="s">
        <v>344</v>
      </c>
      <c r="H101" s="6">
        <v>4000000</v>
      </c>
      <c r="I101" s="6"/>
      <c r="J101" s="6">
        <f t="shared" si="2"/>
        <v>4000000</v>
      </c>
      <c r="K101" s="67" t="str">
        <f t="shared" si="3"/>
        <v>02-01-01-003-008</v>
      </c>
      <c r="L101" s="67" t="s">
        <v>593</v>
      </c>
      <c r="M101" s="66" t="s">
        <v>273</v>
      </c>
      <c r="N101" s="66" t="str">
        <f t="shared" si="0"/>
        <v/>
      </c>
      <c r="O101" s="66" t="str">
        <f>IF(A101="","",IF(M101="DETALLE","",COUNTIFS(N101:$N$2970,N101)))</f>
        <v/>
      </c>
      <c r="P101" s="66" t="s">
        <v>741</v>
      </c>
      <c r="Q101" s="66" t="s">
        <v>680</v>
      </c>
      <c r="R101" s="66" t="s">
        <v>301</v>
      </c>
      <c r="S101" s="65" t="s">
        <v>841</v>
      </c>
    </row>
    <row r="102" spans="6:19" s="66" customFormat="1" x14ac:dyDescent="0.25">
      <c r="F102" s="80" t="s">
        <v>78</v>
      </c>
      <c r="G102" s="80" t="s">
        <v>345</v>
      </c>
      <c r="H102" s="6">
        <v>121328800</v>
      </c>
      <c r="I102" s="6"/>
      <c r="J102" s="6">
        <f t="shared" si="2"/>
        <v>121328800</v>
      </c>
      <c r="K102" s="67" t="str">
        <f t="shared" si="3"/>
        <v>02-01-01-003-008</v>
      </c>
      <c r="L102" s="67" t="s">
        <v>593</v>
      </c>
      <c r="M102" s="66" t="s">
        <v>273</v>
      </c>
      <c r="N102" s="66" t="str">
        <f t="shared" si="0"/>
        <v/>
      </c>
      <c r="O102" s="66" t="str">
        <f>IF(A102="","",IF(M102="DETALLE","",COUNTIFS(N102:$N$2970,N102)))</f>
        <v/>
      </c>
      <c r="P102" s="66" t="s">
        <v>767</v>
      </c>
      <c r="Q102" s="66" t="s">
        <v>680</v>
      </c>
      <c r="R102" s="66" t="s">
        <v>301</v>
      </c>
      <c r="S102" s="65" t="s">
        <v>852</v>
      </c>
    </row>
    <row r="103" spans="6:19" s="66" customFormat="1" x14ac:dyDescent="0.25">
      <c r="F103" s="80" t="s">
        <v>79</v>
      </c>
      <c r="G103" s="80" t="s">
        <v>346</v>
      </c>
      <c r="H103" s="6">
        <v>201580000</v>
      </c>
      <c r="I103" s="6"/>
      <c r="J103" s="6">
        <f t="shared" si="2"/>
        <v>201580000</v>
      </c>
      <c r="K103" s="67" t="str">
        <f t="shared" si="3"/>
        <v>02-01-01-003-008</v>
      </c>
      <c r="L103" s="67" t="s">
        <v>593</v>
      </c>
      <c r="M103" s="66" t="s">
        <v>273</v>
      </c>
      <c r="N103" s="66" t="str">
        <f t="shared" si="0"/>
        <v/>
      </c>
      <c r="O103" s="66" t="str">
        <f>IF(A103="","",IF(M103="DETALLE","",COUNTIFS(N103:$N$2970,N103)))</f>
        <v/>
      </c>
      <c r="P103" s="66" t="s">
        <v>767</v>
      </c>
      <c r="Q103" s="66" t="s">
        <v>680</v>
      </c>
      <c r="R103" s="66" t="s">
        <v>301</v>
      </c>
      <c r="S103" s="65" t="s">
        <v>853</v>
      </c>
    </row>
    <row r="104" spans="6:19" s="66" customFormat="1" x14ac:dyDescent="0.25">
      <c r="F104" s="80" t="s">
        <v>80</v>
      </c>
      <c r="G104" s="80" t="s">
        <v>347</v>
      </c>
      <c r="H104" s="6">
        <v>201618320</v>
      </c>
      <c r="I104" s="6"/>
      <c r="J104" s="6">
        <f t="shared" si="2"/>
        <v>201618320</v>
      </c>
      <c r="K104" s="67" t="str">
        <f t="shared" si="3"/>
        <v>02-01-01-003-008</v>
      </c>
      <c r="L104" s="67" t="s">
        <v>593</v>
      </c>
      <c r="M104" s="66" t="s">
        <v>273</v>
      </c>
      <c r="N104" s="66" t="str">
        <f t="shared" si="0"/>
        <v/>
      </c>
      <c r="O104" s="66" t="str">
        <f>IF(A104="","",IF(M104="DETALLE","",COUNTIFS(N104:$N$2970,N104)))</f>
        <v/>
      </c>
      <c r="P104" s="66" t="s">
        <v>768</v>
      </c>
      <c r="Q104" s="66" t="s">
        <v>680</v>
      </c>
      <c r="R104" s="66" t="s">
        <v>301</v>
      </c>
      <c r="S104" s="65" t="s">
        <v>768</v>
      </c>
    </row>
    <row r="105" spans="6:19" s="66" customFormat="1" x14ac:dyDescent="0.25">
      <c r="F105" s="80" t="s">
        <v>81</v>
      </c>
      <c r="G105" s="80" t="s">
        <v>348</v>
      </c>
      <c r="H105" s="6">
        <v>18500000</v>
      </c>
      <c r="I105" s="6"/>
      <c r="J105" s="6">
        <f t="shared" si="2"/>
        <v>18500000</v>
      </c>
      <c r="K105" s="67" t="str">
        <f t="shared" si="3"/>
        <v>02-01-01-003-008</v>
      </c>
      <c r="L105" s="67" t="s">
        <v>593</v>
      </c>
      <c r="M105" s="66" t="s">
        <v>273</v>
      </c>
      <c r="N105" s="66" t="str">
        <f t="shared" si="0"/>
        <v/>
      </c>
      <c r="O105" s="66" t="str">
        <f>IF(A105="","",IF(M105="DETALLE","",COUNTIFS(N105:$N$2970,N105)))</f>
        <v/>
      </c>
      <c r="P105" s="66" t="s">
        <v>768</v>
      </c>
      <c r="Q105" s="66" t="s">
        <v>680</v>
      </c>
      <c r="R105" s="66" t="s">
        <v>301</v>
      </c>
      <c r="S105" s="65" t="s">
        <v>854</v>
      </c>
    </row>
    <row r="106" spans="6:19" s="66" customFormat="1" x14ac:dyDescent="0.25">
      <c r="F106" s="80" t="s">
        <v>82</v>
      </c>
      <c r="G106" s="80" t="s">
        <v>349</v>
      </c>
      <c r="H106" s="6">
        <v>9500000</v>
      </c>
      <c r="I106" s="6"/>
      <c r="J106" s="6">
        <f t="shared" si="2"/>
        <v>9500000</v>
      </c>
      <c r="K106" s="67" t="str">
        <f t="shared" si="3"/>
        <v>02-01-01-003-008</v>
      </c>
      <c r="L106" s="67" t="s">
        <v>593</v>
      </c>
      <c r="M106" s="66" t="s">
        <v>273</v>
      </c>
      <c r="N106" s="66" t="str">
        <f t="shared" si="0"/>
        <v/>
      </c>
      <c r="O106" s="66" t="str">
        <f>IF(A106="","",IF(M106="DETALLE","",COUNTIFS(N106:$N$2970,N106)))</f>
        <v/>
      </c>
      <c r="P106" s="66" t="s">
        <v>768</v>
      </c>
      <c r="Q106" s="66" t="s">
        <v>680</v>
      </c>
      <c r="R106" s="66" t="s">
        <v>301</v>
      </c>
      <c r="S106" s="65" t="s">
        <v>841</v>
      </c>
    </row>
    <row r="107" spans="6:19" s="66" customFormat="1" x14ac:dyDescent="0.25">
      <c r="F107" s="80" t="s">
        <v>83</v>
      </c>
      <c r="G107" s="80" t="s">
        <v>1056</v>
      </c>
      <c r="H107" s="6">
        <v>7500000</v>
      </c>
      <c r="I107" s="6"/>
      <c r="J107" s="6">
        <f t="shared" si="2"/>
        <v>7500000</v>
      </c>
      <c r="K107" s="67" t="str">
        <f t="shared" si="3"/>
        <v>02-01-01-003-008</v>
      </c>
      <c r="L107" s="67" t="s">
        <v>593</v>
      </c>
      <c r="M107" s="66" t="s">
        <v>273</v>
      </c>
      <c r="N107" s="66" t="str">
        <f t="shared" si="0"/>
        <v/>
      </c>
      <c r="O107" s="66" t="str">
        <f>IF(A107="","",IF(M107="DETALLE","",COUNTIFS(N107:$N$2970,N107)))</f>
        <v/>
      </c>
      <c r="P107" s="66" t="s">
        <v>769</v>
      </c>
      <c r="Q107" s="66" t="s">
        <v>680</v>
      </c>
      <c r="R107" s="66" t="s">
        <v>301</v>
      </c>
      <c r="S107" s="65" t="s">
        <v>841</v>
      </c>
    </row>
    <row r="108" spans="6:19" s="66" customFormat="1" x14ac:dyDescent="0.25">
      <c r="F108" s="80" t="s">
        <v>84</v>
      </c>
      <c r="G108" s="80" t="s">
        <v>351</v>
      </c>
      <c r="H108" s="6">
        <v>4700000</v>
      </c>
      <c r="I108" s="6"/>
      <c r="J108" s="6">
        <f t="shared" si="2"/>
        <v>4700000</v>
      </c>
      <c r="K108" s="67" t="str">
        <f t="shared" si="3"/>
        <v>02-01-01-003-008</v>
      </c>
      <c r="L108" s="67" t="s">
        <v>593</v>
      </c>
      <c r="M108" s="66" t="s">
        <v>273</v>
      </c>
      <c r="N108" s="66" t="str">
        <f t="shared" si="0"/>
        <v/>
      </c>
      <c r="O108" s="66" t="str">
        <f>IF(A108="","",IF(M108="DETALLE","",COUNTIFS(N108:$N$2970,N108)))</f>
        <v/>
      </c>
      <c r="P108" s="66" t="s">
        <v>769</v>
      </c>
      <c r="Q108" s="66" t="s">
        <v>680</v>
      </c>
      <c r="R108" s="66" t="s">
        <v>301</v>
      </c>
      <c r="S108" s="65" t="s">
        <v>1050</v>
      </c>
    </row>
    <row r="109" spans="6:19" s="66" customFormat="1" x14ac:dyDescent="0.25">
      <c r="F109" s="80" t="s">
        <v>85</v>
      </c>
      <c r="G109" s="80" t="s">
        <v>352</v>
      </c>
      <c r="H109" s="6">
        <v>118000000</v>
      </c>
      <c r="I109" s="6"/>
      <c r="J109" s="6">
        <f t="shared" si="2"/>
        <v>118000000</v>
      </c>
      <c r="K109" s="67" t="str">
        <f t="shared" si="3"/>
        <v>02-01-01-003-008</v>
      </c>
      <c r="L109" s="67" t="s">
        <v>593</v>
      </c>
      <c r="M109" s="66" t="s">
        <v>273</v>
      </c>
      <c r="N109" s="66" t="str">
        <f t="shared" si="0"/>
        <v/>
      </c>
      <c r="O109" s="66" t="str">
        <f>IF(A109="","",IF(M109="DETALLE","",COUNTIFS(N109:$N$2970,N109)))</f>
        <v/>
      </c>
      <c r="P109" s="66" t="s">
        <v>770</v>
      </c>
      <c r="Q109" s="66" t="s">
        <v>680</v>
      </c>
      <c r="R109" s="66" t="s">
        <v>301</v>
      </c>
      <c r="S109" s="65" t="s">
        <v>770</v>
      </c>
    </row>
    <row r="110" spans="6:19" s="66" customFormat="1" x14ac:dyDescent="0.25">
      <c r="F110" s="80" t="s">
        <v>86</v>
      </c>
      <c r="G110" s="80" t="s">
        <v>353</v>
      </c>
      <c r="H110" s="6">
        <v>88800000</v>
      </c>
      <c r="I110" s="6"/>
      <c r="J110" s="6">
        <f t="shared" si="2"/>
        <v>88800000</v>
      </c>
      <c r="K110" s="67" t="str">
        <f t="shared" si="3"/>
        <v>02-01-01-003-008</v>
      </c>
      <c r="L110" s="67" t="s">
        <v>593</v>
      </c>
      <c r="M110" s="66" t="s">
        <v>273</v>
      </c>
      <c r="N110" s="66" t="str">
        <f t="shared" si="0"/>
        <v/>
      </c>
      <c r="O110" s="66" t="str">
        <f>IF(A110="","",IF(M110="DETALLE","",COUNTIFS(N110:$N$2970,N110)))</f>
        <v/>
      </c>
      <c r="P110" s="66" t="s">
        <v>770</v>
      </c>
      <c r="Q110" s="66" t="s">
        <v>680</v>
      </c>
      <c r="R110" s="66" t="s">
        <v>301</v>
      </c>
      <c r="S110" s="65" t="s">
        <v>856</v>
      </c>
    </row>
    <row r="111" spans="6:19" s="66" customFormat="1" x14ac:dyDescent="0.25">
      <c r="F111" s="80" t="s">
        <v>87</v>
      </c>
      <c r="G111" s="80" t="s">
        <v>354</v>
      </c>
      <c r="H111" s="6">
        <v>150900000</v>
      </c>
      <c r="I111" s="6"/>
      <c r="J111" s="6">
        <f t="shared" si="2"/>
        <v>150900000</v>
      </c>
      <c r="K111" s="67" t="str">
        <f t="shared" si="3"/>
        <v>02-01-01-003-008</v>
      </c>
      <c r="L111" s="67" t="s">
        <v>593</v>
      </c>
      <c r="M111" s="66" t="s">
        <v>273</v>
      </c>
      <c r="N111" s="66" t="str">
        <f t="shared" si="0"/>
        <v/>
      </c>
      <c r="O111" s="66" t="str">
        <f>IF(A111="","",IF(M111="DETALLE","",COUNTIFS(N111:$N$2970,N111)))</f>
        <v/>
      </c>
      <c r="P111" s="66" t="s">
        <v>771</v>
      </c>
      <c r="Q111" s="66" t="s">
        <v>680</v>
      </c>
      <c r="R111" s="66" t="s">
        <v>301</v>
      </c>
      <c r="S111" s="65" t="s">
        <v>771</v>
      </c>
    </row>
    <row r="112" spans="6:19" s="66" customFormat="1" x14ac:dyDescent="0.25">
      <c r="F112" s="80" t="s">
        <v>88</v>
      </c>
      <c r="G112" s="80" t="s">
        <v>355</v>
      </c>
      <c r="H112" s="6">
        <v>30810000</v>
      </c>
      <c r="I112" s="6"/>
      <c r="J112" s="6">
        <f t="shared" si="2"/>
        <v>30810000</v>
      </c>
      <c r="K112" s="67" t="str">
        <f t="shared" si="3"/>
        <v>02-01-01-003-008</v>
      </c>
      <c r="L112" s="67" t="s">
        <v>593</v>
      </c>
      <c r="M112" s="66" t="s">
        <v>273</v>
      </c>
      <c r="N112" s="66" t="str">
        <f t="shared" si="0"/>
        <v/>
      </c>
      <c r="O112" s="66" t="str">
        <f>IF(A112="","",IF(M112="DETALLE","",COUNTIFS(N112:$N$2970,N112)))</f>
        <v/>
      </c>
      <c r="P112" s="66" t="s">
        <v>771</v>
      </c>
      <c r="Q112" s="66" t="s">
        <v>680</v>
      </c>
      <c r="R112" s="66" t="s">
        <v>301</v>
      </c>
      <c r="S112" s="65" t="s">
        <v>1051</v>
      </c>
    </row>
    <row r="113" spans="1:19" s="66" customFormat="1" x14ac:dyDescent="0.25">
      <c r="F113" s="80" t="s">
        <v>89</v>
      </c>
      <c r="G113" s="80" t="s">
        <v>356</v>
      </c>
      <c r="H113" s="6"/>
      <c r="I113" s="6">
        <v>14050000</v>
      </c>
      <c r="J113" s="6">
        <f t="shared" si="2"/>
        <v>14050000</v>
      </c>
      <c r="K113" s="67" t="str">
        <f t="shared" si="3"/>
        <v>02-01-01-003-008</v>
      </c>
      <c r="L113" s="67" t="s">
        <v>593</v>
      </c>
      <c r="M113" s="66" t="s">
        <v>273</v>
      </c>
      <c r="N113" s="66" t="str">
        <f t="shared" ref="N113:N179" si="4">IF(F113&lt;&gt;"","",A113&amp;TRIM(B113)&amp;TRIM(C113)&amp;TRIM(D113)&amp;TRIM(E113)&amp;TRIM(M113))</f>
        <v/>
      </c>
      <c r="O113" s="66" t="str">
        <f>IF(A113="","",IF(M113="DETALLE","",COUNTIFS(N113:$N$2970,N113)))</f>
        <v/>
      </c>
      <c r="P113" s="66" t="s">
        <v>772</v>
      </c>
      <c r="Q113" s="66" t="s">
        <v>680</v>
      </c>
      <c r="R113" s="66" t="s">
        <v>301</v>
      </c>
      <c r="S113" s="65" t="s">
        <v>858</v>
      </c>
    </row>
    <row r="114" spans="1:19" s="66" customFormat="1" x14ac:dyDescent="0.25">
      <c r="F114" s="80" t="s">
        <v>90</v>
      </c>
      <c r="G114" s="80" t="s">
        <v>1025</v>
      </c>
      <c r="H114" s="6">
        <v>358000000</v>
      </c>
      <c r="I114" s="6"/>
      <c r="J114" s="6">
        <f t="shared" si="2"/>
        <v>358000000</v>
      </c>
      <c r="K114" s="67" t="str">
        <f t="shared" si="3"/>
        <v>02-01-01-003-008</v>
      </c>
      <c r="L114" s="67" t="s">
        <v>593</v>
      </c>
      <c r="M114" s="66" t="s">
        <v>273</v>
      </c>
      <c r="N114" s="66" t="str">
        <f t="shared" si="4"/>
        <v/>
      </c>
      <c r="O114" s="66" t="str">
        <f>IF(A114="","",IF(M114="DETALLE","",COUNTIFS(N114:$N$2970,N114)))</f>
        <v/>
      </c>
      <c r="P114" s="66" t="s">
        <v>773</v>
      </c>
      <c r="Q114" s="66" t="s">
        <v>680</v>
      </c>
      <c r="R114" s="66" t="s">
        <v>301</v>
      </c>
      <c r="S114" s="65" t="s">
        <v>773</v>
      </c>
    </row>
    <row r="115" spans="1:19" s="66" customFormat="1" x14ac:dyDescent="0.25">
      <c r="F115" s="80" t="s">
        <v>91</v>
      </c>
      <c r="G115" s="80" t="s">
        <v>358</v>
      </c>
      <c r="H115" s="6">
        <v>40400000</v>
      </c>
      <c r="I115" s="6"/>
      <c r="J115" s="6">
        <f t="shared" si="2"/>
        <v>40400000</v>
      </c>
      <c r="K115" s="67" t="str">
        <f t="shared" si="3"/>
        <v>02-01-01-003-008</v>
      </c>
      <c r="L115" s="67" t="s">
        <v>593</v>
      </c>
      <c r="M115" s="66" t="s">
        <v>273</v>
      </c>
      <c r="N115" s="66" t="str">
        <f t="shared" si="4"/>
        <v/>
      </c>
      <c r="O115" s="66" t="str">
        <f>IF(A115="","",IF(M115="DETALLE","",COUNTIFS(N115:$N$2970,N115)))</f>
        <v/>
      </c>
      <c r="P115" s="66" t="s">
        <v>773</v>
      </c>
      <c r="Q115" s="66" t="s">
        <v>680</v>
      </c>
      <c r="R115" s="66" t="s">
        <v>301</v>
      </c>
      <c r="S115" s="65" t="s">
        <v>859</v>
      </c>
    </row>
    <row r="116" spans="1:19" s="66" customFormat="1" x14ac:dyDescent="0.25">
      <c r="F116" s="80" t="s">
        <v>92</v>
      </c>
      <c r="G116" s="80" t="s">
        <v>359</v>
      </c>
      <c r="H116" s="6">
        <v>9000000</v>
      </c>
      <c r="I116" s="6"/>
      <c r="J116" s="6">
        <f t="shared" si="2"/>
        <v>9000000</v>
      </c>
      <c r="K116" s="67" t="str">
        <f t="shared" si="3"/>
        <v>02-01-01-003-008</v>
      </c>
      <c r="L116" s="67" t="s">
        <v>593</v>
      </c>
      <c r="M116" s="66" t="s">
        <v>273</v>
      </c>
      <c r="N116" s="66" t="str">
        <f t="shared" si="4"/>
        <v/>
      </c>
      <c r="O116" s="66" t="str">
        <f>IF(A116="","",IF(M116="DETALLE","",COUNTIFS(N116:$N$2970,N116)))</f>
        <v/>
      </c>
      <c r="P116" s="66" t="s">
        <v>773</v>
      </c>
      <c r="Q116" s="66" t="s">
        <v>680</v>
      </c>
      <c r="R116" s="66" t="s">
        <v>301</v>
      </c>
      <c r="S116" s="65" t="s">
        <v>841</v>
      </c>
    </row>
    <row r="117" spans="1:19" s="66" customFormat="1" x14ac:dyDescent="0.25">
      <c r="F117" s="80" t="s">
        <v>93</v>
      </c>
      <c r="G117" s="80" t="s">
        <v>360</v>
      </c>
      <c r="H117" s="6">
        <v>65000000</v>
      </c>
      <c r="I117" s="6"/>
      <c r="J117" s="6">
        <f t="shared" ref="J117:J183" si="5">IF(AND(A117="",F117=""),"",H117+I117)</f>
        <v>65000000</v>
      </c>
      <c r="K117" s="67" t="str">
        <f t="shared" ref="K117:K183" si="6">IF(F117&lt;&gt;"",K116,A117&amp;IF(B117="","","-"&amp;B117)&amp;IF(OR(C117="",C117=" "),"","-"&amp;C117)&amp;IF(OR(D117="",D117=" "),"","-"&amp;D117)&amp;IF(OR(E117="",E117=" "),"","-"&amp;E117))</f>
        <v>02-01-01-003-008</v>
      </c>
      <c r="L117" s="67" t="s">
        <v>593</v>
      </c>
      <c r="M117" s="66" t="s">
        <v>273</v>
      </c>
      <c r="N117" s="66" t="str">
        <f t="shared" si="4"/>
        <v/>
      </c>
      <c r="O117" s="66" t="str">
        <f>IF(A117="","",IF(M117="DETALLE","",COUNTIFS(N117:$N$2970,N117)))</f>
        <v/>
      </c>
      <c r="P117" s="66" t="s">
        <v>774</v>
      </c>
      <c r="Q117" s="66" t="s">
        <v>680</v>
      </c>
      <c r="R117" s="66" t="s">
        <v>301</v>
      </c>
      <c r="S117" s="65" t="s">
        <v>774</v>
      </c>
    </row>
    <row r="118" spans="1:19" s="66" customFormat="1" x14ac:dyDescent="0.25">
      <c r="F118" s="80" t="s">
        <v>94</v>
      </c>
      <c r="G118" s="80" t="s">
        <v>361</v>
      </c>
      <c r="H118" s="6">
        <v>59060000</v>
      </c>
      <c r="I118" s="6"/>
      <c r="J118" s="6">
        <f t="shared" si="5"/>
        <v>59060000</v>
      </c>
      <c r="K118" s="67" t="str">
        <f t="shared" si="6"/>
        <v>02-01-01-003-008</v>
      </c>
      <c r="L118" s="67" t="s">
        <v>593</v>
      </c>
      <c r="M118" s="66" t="s">
        <v>273</v>
      </c>
      <c r="N118" s="66" t="str">
        <f t="shared" si="4"/>
        <v/>
      </c>
      <c r="O118" s="66" t="str">
        <f>IF(A118="","",IF(M118="DETALLE","",COUNTIFS(N118:$N$2970,N118)))</f>
        <v/>
      </c>
      <c r="P118" s="66" t="s">
        <v>774</v>
      </c>
      <c r="Q118" s="66" t="s">
        <v>680</v>
      </c>
      <c r="R118" s="66" t="s">
        <v>301</v>
      </c>
      <c r="S118" s="65" t="s">
        <v>860</v>
      </c>
    </row>
    <row r="119" spans="1:19" s="66" customFormat="1" x14ac:dyDescent="0.25">
      <c r="F119" s="80" t="s">
        <v>95</v>
      </c>
      <c r="G119" s="80" t="s">
        <v>362</v>
      </c>
      <c r="H119" s="6">
        <v>10500000</v>
      </c>
      <c r="I119" s="6"/>
      <c r="J119" s="6">
        <f t="shared" si="5"/>
        <v>10500000</v>
      </c>
      <c r="K119" s="67" t="str">
        <f t="shared" si="6"/>
        <v>02-01-01-003-008</v>
      </c>
      <c r="L119" s="67" t="s">
        <v>593</v>
      </c>
      <c r="M119" s="66" t="s">
        <v>273</v>
      </c>
      <c r="N119" s="66" t="str">
        <f t="shared" si="4"/>
        <v/>
      </c>
      <c r="O119" s="66" t="str">
        <f>IF(A119="","",IF(M119="DETALLE","",COUNTIFS(N119:$N$2970,N119)))</f>
        <v/>
      </c>
      <c r="P119" s="66" t="s">
        <v>774</v>
      </c>
      <c r="Q119" s="66" t="s">
        <v>680</v>
      </c>
      <c r="R119" s="66" t="s">
        <v>301</v>
      </c>
      <c r="S119" s="65" t="s">
        <v>841</v>
      </c>
    </row>
    <row r="120" spans="1:19" s="66" customFormat="1" x14ac:dyDescent="0.25">
      <c r="F120" s="80" t="s">
        <v>96</v>
      </c>
      <c r="G120" s="80" t="s">
        <v>363</v>
      </c>
      <c r="H120" s="6">
        <v>60000000</v>
      </c>
      <c r="I120" s="6"/>
      <c r="J120" s="6">
        <f t="shared" si="5"/>
        <v>60000000</v>
      </c>
      <c r="K120" s="67" t="str">
        <f t="shared" si="6"/>
        <v>02-01-01-003-008</v>
      </c>
      <c r="L120" s="67" t="s">
        <v>593</v>
      </c>
      <c r="M120" s="66" t="s">
        <v>273</v>
      </c>
      <c r="N120" s="66" t="str">
        <f t="shared" si="4"/>
        <v/>
      </c>
      <c r="O120" s="66" t="str">
        <f>IF(A120="","",IF(M120="DETALLE","",COUNTIFS(N120:$N$2970,N120)))</f>
        <v/>
      </c>
      <c r="P120" s="66" t="s">
        <v>742</v>
      </c>
      <c r="Q120" s="66" t="s">
        <v>680</v>
      </c>
      <c r="R120" s="66" t="s">
        <v>301</v>
      </c>
      <c r="S120" s="65" t="s">
        <v>742</v>
      </c>
    </row>
    <row r="121" spans="1:19" s="66" customFormat="1" x14ac:dyDescent="0.25">
      <c r="F121" s="80" t="s">
        <v>97</v>
      </c>
      <c r="G121" s="80" t="s">
        <v>364</v>
      </c>
      <c r="H121" s="6">
        <v>22000000</v>
      </c>
      <c r="I121" s="6"/>
      <c r="J121" s="6">
        <f t="shared" si="5"/>
        <v>22000000</v>
      </c>
      <c r="K121" s="67" t="str">
        <f t="shared" si="6"/>
        <v>02-01-01-003-008</v>
      </c>
      <c r="L121" s="67" t="s">
        <v>593</v>
      </c>
      <c r="M121" s="66" t="s">
        <v>273</v>
      </c>
      <c r="N121" s="66" t="str">
        <f t="shared" si="4"/>
        <v/>
      </c>
      <c r="O121" s="66" t="str">
        <f>IF(A121="","",IF(M121="DETALLE","",COUNTIFS(N121:$N$2970,N121)))</f>
        <v/>
      </c>
      <c r="P121" s="66" t="s">
        <v>742</v>
      </c>
      <c r="Q121" s="66" t="s">
        <v>680</v>
      </c>
      <c r="R121" s="66" t="s">
        <v>301</v>
      </c>
      <c r="S121" s="65" t="s">
        <v>861</v>
      </c>
    </row>
    <row r="122" spans="1:19" s="66" customFormat="1" ht="18.75" customHeight="1" x14ac:dyDescent="0.25">
      <c r="F122" s="80" t="s">
        <v>98</v>
      </c>
      <c r="G122" s="80" t="s">
        <v>283</v>
      </c>
      <c r="H122" s="6">
        <v>82640000</v>
      </c>
      <c r="I122" s="6"/>
      <c r="J122" s="6">
        <f t="shared" si="5"/>
        <v>82640000</v>
      </c>
      <c r="K122" s="67" t="str">
        <f t="shared" si="6"/>
        <v>02-01-01-003-008</v>
      </c>
      <c r="L122" s="67" t="s">
        <v>593</v>
      </c>
      <c r="M122" s="66" t="s">
        <v>273</v>
      </c>
      <c r="N122" s="66" t="str">
        <f t="shared" si="4"/>
        <v/>
      </c>
      <c r="O122" s="66" t="str">
        <f>IF(A122="","",IF(M122="DETALLE","",COUNTIFS(N122:$N$2970,N122)))</f>
        <v/>
      </c>
      <c r="P122" s="66" t="s">
        <v>742</v>
      </c>
      <c r="Q122" s="66" t="s">
        <v>680</v>
      </c>
      <c r="R122" s="66" t="s">
        <v>301</v>
      </c>
      <c r="S122" s="65" t="s">
        <v>862</v>
      </c>
    </row>
    <row r="123" spans="1:19" s="66" customFormat="1" x14ac:dyDescent="0.25">
      <c r="F123" s="80" t="s">
        <v>99</v>
      </c>
      <c r="G123" s="80" t="s">
        <v>365</v>
      </c>
      <c r="H123" s="6">
        <v>21000000</v>
      </c>
      <c r="I123" s="6"/>
      <c r="J123" s="6">
        <f t="shared" si="5"/>
        <v>21000000</v>
      </c>
      <c r="K123" s="67" t="str">
        <f t="shared" si="6"/>
        <v>02-01-01-003-008</v>
      </c>
      <c r="L123" s="67" t="s">
        <v>593</v>
      </c>
      <c r="M123" s="66" t="s">
        <v>273</v>
      </c>
      <c r="N123" s="66" t="str">
        <f t="shared" si="4"/>
        <v/>
      </c>
      <c r="O123" s="66" t="str">
        <f>IF(A123="","",IF(M123="DETALLE","",COUNTIFS(N123:$N$2970,N123)))</f>
        <v/>
      </c>
      <c r="P123" s="66" t="s">
        <v>742</v>
      </c>
      <c r="Q123" s="66" t="s">
        <v>680</v>
      </c>
      <c r="R123" s="66" t="s">
        <v>301</v>
      </c>
      <c r="S123" s="65" t="s">
        <v>1052</v>
      </c>
    </row>
    <row r="124" spans="1:19" s="66" customFormat="1" ht="31.5" customHeight="1" x14ac:dyDescent="0.25">
      <c r="A124" s="62"/>
      <c r="B124" s="62"/>
      <c r="C124" s="62"/>
      <c r="D124" s="62"/>
      <c r="E124" s="62"/>
      <c r="F124" s="62"/>
      <c r="G124" s="82" t="s">
        <v>261</v>
      </c>
      <c r="H124" s="4" t="str">
        <f>IF(A124="","",SUMIFS(H125:$H$2970,L125:$L$2970,K124))</f>
        <v/>
      </c>
      <c r="I124" s="4" t="str">
        <f>IF(A124="","",SUMIFS(I125:$I$2970,L125:$L$2970,K124))</f>
        <v/>
      </c>
      <c r="J124" s="4" t="str">
        <f t="shared" si="5"/>
        <v/>
      </c>
      <c r="K124" s="64" t="str">
        <f t="shared" si="6"/>
        <v/>
      </c>
      <c r="L124" s="64" t="s">
        <v>261</v>
      </c>
      <c r="M124" s="62" t="s">
        <v>261</v>
      </c>
      <c r="N124" s="62" t="str">
        <f t="shared" si="4"/>
        <v/>
      </c>
      <c r="O124" s="62" t="str">
        <f>IF(A124="","",IF(M124="DETALLE","",COUNTIFS(N124:$N$2970,N124)))</f>
        <v/>
      </c>
      <c r="P124" s="62" t="s">
        <v>261</v>
      </c>
      <c r="Q124" s="62" t="s">
        <v>261</v>
      </c>
      <c r="R124" s="62" t="s">
        <v>261</v>
      </c>
      <c r="S124" s="65" t="s">
        <v>261</v>
      </c>
    </row>
    <row r="125" spans="1:19" s="66" customFormat="1" ht="44.25" customHeight="1" x14ac:dyDescent="0.25">
      <c r="A125" s="62" t="s">
        <v>27</v>
      </c>
      <c r="B125" s="62" t="s">
        <v>28</v>
      </c>
      <c r="C125" s="62" t="s">
        <v>28</v>
      </c>
      <c r="D125" s="62" t="s">
        <v>100</v>
      </c>
      <c r="E125" s="62"/>
      <c r="F125" s="62"/>
      <c r="G125" s="83" t="s">
        <v>366</v>
      </c>
      <c r="H125" s="4">
        <f>IF(A125="","",SUMIFS(H126:$H$2970,L126:$L$2970,K125))</f>
        <v>38545068256.160004</v>
      </c>
      <c r="I125" s="4">
        <f>IF(A125="","",SUMIFS(I126:$I$2970,L126:$L$2970,K125))</f>
        <v>14332320996</v>
      </c>
      <c r="J125" s="4">
        <f t="shared" si="5"/>
        <v>52877389252.160004</v>
      </c>
      <c r="K125" s="64" t="str">
        <f t="shared" si="6"/>
        <v>02-01-01-004</v>
      </c>
      <c r="L125" s="64" t="s">
        <v>591</v>
      </c>
      <c r="M125" s="62" t="s">
        <v>276</v>
      </c>
      <c r="N125" s="62" t="str">
        <f t="shared" si="4"/>
        <v>020101004Ordinal</v>
      </c>
      <c r="O125" s="62">
        <f>IF(A125="","",IF(M125="DETALLE","",COUNTIFS(N125:$N$2970,N125)))</f>
        <v>1</v>
      </c>
      <c r="P125" s="62" t="s">
        <v>261</v>
      </c>
      <c r="Q125" s="62" t="s">
        <v>366</v>
      </c>
      <c r="R125" s="62" t="s">
        <v>366</v>
      </c>
      <c r="S125" s="65" t="s">
        <v>261</v>
      </c>
    </row>
    <row r="126" spans="1:19" s="66" customFormat="1" ht="35.25" customHeight="1" x14ac:dyDescent="0.25">
      <c r="A126" s="62" t="s">
        <v>27</v>
      </c>
      <c r="B126" s="62" t="s">
        <v>28</v>
      </c>
      <c r="C126" s="62" t="s">
        <v>28</v>
      </c>
      <c r="D126" s="62" t="s">
        <v>100</v>
      </c>
      <c r="E126" s="62" t="s">
        <v>29</v>
      </c>
      <c r="F126" s="62"/>
      <c r="G126" s="83" t="s">
        <v>367</v>
      </c>
      <c r="H126" s="4">
        <f>IF(A126="","",SUMIFS(H127:$H$2970,L127:$L$2970,K126))</f>
        <v>2179931038</v>
      </c>
      <c r="I126" s="4">
        <f>IF(A126="","",SUMIFS(I127:$I$2970,L127:$L$2970,K126))</f>
        <v>1083758000</v>
      </c>
      <c r="J126" s="4">
        <f t="shared" si="5"/>
        <v>3263689038</v>
      </c>
      <c r="K126" s="64" t="str">
        <f t="shared" si="6"/>
        <v>02-01-01-004-003</v>
      </c>
      <c r="L126" s="64" t="s">
        <v>594</v>
      </c>
      <c r="M126" s="62" t="s">
        <v>277</v>
      </c>
      <c r="N126" s="62" t="str">
        <f t="shared" si="4"/>
        <v>020101004003Subordinal</v>
      </c>
      <c r="O126" s="62">
        <f>IF(A126="","",IF(M126="DETALLE","",COUNTIFS(N126:$N$2970,N126)))</f>
        <v>1</v>
      </c>
      <c r="P126" s="62" t="s">
        <v>261</v>
      </c>
      <c r="Q126" s="62" t="s">
        <v>366</v>
      </c>
      <c r="R126" s="62" t="s">
        <v>367</v>
      </c>
      <c r="S126" s="65" t="s">
        <v>261</v>
      </c>
    </row>
    <row r="127" spans="1:19" s="66" customFormat="1" x14ac:dyDescent="0.25">
      <c r="F127" s="80" t="s">
        <v>101</v>
      </c>
      <c r="G127" s="80" t="s">
        <v>279</v>
      </c>
      <c r="H127" s="6">
        <v>3000000</v>
      </c>
      <c r="I127" s="6"/>
      <c r="J127" s="6">
        <f t="shared" si="5"/>
        <v>3000000</v>
      </c>
      <c r="K127" s="67" t="str">
        <f t="shared" si="6"/>
        <v>02-01-01-004-003</v>
      </c>
      <c r="L127" s="67" t="s">
        <v>595</v>
      </c>
      <c r="M127" s="66" t="s">
        <v>273</v>
      </c>
      <c r="N127" s="66" t="str">
        <f t="shared" si="4"/>
        <v/>
      </c>
      <c r="O127" s="66" t="str">
        <f>IF(A127="","",IF(M127="DETALLE","",COUNTIFS(N127:$N$2970,N127)))</f>
        <v/>
      </c>
      <c r="P127" s="66" t="s">
        <v>739</v>
      </c>
      <c r="Q127" s="66" t="s">
        <v>366</v>
      </c>
      <c r="R127" s="66" t="s">
        <v>367</v>
      </c>
      <c r="S127" s="65" t="s">
        <v>864</v>
      </c>
    </row>
    <row r="128" spans="1:19" s="66" customFormat="1" x14ac:dyDescent="0.25">
      <c r="F128" s="80" t="s">
        <v>102</v>
      </c>
      <c r="G128" s="80" t="s">
        <v>368</v>
      </c>
      <c r="H128" s="6">
        <v>30000000</v>
      </c>
      <c r="I128" s="6"/>
      <c r="J128" s="6">
        <f t="shared" si="5"/>
        <v>30000000</v>
      </c>
      <c r="K128" s="67" t="str">
        <f t="shared" si="6"/>
        <v>02-01-01-004-003</v>
      </c>
      <c r="L128" s="67" t="s">
        <v>595</v>
      </c>
      <c r="M128" s="66" t="s">
        <v>273</v>
      </c>
      <c r="N128" s="66" t="str">
        <f t="shared" si="4"/>
        <v/>
      </c>
      <c r="O128" s="66" t="str">
        <f>IF(A128="","",IF(M128="DETALLE","",COUNTIFS(N128:$N$2970,N128)))</f>
        <v/>
      </c>
      <c r="P128" s="66" t="s">
        <v>739</v>
      </c>
      <c r="Q128" s="66" t="s">
        <v>366</v>
      </c>
      <c r="R128" s="66" t="s">
        <v>367</v>
      </c>
      <c r="S128" s="65" t="s">
        <v>865</v>
      </c>
    </row>
    <row r="129" spans="6:19" s="66" customFormat="1" x14ac:dyDescent="0.25">
      <c r="F129" s="80" t="s">
        <v>103</v>
      </c>
      <c r="G129" s="80" t="s">
        <v>369</v>
      </c>
      <c r="H129" s="6">
        <v>10000000</v>
      </c>
      <c r="I129" s="6"/>
      <c r="J129" s="6">
        <f t="shared" si="5"/>
        <v>10000000</v>
      </c>
      <c r="K129" s="67" t="str">
        <f t="shared" si="6"/>
        <v>02-01-01-004-003</v>
      </c>
      <c r="L129" s="67" t="s">
        <v>595</v>
      </c>
      <c r="M129" s="66" t="s">
        <v>273</v>
      </c>
      <c r="N129" s="66" t="str">
        <f t="shared" si="4"/>
        <v/>
      </c>
      <c r="O129" s="66" t="str">
        <f>IF(A129="","",IF(M129="DETALLE","",COUNTIFS(N129:$N$2970,N129)))</f>
        <v/>
      </c>
      <c r="P129" s="66" t="s">
        <v>747</v>
      </c>
      <c r="Q129" s="66" t="s">
        <v>366</v>
      </c>
      <c r="R129" s="66" t="s">
        <v>367</v>
      </c>
      <c r="S129" s="65" t="s">
        <v>747</v>
      </c>
    </row>
    <row r="130" spans="6:19" s="66" customFormat="1" x14ac:dyDescent="0.25">
      <c r="F130" s="80" t="s">
        <v>40</v>
      </c>
      <c r="G130" s="80" t="s">
        <v>994</v>
      </c>
      <c r="H130" s="6">
        <v>50000000</v>
      </c>
      <c r="I130" s="6"/>
      <c r="J130" s="6">
        <f t="shared" si="5"/>
        <v>50000000</v>
      </c>
      <c r="K130" s="67" t="str">
        <f t="shared" si="6"/>
        <v>02-01-01-004-003</v>
      </c>
      <c r="L130" s="67" t="s">
        <v>595</v>
      </c>
      <c r="M130" s="66" t="s">
        <v>273</v>
      </c>
      <c r="N130" s="66" t="str">
        <f t="shared" si="4"/>
        <v/>
      </c>
      <c r="O130" s="66" t="str">
        <f>IF(A130="","",IF(M130="DETALLE","",COUNTIFS(N130:$N$2970,N130)))</f>
        <v/>
      </c>
      <c r="P130" s="66" t="s">
        <v>744</v>
      </c>
      <c r="Q130" s="66" t="s">
        <v>366</v>
      </c>
      <c r="R130" s="66" t="s">
        <v>367</v>
      </c>
      <c r="S130" s="65" t="s">
        <v>744</v>
      </c>
    </row>
    <row r="131" spans="6:19" s="66" customFormat="1" x14ac:dyDescent="0.25">
      <c r="F131" s="80" t="s">
        <v>104</v>
      </c>
      <c r="G131" s="80" t="s">
        <v>962</v>
      </c>
      <c r="H131" s="6"/>
      <c r="I131" s="6">
        <v>3000000</v>
      </c>
      <c r="J131" s="6">
        <f t="shared" si="5"/>
        <v>3000000</v>
      </c>
      <c r="K131" s="67" t="str">
        <f t="shared" si="6"/>
        <v>02-01-01-004-003</v>
      </c>
      <c r="L131" s="67" t="s">
        <v>595</v>
      </c>
      <c r="M131" s="66" t="s">
        <v>273</v>
      </c>
      <c r="N131" s="66" t="str">
        <f t="shared" si="4"/>
        <v/>
      </c>
      <c r="O131" s="66" t="str">
        <f>IF(A131="","",IF(M131="DETALLE","",COUNTIFS(N131:$N$2970,N131)))</f>
        <v/>
      </c>
      <c r="P131" s="66" t="s">
        <v>775</v>
      </c>
      <c r="Q131" s="66" t="s">
        <v>366</v>
      </c>
      <c r="R131" s="66" t="s">
        <v>367</v>
      </c>
      <c r="S131" s="65" t="s">
        <v>866</v>
      </c>
    </row>
    <row r="132" spans="6:19" s="66" customFormat="1" x14ac:dyDescent="0.25">
      <c r="F132" s="80" t="s">
        <v>41</v>
      </c>
      <c r="G132" s="80" t="s">
        <v>312</v>
      </c>
      <c r="H132" s="6">
        <v>110000000</v>
      </c>
      <c r="I132" s="6"/>
      <c r="J132" s="6">
        <f t="shared" si="5"/>
        <v>110000000</v>
      </c>
      <c r="K132" s="67" t="str">
        <f t="shared" si="6"/>
        <v>02-01-01-004-003</v>
      </c>
      <c r="L132" s="67" t="s">
        <v>595</v>
      </c>
      <c r="M132" s="66" t="s">
        <v>273</v>
      </c>
      <c r="N132" s="66" t="str">
        <f t="shared" si="4"/>
        <v/>
      </c>
      <c r="O132" s="66" t="str">
        <f>IF(A132="","",IF(M132="DETALLE","",COUNTIFS(N132:$N$2970,N132)))</f>
        <v/>
      </c>
      <c r="P132" s="66" t="s">
        <v>745</v>
      </c>
      <c r="Q132" s="66" t="s">
        <v>366</v>
      </c>
      <c r="R132" s="66" t="s">
        <v>367</v>
      </c>
      <c r="S132" s="65" t="s">
        <v>745</v>
      </c>
    </row>
    <row r="133" spans="6:19" s="66" customFormat="1" x14ac:dyDescent="0.25">
      <c r="F133" s="80" t="s">
        <v>105</v>
      </c>
      <c r="G133" s="80" t="s">
        <v>963</v>
      </c>
      <c r="H133" s="6"/>
      <c r="I133" s="6">
        <v>7000000</v>
      </c>
      <c r="J133" s="6">
        <f t="shared" si="5"/>
        <v>7000000</v>
      </c>
      <c r="K133" s="67" t="str">
        <f t="shared" si="6"/>
        <v>02-01-01-004-003</v>
      </c>
      <c r="L133" s="67" t="s">
        <v>595</v>
      </c>
      <c r="M133" s="66" t="s">
        <v>273</v>
      </c>
      <c r="N133" s="66" t="str">
        <f t="shared" si="4"/>
        <v/>
      </c>
      <c r="O133" s="66" t="str">
        <f>IF(A133="","",IF(M133="DETALLE","",COUNTIFS(N133:$N$2970,N133)))</f>
        <v/>
      </c>
      <c r="P133" s="66" t="s">
        <v>745</v>
      </c>
      <c r="Q133" s="66" t="s">
        <v>366</v>
      </c>
      <c r="R133" s="66" t="s">
        <v>367</v>
      </c>
      <c r="S133" s="65" t="s">
        <v>866</v>
      </c>
    </row>
    <row r="134" spans="6:19" s="66" customFormat="1" x14ac:dyDescent="0.25">
      <c r="F134" s="80" t="s">
        <v>106</v>
      </c>
      <c r="G134" s="80" t="s">
        <v>997</v>
      </c>
      <c r="H134" s="6">
        <v>30000000</v>
      </c>
      <c r="I134" s="6"/>
      <c r="J134" s="6">
        <f t="shared" si="5"/>
        <v>30000000</v>
      </c>
      <c r="K134" s="67" t="str">
        <f t="shared" si="6"/>
        <v>02-01-01-004-003</v>
      </c>
      <c r="L134" s="67" t="s">
        <v>595</v>
      </c>
      <c r="M134" s="66" t="s">
        <v>273</v>
      </c>
      <c r="N134" s="66" t="str">
        <f t="shared" si="4"/>
        <v/>
      </c>
      <c r="O134" s="66" t="str">
        <f>IF(A134="","",IF(M134="DETALLE","",COUNTIFS(N134:$N$2970,N134)))</f>
        <v/>
      </c>
      <c r="P134" s="66" t="s">
        <v>776</v>
      </c>
      <c r="Q134" s="66" t="s">
        <v>366</v>
      </c>
      <c r="R134" s="66" t="s">
        <v>367</v>
      </c>
      <c r="S134" s="65" t="s">
        <v>776</v>
      </c>
    </row>
    <row r="135" spans="6:19" s="66" customFormat="1" x14ac:dyDescent="0.25">
      <c r="F135" s="80" t="s">
        <v>43</v>
      </c>
      <c r="G135" s="80" t="s">
        <v>1017</v>
      </c>
      <c r="H135" s="6">
        <v>97287688</v>
      </c>
      <c r="I135" s="6"/>
      <c r="J135" s="6">
        <f t="shared" si="5"/>
        <v>97287688</v>
      </c>
      <c r="K135" s="67" t="str">
        <f t="shared" si="6"/>
        <v>02-01-01-004-003</v>
      </c>
      <c r="L135" s="67" t="s">
        <v>595</v>
      </c>
      <c r="M135" s="66" t="s">
        <v>273</v>
      </c>
      <c r="N135" s="66" t="str">
        <f t="shared" si="4"/>
        <v/>
      </c>
      <c r="O135" s="66" t="str">
        <f>IF(A135="","",IF(M135="DETALLE","",COUNTIFS(N135:$N$2970,N135)))</f>
        <v/>
      </c>
      <c r="P135" s="66" t="s">
        <v>746</v>
      </c>
      <c r="Q135" s="66" t="s">
        <v>366</v>
      </c>
      <c r="R135" s="66" t="s">
        <v>367</v>
      </c>
      <c r="S135" s="65" t="s">
        <v>746</v>
      </c>
    </row>
    <row r="136" spans="6:19" s="66" customFormat="1" x14ac:dyDescent="0.25">
      <c r="F136" s="80" t="s">
        <v>107</v>
      </c>
      <c r="G136" s="80" t="s">
        <v>964</v>
      </c>
      <c r="H136" s="6"/>
      <c r="I136" s="6">
        <v>10500000</v>
      </c>
      <c r="J136" s="6">
        <f t="shared" si="5"/>
        <v>10500000</v>
      </c>
      <c r="K136" s="67" t="str">
        <f t="shared" si="6"/>
        <v>02-01-01-004-003</v>
      </c>
      <c r="L136" s="67" t="s">
        <v>595</v>
      </c>
      <c r="M136" s="66" t="s">
        <v>273</v>
      </c>
      <c r="N136" s="66" t="str">
        <f t="shared" si="4"/>
        <v/>
      </c>
      <c r="O136" s="66" t="str">
        <f>IF(A136="","",IF(M136="DETALLE","",COUNTIFS(N136:$N$2970,N136)))</f>
        <v/>
      </c>
      <c r="P136" s="66" t="s">
        <v>777</v>
      </c>
      <c r="Q136" s="66" t="s">
        <v>366</v>
      </c>
      <c r="R136" s="66" t="s">
        <v>367</v>
      </c>
      <c r="S136" s="65" t="s">
        <v>866</v>
      </c>
    </row>
    <row r="137" spans="6:19" s="66" customFormat="1" x14ac:dyDescent="0.25">
      <c r="F137" s="80" t="s">
        <v>45</v>
      </c>
      <c r="G137" s="80" t="s">
        <v>316</v>
      </c>
      <c r="H137" s="6">
        <v>126000000</v>
      </c>
      <c r="I137" s="6"/>
      <c r="J137" s="6">
        <f t="shared" si="5"/>
        <v>126000000</v>
      </c>
      <c r="K137" s="67" t="str">
        <f t="shared" si="6"/>
        <v>02-01-01-004-003</v>
      </c>
      <c r="L137" s="67" t="s">
        <v>595</v>
      </c>
      <c r="M137" s="66" t="s">
        <v>273</v>
      </c>
      <c r="N137" s="66" t="str">
        <f t="shared" si="4"/>
        <v/>
      </c>
      <c r="O137" s="66" t="str">
        <f>IF(A137="","",IF(M137="DETALLE","",COUNTIFS(N137:$N$2970,N137)))</f>
        <v/>
      </c>
      <c r="P137" s="66" t="s">
        <v>748</v>
      </c>
      <c r="Q137" s="66" t="s">
        <v>366</v>
      </c>
      <c r="R137" s="66" t="s">
        <v>367</v>
      </c>
      <c r="S137" s="65" t="s">
        <v>748</v>
      </c>
    </row>
    <row r="138" spans="6:19" s="66" customFormat="1" x14ac:dyDescent="0.25">
      <c r="F138" s="80" t="s">
        <v>108</v>
      </c>
      <c r="G138" s="80" t="s">
        <v>965</v>
      </c>
      <c r="H138" s="6"/>
      <c r="I138" s="6">
        <v>3000000</v>
      </c>
      <c r="J138" s="6">
        <f t="shared" si="5"/>
        <v>3000000</v>
      </c>
      <c r="K138" s="67" t="str">
        <f t="shared" si="6"/>
        <v>02-01-01-004-003</v>
      </c>
      <c r="L138" s="67" t="s">
        <v>595</v>
      </c>
      <c r="M138" s="66" t="s">
        <v>273</v>
      </c>
      <c r="N138" s="66" t="str">
        <f t="shared" si="4"/>
        <v/>
      </c>
      <c r="O138" s="66" t="str">
        <f>IF(A138="","",IF(M138="DETALLE","",COUNTIFS(N138:$N$2970,N138)))</f>
        <v/>
      </c>
      <c r="P138" s="66" t="s">
        <v>748</v>
      </c>
      <c r="Q138" s="66" t="s">
        <v>366</v>
      </c>
      <c r="R138" s="66" t="s">
        <v>367</v>
      </c>
      <c r="S138" s="65" t="s">
        <v>866</v>
      </c>
    </row>
    <row r="139" spans="6:19" s="66" customFormat="1" x14ac:dyDescent="0.25">
      <c r="F139" s="80" t="s">
        <v>47</v>
      </c>
      <c r="G139" s="80" t="s">
        <v>1031</v>
      </c>
      <c r="H139" s="6">
        <v>214827500</v>
      </c>
      <c r="I139" s="6"/>
      <c r="J139" s="6">
        <f t="shared" si="5"/>
        <v>214827500</v>
      </c>
      <c r="K139" s="67" t="str">
        <f t="shared" si="6"/>
        <v>02-01-01-004-003</v>
      </c>
      <c r="L139" s="67" t="s">
        <v>595</v>
      </c>
      <c r="M139" s="66" t="s">
        <v>273</v>
      </c>
      <c r="N139" s="66" t="str">
        <f t="shared" si="4"/>
        <v/>
      </c>
      <c r="O139" s="66" t="str">
        <f>IF(A139="","",IF(M139="DETALLE","",COUNTIFS(N139:$N$2970,N139)))</f>
        <v/>
      </c>
      <c r="P139" s="66" t="s">
        <v>750</v>
      </c>
      <c r="Q139" s="66" t="s">
        <v>366</v>
      </c>
      <c r="R139" s="66" t="s">
        <v>367</v>
      </c>
      <c r="S139" s="65" t="s">
        <v>750</v>
      </c>
    </row>
    <row r="140" spans="6:19" s="66" customFormat="1" x14ac:dyDescent="0.25">
      <c r="F140" s="80" t="s">
        <v>48</v>
      </c>
      <c r="G140" s="80" t="s">
        <v>319</v>
      </c>
      <c r="H140" s="6">
        <v>20000000</v>
      </c>
      <c r="I140" s="6"/>
      <c r="J140" s="6">
        <f t="shared" si="5"/>
        <v>20000000</v>
      </c>
      <c r="K140" s="67" t="str">
        <f t="shared" si="6"/>
        <v>02-01-01-004-003</v>
      </c>
      <c r="L140" s="67" t="s">
        <v>595</v>
      </c>
      <c r="M140" s="66" t="s">
        <v>273</v>
      </c>
      <c r="N140" s="66" t="str">
        <f t="shared" si="4"/>
        <v/>
      </c>
      <c r="O140" s="66" t="str">
        <f>IF(A140="","",IF(M140="DETALLE","",COUNTIFS(N140:$N$2970,N140)))</f>
        <v/>
      </c>
      <c r="P140" s="66" t="s">
        <v>751</v>
      </c>
      <c r="Q140" s="66" t="s">
        <v>366</v>
      </c>
      <c r="R140" s="66" t="s">
        <v>367</v>
      </c>
      <c r="S140" s="65" t="s">
        <v>751</v>
      </c>
    </row>
    <row r="141" spans="6:19" s="66" customFormat="1" x14ac:dyDescent="0.25">
      <c r="F141" s="80" t="s">
        <v>109</v>
      </c>
      <c r="G141" s="80" t="s">
        <v>966</v>
      </c>
      <c r="H141" s="6">
        <v>7000000</v>
      </c>
      <c r="I141" s="6"/>
      <c r="J141" s="6">
        <f t="shared" si="5"/>
        <v>7000000</v>
      </c>
      <c r="K141" s="67" t="str">
        <f t="shared" si="6"/>
        <v>02-01-01-004-003</v>
      </c>
      <c r="L141" s="67" t="s">
        <v>595</v>
      </c>
      <c r="M141" s="66" t="s">
        <v>273</v>
      </c>
      <c r="N141" s="66" t="str">
        <f t="shared" si="4"/>
        <v/>
      </c>
      <c r="O141" s="66" t="str">
        <f>IF(A141="","",IF(M141="DETALLE","",COUNTIFS(N141:$N$2970,N141)))</f>
        <v/>
      </c>
      <c r="P141" s="66" t="s">
        <v>751</v>
      </c>
      <c r="Q141" s="66" t="s">
        <v>366</v>
      </c>
      <c r="R141" s="66" t="s">
        <v>367</v>
      </c>
      <c r="S141" s="65" t="s">
        <v>866</v>
      </c>
    </row>
    <row r="142" spans="6:19" s="66" customFormat="1" x14ac:dyDescent="0.25">
      <c r="F142" s="80" t="s">
        <v>49</v>
      </c>
      <c r="G142" s="80" t="s">
        <v>1018</v>
      </c>
      <c r="H142" s="6">
        <v>40000000</v>
      </c>
      <c r="I142" s="6"/>
      <c r="J142" s="6">
        <f t="shared" si="5"/>
        <v>40000000</v>
      </c>
      <c r="K142" s="67" t="str">
        <f t="shared" si="6"/>
        <v>02-01-01-004-003</v>
      </c>
      <c r="L142" s="67" t="s">
        <v>595</v>
      </c>
      <c r="M142" s="66" t="s">
        <v>273</v>
      </c>
      <c r="N142" s="66" t="str">
        <f t="shared" si="4"/>
        <v/>
      </c>
      <c r="O142" s="66" t="str">
        <f>IF(A142="","",IF(M142="DETALLE","",COUNTIFS(N142:$N$2970,N142)))</f>
        <v/>
      </c>
      <c r="P142" s="66" t="s">
        <v>752</v>
      </c>
      <c r="Q142" s="66" t="s">
        <v>366</v>
      </c>
      <c r="R142" s="66" t="s">
        <v>367</v>
      </c>
      <c r="S142" s="65" t="s">
        <v>752</v>
      </c>
    </row>
    <row r="143" spans="6:19" s="66" customFormat="1" x14ac:dyDescent="0.25">
      <c r="F143" s="80" t="s">
        <v>51</v>
      </c>
      <c r="G143" s="80" t="s">
        <v>322</v>
      </c>
      <c r="H143" s="6">
        <v>226799000</v>
      </c>
      <c r="I143" s="6"/>
      <c r="J143" s="6">
        <f t="shared" si="5"/>
        <v>226799000</v>
      </c>
      <c r="K143" s="67" t="str">
        <f t="shared" si="6"/>
        <v>02-01-01-004-003</v>
      </c>
      <c r="L143" s="67" t="s">
        <v>595</v>
      </c>
      <c r="M143" s="66" t="s">
        <v>273</v>
      </c>
      <c r="N143" s="66" t="str">
        <f t="shared" si="4"/>
        <v/>
      </c>
      <c r="O143" s="66" t="str">
        <f>IF(A143="","",IF(M143="DETALLE","",COUNTIFS(N143:$N$2970,N143)))</f>
        <v/>
      </c>
      <c r="P143" s="66" t="s">
        <v>753</v>
      </c>
      <c r="Q143" s="66" t="s">
        <v>366</v>
      </c>
      <c r="R143" s="66" t="s">
        <v>367</v>
      </c>
      <c r="S143" s="65" t="s">
        <v>753</v>
      </c>
    </row>
    <row r="144" spans="6:19" s="66" customFormat="1" x14ac:dyDescent="0.25">
      <c r="F144" s="80" t="s">
        <v>52</v>
      </c>
      <c r="G144" s="80" t="s">
        <v>323</v>
      </c>
      <c r="H144" s="6">
        <v>91300000</v>
      </c>
      <c r="I144" s="6"/>
      <c r="J144" s="6">
        <f t="shared" si="5"/>
        <v>91300000</v>
      </c>
      <c r="K144" s="67" t="str">
        <f t="shared" si="6"/>
        <v>02-01-01-004-003</v>
      </c>
      <c r="L144" s="67" t="s">
        <v>595</v>
      </c>
      <c r="M144" s="66" t="s">
        <v>273</v>
      </c>
      <c r="N144" s="66" t="str">
        <f t="shared" si="4"/>
        <v/>
      </c>
      <c r="O144" s="66" t="str">
        <f>IF(A144="","",IF(M144="DETALLE","",COUNTIFS(N144:$N$2970,N144)))</f>
        <v/>
      </c>
      <c r="P144" s="66" t="s">
        <v>754</v>
      </c>
      <c r="Q144" s="66" t="s">
        <v>366</v>
      </c>
      <c r="R144" s="66" t="s">
        <v>367</v>
      </c>
      <c r="S144" s="65" t="s">
        <v>754</v>
      </c>
    </row>
    <row r="145" spans="6:19" s="66" customFormat="1" x14ac:dyDescent="0.25">
      <c r="F145" s="80" t="s">
        <v>110</v>
      </c>
      <c r="G145" s="80" t="s">
        <v>967</v>
      </c>
      <c r="H145" s="6">
        <v>3400000</v>
      </c>
      <c r="I145" s="6"/>
      <c r="J145" s="6">
        <f t="shared" si="5"/>
        <v>3400000</v>
      </c>
      <c r="K145" s="67" t="str">
        <f t="shared" si="6"/>
        <v>02-01-01-004-003</v>
      </c>
      <c r="L145" s="67" t="s">
        <v>595</v>
      </c>
      <c r="M145" s="66" t="s">
        <v>273</v>
      </c>
      <c r="N145" s="66" t="str">
        <f t="shared" si="4"/>
        <v/>
      </c>
      <c r="O145" s="66" t="str">
        <f>IF(A145="","",IF(M145="DETALLE","",COUNTIFS(N145:$N$2970,N145)))</f>
        <v/>
      </c>
      <c r="P145" s="66" t="s">
        <v>755</v>
      </c>
      <c r="Q145" s="66" t="s">
        <v>366</v>
      </c>
      <c r="R145" s="66" t="s">
        <v>367</v>
      </c>
      <c r="S145" s="65" t="s">
        <v>866</v>
      </c>
    </row>
    <row r="146" spans="6:19" s="66" customFormat="1" x14ac:dyDescent="0.25">
      <c r="F146" s="80" t="s">
        <v>54</v>
      </c>
      <c r="G146" s="80" t="s">
        <v>288</v>
      </c>
      <c r="H146" s="6"/>
      <c r="I146" s="6">
        <v>1033258000</v>
      </c>
      <c r="J146" s="6">
        <f t="shared" si="5"/>
        <v>1033258000</v>
      </c>
      <c r="K146" s="67" t="str">
        <f t="shared" si="6"/>
        <v>02-01-01-004-003</v>
      </c>
      <c r="L146" s="67" t="s">
        <v>595</v>
      </c>
      <c r="M146" s="66" t="s">
        <v>273</v>
      </c>
      <c r="N146" s="66" t="str">
        <f t="shared" si="4"/>
        <v/>
      </c>
      <c r="O146" s="66" t="str">
        <f>IF(A146="","",IF(M146="DETALLE","",COUNTIFS(N146:$N$2970,N146)))</f>
        <v/>
      </c>
      <c r="P146" s="66" t="s">
        <v>743</v>
      </c>
      <c r="Q146" s="66" t="s">
        <v>366</v>
      </c>
      <c r="R146" s="66" t="s">
        <v>367</v>
      </c>
      <c r="S146" s="65" t="s">
        <v>743</v>
      </c>
    </row>
    <row r="147" spans="6:19" s="66" customFormat="1" x14ac:dyDescent="0.25">
      <c r="F147" s="80" t="s">
        <v>56</v>
      </c>
      <c r="G147" s="80" t="s">
        <v>280</v>
      </c>
      <c r="H147" s="6">
        <v>53400000</v>
      </c>
      <c r="I147" s="6"/>
      <c r="J147" s="6">
        <f t="shared" si="5"/>
        <v>53400000</v>
      </c>
      <c r="K147" s="67" t="str">
        <f t="shared" si="6"/>
        <v>02-01-01-004-003</v>
      </c>
      <c r="L147" s="67" t="s">
        <v>595</v>
      </c>
      <c r="M147" s="66" t="s">
        <v>273</v>
      </c>
      <c r="N147" s="66" t="str">
        <f t="shared" si="4"/>
        <v/>
      </c>
      <c r="O147" s="66" t="str">
        <f>IF(A147="","",IF(M147="DETALLE","",COUNTIFS(N147:$N$2970,N147)))</f>
        <v/>
      </c>
      <c r="P147" s="66" t="s">
        <v>740</v>
      </c>
      <c r="Q147" s="66" t="s">
        <v>366</v>
      </c>
      <c r="R147" s="66" t="s">
        <v>367</v>
      </c>
      <c r="S147" s="65" t="s">
        <v>740</v>
      </c>
    </row>
    <row r="148" spans="6:19" s="66" customFormat="1" x14ac:dyDescent="0.25">
      <c r="F148" s="80" t="s">
        <v>59</v>
      </c>
      <c r="G148" s="80" t="s">
        <v>1029</v>
      </c>
      <c r="H148" s="6">
        <v>32000000</v>
      </c>
      <c r="I148" s="6"/>
      <c r="J148" s="6">
        <f t="shared" si="5"/>
        <v>32000000</v>
      </c>
      <c r="K148" s="67" t="str">
        <f t="shared" si="6"/>
        <v>02-01-01-004-003</v>
      </c>
      <c r="L148" s="67" t="s">
        <v>595</v>
      </c>
      <c r="M148" s="66" t="s">
        <v>273</v>
      </c>
      <c r="N148" s="66" t="str">
        <f t="shared" si="4"/>
        <v/>
      </c>
      <c r="O148" s="66" t="str">
        <f>IF(A148="","",IF(M148="DETALLE","",COUNTIFS(N148:$N$2970,N148)))</f>
        <v/>
      </c>
      <c r="P148" s="66" t="s">
        <v>759</v>
      </c>
      <c r="Q148" s="66" t="s">
        <v>366</v>
      </c>
      <c r="R148" s="66" t="s">
        <v>367</v>
      </c>
      <c r="S148" s="65" t="s">
        <v>759</v>
      </c>
    </row>
    <row r="149" spans="6:19" s="66" customFormat="1" x14ac:dyDescent="0.25">
      <c r="F149" s="80" t="s">
        <v>61</v>
      </c>
      <c r="G149" s="80" t="s">
        <v>330</v>
      </c>
      <c r="H149" s="6">
        <v>32000000</v>
      </c>
      <c r="I149" s="6"/>
      <c r="J149" s="6">
        <f t="shared" si="5"/>
        <v>32000000</v>
      </c>
      <c r="K149" s="67" t="str">
        <f t="shared" si="6"/>
        <v>02-01-01-004-003</v>
      </c>
      <c r="L149" s="67" t="s">
        <v>595</v>
      </c>
      <c r="M149" s="66" t="s">
        <v>273</v>
      </c>
      <c r="N149" s="66" t="str">
        <f t="shared" si="4"/>
        <v/>
      </c>
      <c r="O149" s="66" t="str">
        <f>IF(A149="","",IF(M149="DETALLE","",COUNTIFS(N149:$N$2970,N149)))</f>
        <v/>
      </c>
      <c r="P149" s="66" t="s">
        <v>760</v>
      </c>
      <c r="Q149" s="66" t="s">
        <v>366</v>
      </c>
      <c r="R149" s="66" t="s">
        <v>367</v>
      </c>
      <c r="S149" s="65" t="s">
        <v>843</v>
      </c>
    </row>
    <row r="150" spans="6:19" s="66" customFormat="1" x14ac:dyDescent="0.25">
      <c r="F150" s="80" t="s">
        <v>62</v>
      </c>
      <c r="G150" s="80" t="s">
        <v>331</v>
      </c>
      <c r="H150" s="6">
        <v>80000000</v>
      </c>
      <c r="I150" s="6"/>
      <c r="J150" s="6">
        <f t="shared" si="5"/>
        <v>80000000</v>
      </c>
      <c r="K150" s="67" t="str">
        <f t="shared" si="6"/>
        <v>02-01-01-004-003</v>
      </c>
      <c r="L150" s="67" t="s">
        <v>595</v>
      </c>
      <c r="M150" s="66" t="s">
        <v>273</v>
      </c>
      <c r="N150" s="66" t="str">
        <f t="shared" si="4"/>
        <v/>
      </c>
      <c r="O150" s="66" t="str">
        <f>IF(A150="","",IF(M150="DETALLE","",COUNTIFS(N150:$N$2970,N150)))</f>
        <v/>
      </c>
      <c r="P150" s="66" t="s">
        <v>761</v>
      </c>
      <c r="Q150" s="66" t="s">
        <v>366</v>
      </c>
      <c r="R150" s="66" t="s">
        <v>367</v>
      </c>
      <c r="S150" s="65" t="s">
        <v>761</v>
      </c>
    </row>
    <row r="151" spans="6:19" s="66" customFormat="1" x14ac:dyDescent="0.25">
      <c r="F151" s="80" t="s">
        <v>63</v>
      </c>
      <c r="G151" s="80" t="s">
        <v>332</v>
      </c>
      <c r="H151" s="6">
        <v>62349981</v>
      </c>
      <c r="I151" s="6"/>
      <c r="J151" s="6">
        <f t="shared" si="5"/>
        <v>62349981</v>
      </c>
      <c r="K151" s="67" t="str">
        <f t="shared" si="6"/>
        <v>02-01-01-004-003</v>
      </c>
      <c r="L151" s="67" t="s">
        <v>595</v>
      </c>
      <c r="M151" s="66" t="s">
        <v>273</v>
      </c>
      <c r="N151" s="66" t="str">
        <f t="shared" si="4"/>
        <v/>
      </c>
      <c r="O151" s="66" t="str">
        <f>IF(A151="","",IF(M151="DETALLE","",COUNTIFS(N151:$N$2970,N151)))</f>
        <v/>
      </c>
      <c r="P151" s="66" t="s">
        <v>761</v>
      </c>
      <c r="Q151" s="66" t="s">
        <v>366</v>
      </c>
      <c r="R151" s="66" t="s">
        <v>367</v>
      </c>
      <c r="S151" s="65" t="s">
        <v>844</v>
      </c>
    </row>
    <row r="152" spans="6:19" s="66" customFormat="1" x14ac:dyDescent="0.25">
      <c r="F152" s="80" t="s">
        <v>65</v>
      </c>
      <c r="G152" s="80" t="s">
        <v>1024</v>
      </c>
      <c r="H152" s="6">
        <v>1280000</v>
      </c>
      <c r="I152" s="6"/>
      <c r="J152" s="6">
        <f t="shared" si="5"/>
        <v>1280000</v>
      </c>
      <c r="K152" s="67" t="str">
        <f t="shared" si="6"/>
        <v>02-01-01-004-003</v>
      </c>
      <c r="L152" s="67" t="s">
        <v>595</v>
      </c>
      <c r="M152" s="66" t="s">
        <v>273</v>
      </c>
      <c r="N152" s="66" t="str">
        <f t="shared" si="4"/>
        <v/>
      </c>
      <c r="O152" s="66" t="str">
        <f>IF(A152="","",IF(M152="DETALLE","",COUNTIFS(N152:$N$2970,N152)))</f>
        <v/>
      </c>
      <c r="P152" s="66" t="s">
        <v>762</v>
      </c>
      <c r="Q152" s="66" t="s">
        <v>366</v>
      </c>
      <c r="R152" s="66" t="s">
        <v>367</v>
      </c>
      <c r="S152" s="65" t="s">
        <v>762</v>
      </c>
    </row>
    <row r="153" spans="6:19" s="66" customFormat="1" x14ac:dyDescent="0.25">
      <c r="F153" s="80" t="s">
        <v>66</v>
      </c>
      <c r="G153" s="80" t="s">
        <v>335</v>
      </c>
      <c r="H153" s="6">
        <v>22219530</v>
      </c>
      <c r="I153" s="6"/>
      <c r="J153" s="6">
        <f t="shared" si="5"/>
        <v>22219530</v>
      </c>
      <c r="K153" s="67" t="str">
        <f t="shared" si="6"/>
        <v>02-01-01-004-003</v>
      </c>
      <c r="L153" s="67" t="s">
        <v>595</v>
      </c>
      <c r="M153" s="66" t="s">
        <v>273</v>
      </c>
      <c r="N153" s="66" t="str">
        <f t="shared" si="4"/>
        <v/>
      </c>
      <c r="O153" s="66" t="str">
        <f>IF(A153="","",IF(M153="DETALLE","",COUNTIFS(N153:$N$2970,N153)))</f>
        <v/>
      </c>
      <c r="P153" s="66" t="s">
        <v>762</v>
      </c>
      <c r="Q153" s="66" t="s">
        <v>366</v>
      </c>
      <c r="R153" s="66" t="s">
        <v>367</v>
      </c>
      <c r="S153" s="65" t="s">
        <v>845</v>
      </c>
    </row>
    <row r="154" spans="6:19" s="66" customFormat="1" x14ac:dyDescent="0.25">
      <c r="F154" s="80" t="s">
        <v>111</v>
      </c>
      <c r="G154" s="80" t="s">
        <v>968</v>
      </c>
      <c r="H154" s="6"/>
      <c r="I154" s="6">
        <v>9000000</v>
      </c>
      <c r="J154" s="6">
        <f t="shared" si="5"/>
        <v>9000000</v>
      </c>
      <c r="K154" s="67" t="str">
        <f t="shared" si="6"/>
        <v>02-01-01-004-003</v>
      </c>
      <c r="L154" s="67" t="s">
        <v>595</v>
      </c>
      <c r="M154" s="66" t="s">
        <v>273</v>
      </c>
      <c r="N154" s="66" t="str">
        <f t="shared" si="4"/>
        <v/>
      </c>
      <c r="O154" s="66" t="str">
        <f>IF(A154="","",IF(M154="DETALLE","",COUNTIFS(N154:$N$2970,N154)))</f>
        <v/>
      </c>
      <c r="P154" s="66" t="s">
        <v>762</v>
      </c>
      <c r="Q154" s="66" t="s">
        <v>366</v>
      </c>
      <c r="R154" s="66" t="s">
        <v>367</v>
      </c>
      <c r="S154" s="65" t="s">
        <v>866</v>
      </c>
    </row>
    <row r="155" spans="6:19" s="66" customFormat="1" x14ac:dyDescent="0.25">
      <c r="F155" s="80" t="s">
        <v>67</v>
      </c>
      <c r="G155" s="80" t="s">
        <v>336</v>
      </c>
      <c r="H155" s="6">
        <v>2500000</v>
      </c>
      <c r="I155" s="6"/>
      <c r="J155" s="6">
        <f t="shared" si="5"/>
        <v>2500000</v>
      </c>
      <c r="K155" s="67" t="str">
        <f t="shared" si="6"/>
        <v>02-01-01-004-003</v>
      </c>
      <c r="L155" s="67" t="s">
        <v>595</v>
      </c>
      <c r="M155" s="66" t="s">
        <v>273</v>
      </c>
      <c r="N155" s="66" t="str">
        <f t="shared" si="4"/>
        <v/>
      </c>
      <c r="O155" s="66" t="str">
        <f>IF(A155="","",IF(M155="DETALLE","",COUNTIFS(N155:$N$2970,N155)))</f>
        <v/>
      </c>
      <c r="P155" s="66" t="s">
        <v>762</v>
      </c>
      <c r="Q155" s="66" t="s">
        <v>366</v>
      </c>
      <c r="R155" s="66" t="s">
        <v>367</v>
      </c>
      <c r="S155" s="65" t="s">
        <v>1048</v>
      </c>
    </row>
    <row r="156" spans="6:19" s="66" customFormat="1" x14ac:dyDescent="0.25">
      <c r="F156" s="80" t="s">
        <v>68</v>
      </c>
      <c r="G156" s="80" t="s">
        <v>337</v>
      </c>
      <c r="H156" s="6">
        <v>58000000</v>
      </c>
      <c r="I156" s="6"/>
      <c r="J156" s="6">
        <f t="shared" si="5"/>
        <v>58000000</v>
      </c>
      <c r="K156" s="67" t="str">
        <f t="shared" si="6"/>
        <v>02-01-01-004-003</v>
      </c>
      <c r="L156" s="67" t="s">
        <v>595</v>
      </c>
      <c r="M156" s="66" t="s">
        <v>273</v>
      </c>
      <c r="N156" s="66" t="str">
        <f t="shared" si="4"/>
        <v/>
      </c>
      <c r="O156" s="66" t="str">
        <f>IF(A156="","",IF(M156="DETALLE","",COUNTIFS(N156:$N$2970,N156)))</f>
        <v/>
      </c>
      <c r="P156" s="66" t="s">
        <v>763</v>
      </c>
      <c r="Q156" s="66" t="s">
        <v>366</v>
      </c>
      <c r="R156" s="66" t="s">
        <v>367</v>
      </c>
      <c r="S156" s="65" t="s">
        <v>763</v>
      </c>
    </row>
    <row r="157" spans="6:19" s="66" customFormat="1" x14ac:dyDescent="0.25">
      <c r="F157" s="80" t="s">
        <v>73</v>
      </c>
      <c r="G157" s="80" t="s">
        <v>342</v>
      </c>
      <c r="H157" s="6">
        <v>6850000</v>
      </c>
      <c r="I157" s="6"/>
      <c r="J157" s="6">
        <f t="shared" si="5"/>
        <v>6850000</v>
      </c>
      <c r="K157" s="67" t="str">
        <f t="shared" si="6"/>
        <v>02-01-01-004-003</v>
      </c>
      <c r="L157" s="67" t="s">
        <v>595</v>
      </c>
      <c r="M157" s="66" t="s">
        <v>273</v>
      </c>
      <c r="N157" s="66" t="str">
        <f t="shared" si="4"/>
        <v/>
      </c>
      <c r="O157" s="66" t="str">
        <f>IF(A157="","",IF(M157="DETALLE","",COUNTIFS(N157:$N$2970,N157)))</f>
        <v/>
      </c>
      <c r="P157" s="66" t="s">
        <v>765</v>
      </c>
      <c r="Q157" s="66" t="s">
        <v>366</v>
      </c>
      <c r="R157" s="66" t="s">
        <v>367</v>
      </c>
      <c r="S157" s="65" t="s">
        <v>765</v>
      </c>
    </row>
    <row r="158" spans="6:19" s="66" customFormat="1" x14ac:dyDescent="0.25">
      <c r="F158" s="80" t="s">
        <v>80</v>
      </c>
      <c r="G158" s="80" t="s">
        <v>347</v>
      </c>
      <c r="H158" s="6">
        <v>80000000</v>
      </c>
      <c r="I158" s="6"/>
      <c r="J158" s="6">
        <f t="shared" si="5"/>
        <v>80000000</v>
      </c>
      <c r="K158" s="67" t="str">
        <f t="shared" si="6"/>
        <v>02-01-01-004-003</v>
      </c>
      <c r="L158" s="67" t="s">
        <v>595</v>
      </c>
      <c r="M158" s="66" t="s">
        <v>273</v>
      </c>
      <c r="N158" s="66" t="str">
        <f t="shared" si="4"/>
        <v/>
      </c>
      <c r="O158" s="66" t="str">
        <f>IF(A158="","",IF(M158="DETALLE","",COUNTIFS(N158:$N$2970,N158)))</f>
        <v/>
      </c>
      <c r="P158" s="66" t="s">
        <v>768</v>
      </c>
      <c r="Q158" s="66" t="s">
        <v>366</v>
      </c>
      <c r="R158" s="66" t="s">
        <v>367</v>
      </c>
      <c r="S158" s="65" t="s">
        <v>768</v>
      </c>
    </row>
    <row r="159" spans="6:19" s="66" customFormat="1" x14ac:dyDescent="0.25">
      <c r="F159" s="80" t="s">
        <v>112</v>
      </c>
      <c r="G159" s="80" t="s">
        <v>969</v>
      </c>
      <c r="H159" s="6"/>
      <c r="I159" s="6">
        <v>9000000</v>
      </c>
      <c r="J159" s="6">
        <f t="shared" si="5"/>
        <v>9000000</v>
      </c>
      <c r="K159" s="67" t="str">
        <f t="shared" si="6"/>
        <v>02-01-01-004-003</v>
      </c>
      <c r="L159" s="67" t="s">
        <v>595</v>
      </c>
      <c r="M159" s="66" t="s">
        <v>273</v>
      </c>
      <c r="N159" s="66" t="str">
        <f t="shared" si="4"/>
        <v/>
      </c>
      <c r="O159" s="66" t="str">
        <f>IF(A159="","",IF(M159="DETALLE","",COUNTIFS(N159:$N$2970,N159)))</f>
        <v/>
      </c>
      <c r="P159" s="66" t="s">
        <v>768</v>
      </c>
      <c r="Q159" s="66" t="s">
        <v>366</v>
      </c>
      <c r="R159" s="66" t="s">
        <v>367</v>
      </c>
      <c r="S159" s="65" t="s">
        <v>866</v>
      </c>
    </row>
    <row r="160" spans="6:19" s="66" customFormat="1" x14ac:dyDescent="0.25">
      <c r="F160" s="80" t="s">
        <v>113</v>
      </c>
      <c r="G160" s="80" t="s">
        <v>379</v>
      </c>
      <c r="H160" s="6">
        <v>40000000</v>
      </c>
      <c r="I160" s="6"/>
      <c r="J160" s="6">
        <f t="shared" si="5"/>
        <v>40000000</v>
      </c>
      <c r="K160" s="67" t="str">
        <f t="shared" si="6"/>
        <v>02-01-01-004-003</v>
      </c>
      <c r="L160" s="67" t="s">
        <v>595</v>
      </c>
      <c r="M160" s="66" t="s">
        <v>273</v>
      </c>
      <c r="N160" s="66" t="str">
        <f t="shared" si="4"/>
        <v/>
      </c>
      <c r="O160" s="66" t="str">
        <f>IF(A160="","",IF(M160="DETALLE","",COUNTIFS(N160:$N$2970,N160)))</f>
        <v/>
      </c>
      <c r="P160" s="66" t="s">
        <v>768</v>
      </c>
      <c r="Q160" s="66" t="s">
        <v>366</v>
      </c>
      <c r="R160" s="66" t="s">
        <v>367</v>
      </c>
      <c r="S160" s="65" t="s">
        <v>867</v>
      </c>
    </row>
    <row r="161" spans="1:19" s="66" customFormat="1" x14ac:dyDescent="0.25">
      <c r="F161" s="80" t="s">
        <v>114</v>
      </c>
      <c r="G161" s="80" t="s">
        <v>380</v>
      </c>
      <c r="H161" s="6">
        <v>50000000</v>
      </c>
      <c r="I161" s="6"/>
      <c r="J161" s="6">
        <f t="shared" si="5"/>
        <v>50000000</v>
      </c>
      <c r="K161" s="67" t="str">
        <f t="shared" si="6"/>
        <v>02-01-01-004-003</v>
      </c>
      <c r="L161" s="67" t="s">
        <v>595</v>
      </c>
      <c r="M161" s="66" t="s">
        <v>273</v>
      </c>
      <c r="N161" s="66" t="str">
        <f t="shared" si="4"/>
        <v/>
      </c>
      <c r="O161" s="66" t="str">
        <f>IF(A161="","",IF(M161="DETALLE","",COUNTIFS(N161:$N$2970,N161)))</f>
        <v/>
      </c>
      <c r="P161" s="66" t="s">
        <v>769</v>
      </c>
      <c r="Q161" s="66" t="s">
        <v>366</v>
      </c>
      <c r="R161" s="66" t="s">
        <v>367</v>
      </c>
      <c r="S161" s="65" t="s">
        <v>868</v>
      </c>
    </row>
    <row r="162" spans="1:19" s="66" customFormat="1" x14ac:dyDescent="0.25">
      <c r="F162" s="80" t="s">
        <v>84</v>
      </c>
      <c r="G162" s="80" t="s">
        <v>351</v>
      </c>
      <c r="H162" s="6">
        <v>37000000</v>
      </c>
      <c r="I162" s="6"/>
      <c r="J162" s="6">
        <f t="shared" si="5"/>
        <v>37000000</v>
      </c>
      <c r="K162" s="67" t="str">
        <f t="shared" si="6"/>
        <v>02-01-01-004-003</v>
      </c>
      <c r="L162" s="67" t="s">
        <v>595</v>
      </c>
      <c r="M162" s="66" t="s">
        <v>273</v>
      </c>
      <c r="N162" s="66" t="str">
        <f t="shared" si="4"/>
        <v/>
      </c>
      <c r="O162" s="66" t="str">
        <f>IF(A162="","",IF(M162="DETALLE","",COUNTIFS(N162:$N$2970,N162)))</f>
        <v/>
      </c>
      <c r="P162" s="66" t="s">
        <v>769</v>
      </c>
      <c r="Q162" s="66" t="s">
        <v>366</v>
      </c>
      <c r="R162" s="66" t="s">
        <v>367</v>
      </c>
      <c r="S162" s="65" t="s">
        <v>1050</v>
      </c>
    </row>
    <row r="163" spans="1:19" s="66" customFormat="1" x14ac:dyDescent="0.25">
      <c r="F163" s="80" t="s">
        <v>85</v>
      </c>
      <c r="G163" s="80" t="s">
        <v>352</v>
      </c>
      <c r="H163" s="6">
        <v>97800000</v>
      </c>
      <c r="I163" s="6"/>
      <c r="J163" s="6">
        <f t="shared" si="5"/>
        <v>97800000</v>
      </c>
      <c r="K163" s="67" t="str">
        <f t="shared" si="6"/>
        <v>02-01-01-004-003</v>
      </c>
      <c r="L163" s="67" t="s">
        <v>595</v>
      </c>
      <c r="M163" s="66" t="s">
        <v>273</v>
      </c>
      <c r="N163" s="66" t="str">
        <f t="shared" si="4"/>
        <v/>
      </c>
      <c r="O163" s="66" t="str">
        <f>IF(A163="","",IF(M163="DETALLE","",COUNTIFS(N163:$N$2970,N163)))</f>
        <v/>
      </c>
      <c r="P163" s="66" t="s">
        <v>770</v>
      </c>
      <c r="Q163" s="66" t="s">
        <v>366</v>
      </c>
      <c r="R163" s="66" t="s">
        <v>367</v>
      </c>
      <c r="S163" s="65" t="s">
        <v>770</v>
      </c>
    </row>
    <row r="164" spans="1:19" s="66" customFormat="1" x14ac:dyDescent="0.25">
      <c r="F164" s="80" t="s">
        <v>86</v>
      </c>
      <c r="G164" s="80" t="s">
        <v>353</v>
      </c>
      <c r="H164" s="6">
        <v>21000000</v>
      </c>
      <c r="I164" s="6"/>
      <c r="J164" s="6">
        <f t="shared" si="5"/>
        <v>21000000</v>
      </c>
      <c r="K164" s="67" t="str">
        <f t="shared" si="6"/>
        <v>02-01-01-004-003</v>
      </c>
      <c r="L164" s="67" t="s">
        <v>595</v>
      </c>
      <c r="M164" s="66" t="s">
        <v>273</v>
      </c>
      <c r="N164" s="66" t="str">
        <f t="shared" si="4"/>
        <v/>
      </c>
      <c r="O164" s="66" t="str">
        <f>IF(A164="","",IF(M164="DETALLE","",COUNTIFS(N164:$N$2970,N164)))</f>
        <v/>
      </c>
      <c r="P164" s="66" t="s">
        <v>770</v>
      </c>
      <c r="Q164" s="66" t="s">
        <v>366</v>
      </c>
      <c r="R164" s="66" t="s">
        <v>367</v>
      </c>
      <c r="S164" s="65" t="s">
        <v>856</v>
      </c>
    </row>
    <row r="165" spans="1:19" s="66" customFormat="1" x14ac:dyDescent="0.25">
      <c r="F165" s="80" t="s">
        <v>115</v>
      </c>
      <c r="G165" s="80" t="s">
        <v>381</v>
      </c>
      <c r="H165" s="6"/>
      <c r="I165" s="6">
        <v>9000000</v>
      </c>
      <c r="J165" s="6">
        <f t="shared" si="5"/>
        <v>9000000</v>
      </c>
      <c r="K165" s="67" t="str">
        <f t="shared" si="6"/>
        <v>02-01-01-004-003</v>
      </c>
      <c r="L165" s="67" t="s">
        <v>595</v>
      </c>
      <c r="M165" s="66" t="s">
        <v>273</v>
      </c>
      <c r="N165" s="66" t="str">
        <f t="shared" si="4"/>
        <v/>
      </c>
      <c r="O165" s="66" t="str">
        <f>IF(A165="","",IF(M165="DETALLE","",COUNTIFS(N165:$N$2970,N165)))</f>
        <v/>
      </c>
      <c r="P165" s="66" t="s">
        <v>770</v>
      </c>
      <c r="Q165" s="66" t="s">
        <v>366</v>
      </c>
      <c r="R165" s="66" t="s">
        <v>367</v>
      </c>
      <c r="S165" s="65" t="s">
        <v>866</v>
      </c>
    </row>
    <row r="166" spans="1:19" s="66" customFormat="1" x14ac:dyDescent="0.25">
      <c r="F166" s="80" t="s">
        <v>87</v>
      </c>
      <c r="G166" s="80" t="s">
        <v>354</v>
      </c>
      <c r="H166" s="6">
        <v>108000000</v>
      </c>
      <c r="I166" s="6"/>
      <c r="J166" s="6">
        <f t="shared" si="5"/>
        <v>108000000</v>
      </c>
      <c r="K166" s="67" t="str">
        <f t="shared" si="6"/>
        <v>02-01-01-004-003</v>
      </c>
      <c r="L166" s="67" t="s">
        <v>595</v>
      </c>
      <c r="M166" s="66" t="s">
        <v>273</v>
      </c>
      <c r="N166" s="66" t="str">
        <f t="shared" si="4"/>
        <v/>
      </c>
      <c r="O166" s="66" t="str">
        <f>IF(A166="","",IF(M166="DETALLE","",COUNTIFS(N166:$N$2970,N166)))</f>
        <v/>
      </c>
      <c r="P166" s="66" t="s">
        <v>771</v>
      </c>
      <c r="Q166" s="66" t="s">
        <v>366</v>
      </c>
      <c r="R166" s="66" t="s">
        <v>367</v>
      </c>
      <c r="S166" s="65" t="s">
        <v>771</v>
      </c>
    </row>
    <row r="167" spans="1:19" s="66" customFormat="1" x14ac:dyDescent="0.25">
      <c r="F167" s="80" t="s">
        <v>116</v>
      </c>
      <c r="G167" s="80" t="s">
        <v>382</v>
      </c>
      <c r="H167" s="6">
        <v>18000000</v>
      </c>
      <c r="I167" s="6"/>
      <c r="J167" s="6">
        <f t="shared" si="5"/>
        <v>18000000</v>
      </c>
      <c r="K167" s="67" t="str">
        <f t="shared" si="6"/>
        <v>02-01-01-004-003</v>
      </c>
      <c r="L167" s="67" t="s">
        <v>595</v>
      </c>
      <c r="M167" s="66" t="s">
        <v>273</v>
      </c>
      <c r="N167" s="66" t="str">
        <f t="shared" si="4"/>
        <v/>
      </c>
      <c r="O167" s="66" t="str">
        <f>IF(A167="","",IF(M167="DETALLE","",COUNTIFS(N167:$N$2970,N167)))</f>
        <v/>
      </c>
      <c r="P167" s="66" t="s">
        <v>771</v>
      </c>
      <c r="Q167" s="66" t="s">
        <v>366</v>
      </c>
      <c r="R167" s="66" t="s">
        <v>367</v>
      </c>
      <c r="S167" s="65" t="s">
        <v>869</v>
      </c>
    </row>
    <row r="168" spans="1:19" s="66" customFormat="1" x14ac:dyDescent="0.25">
      <c r="F168" s="80" t="s">
        <v>117</v>
      </c>
      <c r="G168" s="80" t="s">
        <v>970</v>
      </c>
      <c r="H168" s="6">
        <v>15000000</v>
      </c>
      <c r="I168" s="6"/>
      <c r="J168" s="6">
        <f t="shared" si="5"/>
        <v>15000000</v>
      </c>
      <c r="K168" s="67" t="str">
        <f t="shared" si="6"/>
        <v>02-01-01-004-003</v>
      </c>
      <c r="L168" s="67" t="s">
        <v>595</v>
      </c>
      <c r="M168" s="66" t="s">
        <v>273</v>
      </c>
      <c r="N168" s="66" t="str">
        <f t="shared" si="4"/>
        <v/>
      </c>
      <c r="O168" s="66" t="str">
        <f>IF(A168="","",IF(M168="DETALLE","",COUNTIFS(N168:$N$2970,N168)))</f>
        <v/>
      </c>
      <c r="P168" s="66" t="s">
        <v>771</v>
      </c>
      <c r="Q168" s="66" t="s">
        <v>366</v>
      </c>
      <c r="R168" s="66" t="s">
        <v>367</v>
      </c>
      <c r="S168" s="65" t="s">
        <v>866</v>
      </c>
    </row>
    <row r="169" spans="1:19" s="66" customFormat="1" x14ac:dyDescent="0.25">
      <c r="F169" s="80" t="s">
        <v>118</v>
      </c>
      <c r="G169" s="80" t="s">
        <v>384</v>
      </c>
      <c r="H169" s="6">
        <v>12700000</v>
      </c>
      <c r="I169" s="6"/>
      <c r="J169" s="6">
        <f t="shared" si="5"/>
        <v>12700000</v>
      </c>
      <c r="K169" s="67" t="str">
        <f t="shared" si="6"/>
        <v>02-01-01-004-003</v>
      </c>
      <c r="L169" s="67" t="s">
        <v>595</v>
      </c>
      <c r="M169" s="66" t="s">
        <v>273</v>
      </c>
      <c r="N169" s="66" t="str">
        <f t="shared" si="4"/>
        <v/>
      </c>
      <c r="O169" s="66" t="str">
        <f>IF(A169="","",IF(M169="DETALLE","",COUNTIFS(N169:$N$2970,N169)))</f>
        <v/>
      </c>
      <c r="P169" s="66" t="s">
        <v>772</v>
      </c>
      <c r="Q169" s="66" t="s">
        <v>366</v>
      </c>
      <c r="R169" s="66" t="s">
        <v>367</v>
      </c>
      <c r="S169" s="65" t="s">
        <v>866</v>
      </c>
    </row>
    <row r="170" spans="1:19" s="66" customFormat="1" x14ac:dyDescent="0.25">
      <c r="F170" s="80" t="s">
        <v>90</v>
      </c>
      <c r="G170" s="80" t="s">
        <v>1025</v>
      </c>
      <c r="H170" s="6">
        <v>163400000</v>
      </c>
      <c r="I170" s="6"/>
      <c r="J170" s="6">
        <f t="shared" si="5"/>
        <v>163400000</v>
      </c>
      <c r="K170" s="67" t="str">
        <f t="shared" si="6"/>
        <v>02-01-01-004-003</v>
      </c>
      <c r="L170" s="67" t="s">
        <v>595</v>
      </c>
      <c r="M170" s="66" t="s">
        <v>273</v>
      </c>
      <c r="N170" s="66" t="str">
        <f t="shared" si="4"/>
        <v/>
      </c>
      <c r="O170" s="66" t="str">
        <f>IF(A170="","",IF(M170="DETALLE","",COUNTIFS(N170:$N$2970,N170)))</f>
        <v/>
      </c>
      <c r="P170" s="66" t="s">
        <v>773</v>
      </c>
      <c r="Q170" s="66" t="s">
        <v>366</v>
      </c>
      <c r="R170" s="66" t="s">
        <v>367</v>
      </c>
      <c r="S170" s="65" t="s">
        <v>773</v>
      </c>
    </row>
    <row r="171" spans="1:19" s="66" customFormat="1" x14ac:dyDescent="0.25">
      <c r="F171" s="80" t="s">
        <v>91</v>
      </c>
      <c r="G171" s="80" t="s">
        <v>358</v>
      </c>
      <c r="H171" s="6">
        <v>7000000</v>
      </c>
      <c r="I171" s="6"/>
      <c r="J171" s="6">
        <f t="shared" si="5"/>
        <v>7000000</v>
      </c>
      <c r="K171" s="67" t="str">
        <f t="shared" si="6"/>
        <v>02-01-01-004-003</v>
      </c>
      <c r="L171" s="67" t="s">
        <v>595</v>
      </c>
      <c r="M171" s="66" t="s">
        <v>273</v>
      </c>
      <c r="N171" s="66" t="str">
        <f t="shared" si="4"/>
        <v/>
      </c>
      <c r="O171" s="66" t="str">
        <f>IF(A171="","",IF(M171="DETALLE","",COUNTIFS(N171:$N$2970,N171)))</f>
        <v/>
      </c>
      <c r="P171" s="66" t="s">
        <v>773</v>
      </c>
      <c r="Q171" s="66" t="s">
        <v>366</v>
      </c>
      <c r="R171" s="66" t="s">
        <v>367</v>
      </c>
      <c r="S171" s="65" t="s">
        <v>859</v>
      </c>
    </row>
    <row r="172" spans="1:19" s="66" customFormat="1" ht="15.75" thickBot="1" x14ac:dyDescent="0.3">
      <c r="F172" s="80" t="s">
        <v>119</v>
      </c>
      <c r="G172" s="80" t="s">
        <v>385</v>
      </c>
      <c r="H172" s="6">
        <v>7200000</v>
      </c>
      <c r="I172" s="6"/>
      <c r="J172" s="6">
        <f t="shared" si="5"/>
        <v>7200000</v>
      </c>
      <c r="K172" s="67" t="str">
        <f t="shared" si="6"/>
        <v>02-01-01-004-003</v>
      </c>
      <c r="L172" s="67" t="s">
        <v>595</v>
      </c>
      <c r="M172" s="66" t="s">
        <v>273</v>
      </c>
      <c r="N172" s="66" t="str">
        <f t="shared" si="4"/>
        <v/>
      </c>
      <c r="O172" s="66" t="str">
        <f>IF(A172="","",IF(M172="DETALLE","",COUNTIFS(N172:$N$2970,N172)))</f>
        <v/>
      </c>
      <c r="P172" s="66" t="s">
        <v>773</v>
      </c>
      <c r="Q172" s="66" t="s">
        <v>366</v>
      </c>
      <c r="R172" s="66" t="s">
        <v>367</v>
      </c>
      <c r="S172" s="65" t="s">
        <v>866</v>
      </c>
    </row>
    <row r="173" spans="1:19" s="66" customFormat="1" ht="24.75" thickTop="1" x14ac:dyDescent="0.25">
      <c r="A173" s="91" t="s">
        <v>926</v>
      </c>
      <c r="B173" s="92"/>
      <c r="C173" s="92"/>
      <c r="D173" s="92"/>
      <c r="E173" s="92"/>
      <c r="F173" s="92"/>
      <c r="G173" s="92"/>
      <c r="H173" s="92"/>
      <c r="I173" s="92"/>
      <c r="J173" s="61" t="s">
        <v>927</v>
      </c>
      <c r="K173" s="69"/>
      <c r="L173" s="69"/>
      <c r="M173" s="61" t="s">
        <v>927</v>
      </c>
      <c r="S173" s="65"/>
    </row>
    <row r="174" spans="1:19" s="66" customFormat="1" ht="40.5" customHeight="1" thickBot="1" x14ac:dyDescent="0.3">
      <c r="A174" s="93" t="s">
        <v>929</v>
      </c>
      <c r="B174" s="94"/>
      <c r="C174" s="94"/>
      <c r="D174" s="94"/>
      <c r="E174" s="94"/>
      <c r="F174" s="94"/>
      <c r="G174" s="94"/>
      <c r="H174" s="94"/>
      <c r="I174" s="94"/>
      <c r="J174" s="94"/>
      <c r="K174" s="77"/>
      <c r="L174" s="77"/>
      <c r="M174" s="77"/>
      <c r="S174" s="65"/>
    </row>
    <row r="175" spans="1:19" s="66" customFormat="1" ht="42.75" customHeight="1" thickTop="1" x14ac:dyDescent="0.25">
      <c r="A175" s="48" t="s">
        <v>11</v>
      </c>
      <c r="B175" s="48" t="s">
        <v>12</v>
      </c>
      <c r="C175" s="48" t="s">
        <v>13</v>
      </c>
      <c r="D175" s="48" t="s">
        <v>14</v>
      </c>
      <c r="E175" s="48" t="s">
        <v>15</v>
      </c>
      <c r="F175" s="48" t="s">
        <v>16</v>
      </c>
      <c r="G175" s="49" t="s">
        <v>17</v>
      </c>
      <c r="H175" s="50" t="s">
        <v>18</v>
      </c>
      <c r="I175" s="50" t="s">
        <v>19</v>
      </c>
      <c r="J175" s="50" t="s">
        <v>20</v>
      </c>
      <c r="K175" s="70"/>
      <c r="L175" s="70"/>
      <c r="M175" s="70"/>
      <c r="S175" s="65"/>
    </row>
    <row r="176" spans="1:19" s="66" customFormat="1" x14ac:dyDescent="0.25">
      <c r="F176" s="80" t="s">
        <v>97</v>
      </c>
      <c r="G176" s="80" t="s">
        <v>364</v>
      </c>
      <c r="H176" s="6">
        <v>28000000</v>
      </c>
      <c r="I176" s="6"/>
      <c r="J176" s="6">
        <f t="shared" si="5"/>
        <v>28000000</v>
      </c>
      <c r="K176" s="67" t="str">
        <f>IF(F176&lt;&gt;"",K172,A176&amp;IF(B176="","","-"&amp;B176)&amp;IF(OR(C176="",C176=" "),"","-"&amp;C176)&amp;IF(OR(D176="",D176=" "),"","-"&amp;D176)&amp;IF(OR(E176="",E176=" "),"","-"&amp;E176))</f>
        <v>02-01-01-004-003</v>
      </c>
      <c r="L176" s="67" t="s">
        <v>595</v>
      </c>
      <c r="M176" s="66" t="s">
        <v>273</v>
      </c>
      <c r="N176" s="66" t="str">
        <f t="shared" si="4"/>
        <v/>
      </c>
      <c r="O176" s="66" t="str">
        <f>IF(A176="","",IF(M176="DETALLE","",COUNTIFS(N176:$N$2970,N176)))</f>
        <v/>
      </c>
      <c r="P176" s="66" t="s">
        <v>742</v>
      </c>
      <c r="Q176" s="66" t="s">
        <v>366</v>
      </c>
      <c r="R176" s="66" t="s">
        <v>367</v>
      </c>
      <c r="S176" s="65" t="s">
        <v>861</v>
      </c>
    </row>
    <row r="177" spans="1:19" s="66" customFormat="1" x14ac:dyDescent="0.25">
      <c r="F177" s="80" t="s">
        <v>120</v>
      </c>
      <c r="G177" s="80" t="s">
        <v>971</v>
      </c>
      <c r="H177" s="6">
        <v>7000000</v>
      </c>
      <c r="I177" s="6"/>
      <c r="J177" s="6">
        <f t="shared" si="5"/>
        <v>7000000</v>
      </c>
      <c r="K177" s="67" t="str">
        <f t="shared" si="6"/>
        <v>02-01-01-004-003</v>
      </c>
      <c r="L177" s="67" t="s">
        <v>595</v>
      </c>
      <c r="M177" s="66" t="s">
        <v>273</v>
      </c>
      <c r="N177" s="66" t="str">
        <f t="shared" si="4"/>
        <v/>
      </c>
      <c r="O177" s="66" t="str">
        <f>IF(A177="","",IF(M177="DETALLE","",COUNTIFS(N177:$N$2970,N177)))</f>
        <v/>
      </c>
      <c r="P177" s="66" t="s">
        <v>742</v>
      </c>
      <c r="Q177" s="66" t="s">
        <v>366</v>
      </c>
      <c r="R177" s="66" t="s">
        <v>367</v>
      </c>
      <c r="S177" s="65" t="s">
        <v>866</v>
      </c>
    </row>
    <row r="178" spans="1:19" s="66" customFormat="1" ht="23.25" customHeight="1" x14ac:dyDescent="0.25">
      <c r="F178" s="80" t="s">
        <v>98</v>
      </c>
      <c r="G178" s="80" t="s">
        <v>283</v>
      </c>
      <c r="H178" s="6">
        <v>77617339</v>
      </c>
      <c r="I178" s="6"/>
      <c r="J178" s="6">
        <f t="shared" si="5"/>
        <v>77617339</v>
      </c>
      <c r="K178" s="67" t="str">
        <f t="shared" si="6"/>
        <v>02-01-01-004-003</v>
      </c>
      <c r="L178" s="67" t="s">
        <v>595</v>
      </c>
      <c r="M178" s="66" t="s">
        <v>273</v>
      </c>
      <c r="N178" s="66" t="str">
        <f t="shared" si="4"/>
        <v/>
      </c>
      <c r="O178" s="66" t="str">
        <f>IF(A178="","",IF(M178="DETALLE","",COUNTIFS(N178:$N$2970,N178)))</f>
        <v/>
      </c>
      <c r="P178" s="66" t="s">
        <v>742</v>
      </c>
      <c r="Q178" s="66" t="s">
        <v>366</v>
      </c>
      <c r="R178" s="66" t="s">
        <v>367</v>
      </c>
      <c r="S178" s="65" t="s">
        <v>862</v>
      </c>
    </row>
    <row r="179" spans="1:19" s="66" customFormat="1" ht="21.75" customHeight="1" x14ac:dyDescent="0.25">
      <c r="A179" s="62"/>
      <c r="B179" s="62"/>
      <c r="C179" s="62"/>
      <c r="D179" s="62"/>
      <c r="E179" s="62"/>
      <c r="F179" s="82"/>
      <c r="G179" s="82" t="s">
        <v>261</v>
      </c>
      <c r="H179" s="4" t="str">
        <f>IF(A179="","",SUMIFS(H180:$H$2970,L180:$L$2970,K179))</f>
        <v/>
      </c>
      <c r="I179" s="4" t="str">
        <f>IF(A179="","",SUMIFS(I180:$I$2970,L180:$L$2970,K179))</f>
        <v/>
      </c>
      <c r="J179" s="4" t="str">
        <f t="shared" si="5"/>
        <v/>
      </c>
      <c r="K179" s="64" t="str">
        <f t="shared" si="6"/>
        <v/>
      </c>
      <c r="L179" s="64" t="s">
        <v>261</v>
      </c>
      <c r="M179" s="62" t="s">
        <v>261</v>
      </c>
      <c r="N179" s="62" t="str">
        <f t="shared" si="4"/>
        <v/>
      </c>
      <c r="O179" s="62" t="str">
        <f>IF(A179="","",IF(M179="DETALLE","",COUNTIFS(N179:$N$2970,N179)))</f>
        <v/>
      </c>
      <c r="P179" s="62" t="s">
        <v>261</v>
      </c>
      <c r="Q179" s="62" t="s">
        <v>261</v>
      </c>
      <c r="R179" s="62" t="s">
        <v>261</v>
      </c>
      <c r="S179" s="65" t="s">
        <v>261</v>
      </c>
    </row>
    <row r="180" spans="1:19" s="66" customFormat="1" ht="30" customHeight="1" x14ac:dyDescent="0.25">
      <c r="A180" s="62" t="s">
        <v>27</v>
      </c>
      <c r="B180" s="62" t="s">
        <v>28</v>
      </c>
      <c r="C180" s="62" t="s">
        <v>28</v>
      </c>
      <c r="D180" s="62" t="s">
        <v>100</v>
      </c>
      <c r="E180" s="62" t="s">
        <v>100</v>
      </c>
      <c r="F180" s="82"/>
      <c r="G180" s="83" t="s">
        <v>387</v>
      </c>
      <c r="H180" s="4">
        <f>IF(A180="","",SUMIFS(H181:$H$2970,L181:$L$2970,K180))</f>
        <v>2668366871</v>
      </c>
      <c r="I180" s="4">
        <f>IF(A180="","",SUMIFS(I181:$I$2970,L181:$L$2970,K180))</f>
        <v>1372156000</v>
      </c>
      <c r="J180" s="4">
        <f t="shared" si="5"/>
        <v>4040522871</v>
      </c>
      <c r="K180" s="64" t="str">
        <f t="shared" si="6"/>
        <v>02-01-01-004-004</v>
      </c>
      <c r="L180" s="64" t="s">
        <v>594</v>
      </c>
      <c r="M180" s="62" t="s">
        <v>277</v>
      </c>
      <c r="N180" s="62" t="str">
        <f t="shared" ref="N180:N243" si="7">IF(F180&lt;&gt;"","",A180&amp;TRIM(B180)&amp;TRIM(C180)&amp;TRIM(D180)&amp;TRIM(E180)&amp;TRIM(M180))</f>
        <v>020101004004Subordinal</v>
      </c>
      <c r="O180" s="62">
        <f>IF(A180="","",IF(M180="DETALLE","",COUNTIFS(N180:$N$2970,N180)))</f>
        <v>1</v>
      </c>
      <c r="P180" s="62" t="s">
        <v>261</v>
      </c>
      <c r="Q180" s="62" t="s">
        <v>366</v>
      </c>
      <c r="R180" s="62" t="s">
        <v>387</v>
      </c>
      <c r="S180" s="65" t="s">
        <v>261</v>
      </c>
    </row>
    <row r="181" spans="1:19" s="66" customFormat="1" x14ac:dyDescent="0.25">
      <c r="F181" s="80" t="s">
        <v>101</v>
      </c>
      <c r="G181" s="80" t="s">
        <v>279</v>
      </c>
      <c r="H181" s="6">
        <v>1000000000</v>
      </c>
      <c r="I181" s="6"/>
      <c r="J181" s="6">
        <f t="shared" si="5"/>
        <v>1000000000</v>
      </c>
      <c r="K181" s="67" t="str">
        <f t="shared" si="6"/>
        <v>02-01-01-004-004</v>
      </c>
      <c r="L181" s="67" t="s">
        <v>596</v>
      </c>
      <c r="M181" s="66" t="s">
        <v>273</v>
      </c>
      <c r="N181" s="66" t="str">
        <f t="shared" si="7"/>
        <v/>
      </c>
      <c r="O181" s="66" t="str">
        <f>IF(A181="","",IF(M181="DETALLE","",COUNTIFS(N181:$N$2970,N181)))</f>
        <v/>
      </c>
      <c r="P181" s="66" t="s">
        <v>739</v>
      </c>
      <c r="Q181" s="66" t="s">
        <v>366</v>
      </c>
      <c r="R181" s="66" t="s">
        <v>387</v>
      </c>
      <c r="S181" s="65" t="s">
        <v>864</v>
      </c>
    </row>
    <row r="182" spans="1:19" s="66" customFormat="1" x14ac:dyDescent="0.25">
      <c r="F182" s="80" t="s">
        <v>33</v>
      </c>
      <c r="G182" s="80" t="s">
        <v>979</v>
      </c>
      <c r="H182" s="6">
        <v>37000000</v>
      </c>
      <c r="I182" s="6"/>
      <c r="J182" s="6">
        <f t="shared" si="5"/>
        <v>37000000</v>
      </c>
      <c r="K182" s="67" t="str">
        <f t="shared" si="6"/>
        <v>02-01-01-004-004</v>
      </c>
      <c r="L182" s="67" t="s">
        <v>596</v>
      </c>
      <c r="M182" s="66" t="s">
        <v>273</v>
      </c>
      <c r="N182" s="66" t="str">
        <f t="shared" si="7"/>
        <v/>
      </c>
      <c r="O182" s="66" t="str">
        <f>IF(A182="","",IF(M182="DETALLE","",COUNTIFS(N182:$N$2970,N182)))</f>
        <v/>
      </c>
      <c r="P182" s="66" t="s">
        <v>739</v>
      </c>
      <c r="Q182" s="66" t="s">
        <v>366</v>
      </c>
      <c r="R182" s="66" t="s">
        <v>387</v>
      </c>
      <c r="S182" s="65" t="s">
        <v>834</v>
      </c>
    </row>
    <row r="183" spans="1:19" s="66" customFormat="1" x14ac:dyDescent="0.25">
      <c r="F183" s="84" t="s">
        <v>34</v>
      </c>
      <c r="G183" s="80" t="s">
        <v>1055</v>
      </c>
      <c r="H183" s="6">
        <v>8500000</v>
      </c>
      <c r="I183" s="6"/>
      <c r="J183" s="6">
        <f t="shared" si="5"/>
        <v>8500000</v>
      </c>
      <c r="K183" s="67" t="str">
        <f t="shared" si="6"/>
        <v>02-01-01-004-004</v>
      </c>
      <c r="L183" s="67" t="s">
        <v>596</v>
      </c>
      <c r="M183" s="66" t="s">
        <v>273</v>
      </c>
      <c r="N183" s="66" t="str">
        <f t="shared" si="7"/>
        <v/>
      </c>
      <c r="O183" s="66" t="str">
        <f>IF(A183="","",IF(M183="DETALLE","",COUNTIFS(N183:$N$2970,N183)))</f>
        <v/>
      </c>
      <c r="P183" s="66" t="s">
        <v>739</v>
      </c>
      <c r="Q183" s="66" t="s">
        <v>366</v>
      </c>
      <c r="R183" s="66" t="s">
        <v>387</v>
      </c>
      <c r="S183" s="65" t="s">
        <v>835</v>
      </c>
    </row>
    <row r="184" spans="1:19" s="66" customFormat="1" x14ac:dyDescent="0.25">
      <c r="F184" s="80" t="s">
        <v>121</v>
      </c>
      <c r="G184" s="80" t="s">
        <v>980</v>
      </c>
      <c r="H184" s="6">
        <v>10000000</v>
      </c>
      <c r="I184" s="6"/>
      <c r="J184" s="6">
        <f t="shared" ref="J184:J247" si="8">IF(AND(A184="",F184=""),"",H184+I184)</f>
        <v>10000000</v>
      </c>
      <c r="K184" s="67" t="str">
        <f t="shared" ref="K184:K247" si="9">IF(F184&lt;&gt;"",K183,A184&amp;IF(B184="","","-"&amp;B184)&amp;IF(OR(C184="",C184=" "),"","-"&amp;C184)&amp;IF(OR(D184="",D184=" "),"","-"&amp;D184)&amp;IF(OR(E184="",E184=" "),"","-"&amp;E184))</f>
        <v>02-01-01-004-004</v>
      </c>
      <c r="L184" s="67" t="s">
        <v>596</v>
      </c>
      <c r="M184" s="66" t="s">
        <v>273</v>
      </c>
      <c r="N184" s="66" t="str">
        <f t="shared" si="7"/>
        <v/>
      </c>
      <c r="O184" s="66" t="str">
        <f>IF(A184="","",IF(M184="DETALLE","",COUNTIFS(N184:$N$2970,N184)))</f>
        <v/>
      </c>
      <c r="P184" s="66" t="s">
        <v>739</v>
      </c>
      <c r="Q184" s="66" t="s">
        <v>366</v>
      </c>
      <c r="R184" s="66" t="s">
        <v>387</v>
      </c>
      <c r="S184" s="65" t="s">
        <v>870</v>
      </c>
    </row>
    <row r="185" spans="1:19" s="66" customFormat="1" x14ac:dyDescent="0.25">
      <c r="F185" s="80" t="s">
        <v>102</v>
      </c>
      <c r="G185" s="80" t="s">
        <v>368</v>
      </c>
      <c r="H185" s="6">
        <v>85000000</v>
      </c>
      <c r="I185" s="6"/>
      <c r="J185" s="6">
        <f t="shared" si="8"/>
        <v>85000000</v>
      </c>
      <c r="K185" s="67" t="str">
        <f t="shared" si="9"/>
        <v>02-01-01-004-004</v>
      </c>
      <c r="L185" s="67" t="s">
        <v>596</v>
      </c>
      <c r="M185" s="66" t="s">
        <v>273</v>
      </c>
      <c r="N185" s="66" t="str">
        <f t="shared" si="7"/>
        <v/>
      </c>
      <c r="O185" s="66" t="str">
        <f>IF(A185="","",IF(M185="DETALLE","",COUNTIFS(N185:$N$2970,N185)))</f>
        <v/>
      </c>
      <c r="P185" s="66" t="s">
        <v>739</v>
      </c>
      <c r="Q185" s="66" t="s">
        <v>366</v>
      </c>
      <c r="R185" s="66" t="s">
        <v>387</v>
      </c>
      <c r="S185" s="65" t="s">
        <v>865</v>
      </c>
    </row>
    <row r="186" spans="1:19" s="66" customFormat="1" x14ac:dyDescent="0.25">
      <c r="F186" s="80" t="s">
        <v>122</v>
      </c>
      <c r="G186" s="80" t="s">
        <v>389</v>
      </c>
      <c r="H186" s="6">
        <v>7000000</v>
      </c>
      <c r="I186" s="6"/>
      <c r="J186" s="6">
        <f t="shared" si="8"/>
        <v>7000000</v>
      </c>
      <c r="K186" s="67" t="str">
        <f t="shared" si="9"/>
        <v>02-01-01-004-004</v>
      </c>
      <c r="L186" s="67" t="s">
        <v>596</v>
      </c>
      <c r="M186" s="66" t="s">
        <v>273</v>
      </c>
      <c r="N186" s="66" t="str">
        <f t="shared" si="7"/>
        <v/>
      </c>
      <c r="O186" s="66" t="str">
        <f>IF(A186="","",IF(M186="DETALLE","",COUNTIFS(N186:$N$2970,N186)))</f>
        <v/>
      </c>
      <c r="P186" s="66" t="s">
        <v>739</v>
      </c>
      <c r="Q186" s="66" t="s">
        <v>366</v>
      </c>
      <c r="R186" s="66" t="s">
        <v>387</v>
      </c>
      <c r="S186" s="65" t="s">
        <v>871</v>
      </c>
    </row>
    <row r="187" spans="1:19" s="66" customFormat="1" x14ac:dyDescent="0.25">
      <c r="F187" s="84" t="s">
        <v>39</v>
      </c>
      <c r="G187" s="80" t="s">
        <v>310</v>
      </c>
      <c r="H187" s="6">
        <v>12000000</v>
      </c>
      <c r="I187" s="6"/>
      <c r="J187" s="6">
        <f t="shared" si="8"/>
        <v>12000000</v>
      </c>
      <c r="K187" s="67" t="str">
        <f t="shared" si="9"/>
        <v>02-01-01-004-004</v>
      </c>
      <c r="L187" s="67" t="s">
        <v>596</v>
      </c>
      <c r="M187" s="66" t="s">
        <v>273</v>
      </c>
      <c r="N187" s="66" t="str">
        <f t="shared" si="7"/>
        <v/>
      </c>
      <c r="O187" s="66" t="str">
        <f>IF(A187="","",IF(M187="DETALLE","",COUNTIFS(N187:$N$2970,N187)))</f>
        <v/>
      </c>
      <c r="P187" s="66" t="s">
        <v>739</v>
      </c>
      <c r="Q187" s="66" t="s">
        <v>366</v>
      </c>
      <c r="R187" s="66" t="s">
        <v>387</v>
      </c>
      <c r="S187" s="65" t="s">
        <v>840</v>
      </c>
    </row>
    <row r="188" spans="1:19" s="66" customFormat="1" x14ac:dyDescent="0.25">
      <c r="F188" s="80" t="s">
        <v>123</v>
      </c>
      <c r="G188" s="80" t="s">
        <v>390</v>
      </c>
      <c r="H188" s="6">
        <v>3000000</v>
      </c>
      <c r="I188" s="6"/>
      <c r="J188" s="6">
        <f t="shared" si="8"/>
        <v>3000000</v>
      </c>
      <c r="K188" s="67" t="str">
        <f t="shared" si="9"/>
        <v>02-01-01-004-004</v>
      </c>
      <c r="L188" s="67" t="s">
        <v>596</v>
      </c>
      <c r="M188" s="66" t="s">
        <v>273</v>
      </c>
      <c r="N188" s="66" t="str">
        <f t="shared" si="7"/>
        <v/>
      </c>
      <c r="O188" s="66" t="str">
        <f>IF(A188="","",IF(M188="DETALLE","",COUNTIFS(N188:$N$2970,N188)))</f>
        <v/>
      </c>
      <c r="P188" s="66" t="s">
        <v>739</v>
      </c>
      <c r="Q188" s="66" t="s">
        <v>366</v>
      </c>
      <c r="R188" s="66" t="s">
        <v>387</v>
      </c>
      <c r="S188" s="65" t="s">
        <v>872</v>
      </c>
    </row>
    <row r="189" spans="1:19" s="66" customFormat="1" x14ac:dyDescent="0.25">
      <c r="F189" s="80" t="s">
        <v>43</v>
      </c>
      <c r="G189" s="80" t="s">
        <v>1017</v>
      </c>
      <c r="H189" s="6">
        <v>170691312</v>
      </c>
      <c r="I189" s="6"/>
      <c r="J189" s="6">
        <f t="shared" si="8"/>
        <v>170691312</v>
      </c>
      <c r="K189" s="67" t="str">
        <f t="shared" si="9"/>
        <v>02-01-01-004-004</v>
      </c>
      <c r="L189" s="67" t="s">
        <v>596</v>
      </c>
      <c r="M189" s="66" t="s">
        <v>273</v>
      </c>
      <c r="N189" s="66" t="str">
        <f t="shared" si="7"/>
        <v/>
      </c>
      <c r="O189" s="66" t="str">
        <f>IF(A189="","",IF(M189="DETALLE","",COUNTIFS(N189:$N$2970,N189)))</f>
        <v/>
      </c>
      <c r="P189" s="66" t="s">
        <v>746</v>
      </c>
      <c r="Q189" s="66" t="s">
        <v>366</v>
      </c>
      <c r="R189" s="66" t="s">
        <v>387</v>
      </c>
      <c r="S189" s="65" t="s">
        <v>746</v>
      </c>
    </row>
    <row r="190" spans="1:19" s="66" customFormat="1" x14ac:dyDescent="0.25">
      <c r="F190" s="80" t="s">
        <v>45</v>
      </c>
      <c r="G190" s="80" t="s">
        <v>316</v>
      </c>
      <c r="H190" s="6">
        <v>10700000</v>
      </c>
      <c r="I190" s="6"/>
      <c r="J190" s="6">
        <f t="shared" si="8"/>
        <v>10700000</v>
      </c>
      <c r="K190" s="67" t="str">
        <f t="shared" si="9"/>
        <v>02-01-01-004-004</v>
      </c>
      <c r="L190" s="67" t="s">
        <v>596</v>
      </c>
      <c r="M190" s="66" t="s">
        <v>273</v>
      </c>
      <c r="N190" s="66" t="str">
        <f t="shared" si="7"/>
        <v/>
      </c>
      <c r="O190" s="66" t="str">
        <f>IF(A190="","",IF(M190="DETALLE","",COUNTIFS(N190:$N$2970,N190)))</f>
        <v/>
      </c>
      <c r="P190" s="66" t="s">
        <v>748</v>
      </c>
      <c r="Q190" s="66" t="s">
        <v>366</v>
      </c>
      <c r="R190" s="66" t="s">
        <v>387</v>
      </c>
      <c r="S190" s="65" t="s">
        <v>748</v>
      </c>
    </row>
    <row r="191" spans="1:19" s="66" customFormat="1" x14ac:dyDescent="0.25">
      <c r="F191" s="80" t="s">
        <v>46</v>
      </c>
      <c r="G191" s="80" t="s">
        <v>989</v>
      </c>
      <c r="H191" s="6">
        <v>12000000</v>
      </c>
      <c r="I191" s="6"/>
      <c r="J191" s="6">
        <f t="shared" si="8"/>
        <v>12000000</v>
      </c>
      <c r="K191" s="67" t="str">
        <f t="shared" si="9"/>
        <v>02-01-01-004-004</v>
      </c>
      <c r="L191" s="67" t="s">
        <v>596</v>
      </c>
      <c r="M191" s="66" t="s">
        <v>273</v>
      </c>
      <c r="N191" s="66" t="str">
        <f t="shared" si="7"/>
        <v/>
      </c>
      <c r="O191" s="66" t="str">
        <f>IF(A191="","",IF(M191="DETALLE","",COUNTIFS(N191:$N$2970,N191)))</f>
        <v/>
      </c>
      <c r="P191" s="66" t="s">
        <v>749</v>
      </c>
      <c r="Q191" s="66" t="s">
        <v>366</v>
      </c>
      <c r="R191" s="66" t="s">
        <v>387</v>
      </c>
      <c r="S191" s="65" t="s">
        <v>749</v>
      </c>
    </row>
    <row r="192" spans="1:19" s="66" customFormat="1" x14ac:dyDescent="0.25">
      <c r="F192" s="80" t="s">
        <v>49</v>
      </c>
      <c r="G192" s="80" t="s">
        <v>1018</v>
      </c>
      <c r="H192" s="6">
        <v>100000000</v>
      </c>
      <c r="I192" s="6"/>
      <c r="J192" s="6">
        <f t="shared" si="8"/>
        <v>100000000</v>
      </c>
      <c r="K192" s="67" t="str">
        <f t="shared" si="9"/>
        <v>02-01-01-004-004</v>
      </c>
      <c r="L192" s="67" t="s">
        <v>596</v>
      </c>
      <c r="M192" s="66" t="s">
        <v>273</v>
      </c>
      <c r="N192" s="66" t="str">
        <f t="shared" si="7"/>
        <v/>
      </c>
      <c r="O192" s="66" t="str">
        <f>IF(A192="","",IF(M192="DETALLE","",COUNTIFS(N192:$N$2970,N192)))</f>
        <v/>
      </c>
      <c r="P192" s="66" t="s">
        <v>752</v>
      </c>
      <c r="Q192" s="66" t="s">
        <v>366</v>
      </c>
      <c r="R192" s="66" t="s">
        <v>387</v>
      </c>
      <c r="S192" s="65" t="s">
        <v>752</v>
      </c>
    </row>
    <row r="193" spans="6:19" s="66" customFormat="1" x14ac:dyDescent="0.25">
      <c r="F193" s="80" t="s">
        <v>51</v>
      </c>
      <c r="G193" s="80" t="s">
        <v>322</v>
      </c>
      <c r="H193" s="6">
        <v>13395000</v>
      </c>
      <c r="I193" s="6"/>
      <c r="J193" s="6">
        <f t="shared" si="8"/>
        <v>13395000</v>
      </c>
      <c r="K193" s="67" t="str">
        <f t="shared" si="9"/>
        <v>02-01-01-004-004</v>
      </c>
      <c r="L193" s="67" t="s">
        <v>596</v>
      </c>
      <c r="M193" s="66" t="s">
        <v>273</v>
      </c>
      <c r="N193" s="66" t="str">
        <f t="shared" si="7"/>
        <v/>
      </c>
      <c r="O193" s="66" t="str">
        <f>IF(A193="","",IF(M193="DETALLE","",COUNTIFS(N193:$N$2970,N193)))</f>
        <v/>
      </c>
      <c r="P193" s="66" t="s">
        <v>753</v>
      </c>
      <c r="Q193" s="66" t="s">
        <v>366</v>
      </c>
      <c r="R193" s="66" t="s">
        <v>387</v>
      </c>
      <c r="S193" s="65" t="s">
        <v>753</v>
      </c>
    </row>
    <row r="194" spans="6:19" s="66" customFormat="1" x14ac:dyDescent="0.25">
      <c r="F194" s="80" t="s">
        <v>52</v>
      </c>
      <c r="G194" s="80" t="s">
        <v>323</v>
      </c>
      <c r="H194" s="6">
        <v>14029760</v>
      </c>
      <c r="I194" s="6"/>
      <c r="J194" s="6">
        <f t="shared" si="8"/>
        <v>14029760</v>
      </c>
      <c r="K194" s="67" t="str">
        <f t="shared" si="9"/>
        <v>02-01-01-004-004</v>
      </c>
      <c r="L194" s="67" t="s">
        <v>596</v>
      </c>
      <c r="M194" s="66" t="s">
        <v>273</v>
      </c>
      <c r="N194" s="66" t="str">
        <f t="shared" si="7"/>
        <v/>
      </c>
      <c r="O194" s="66" t="str">
        <f>IF(A194="","",IF(M194="DETALLE","",COUNTIFS(N194:$N$2970,N194)))</f>
        <v/>
      </c>
      <c r="P194" s="66" t="s">
        <v>754</v>
      </c>
      <c r="Q194" s="66" t="s">
        <v>366</v>
      </c>
      <c r="R194" s="66" t="s">
        <v>387</v>
      </c>
      <c r="S194" s="65" t="s">
        <v>754</v>
      </c>
    </row>
    <row r="195" spans="6:19" s="66" customFormat="1" x14ac:dyDescent="0.25">
      <c r="F195" s="80" t="s">
        <v>54</v>
      </c>
      <c r="G195" s="80" t="s">
        <v>288</v>
      </c>
      <c r="H195" s="6"/>
      <c r="I195" s="6">
        <v>1239656000</v>
      </c>
      <c r="J195" s="6">
        <f t="shared" si="8"/>
        <v>1239656000</v>
      </c>
      <c r="K195" s="67" t="str">
        <f t="shared" si="9"/>
        <v>02-01-01-004-004</v>
      </c>
      <c r="L195" s="67" t="s">
        <v>596</v>
      </c>
      <c r="M195" s="66" t="s">
        <v>273</v>
      </c>
      <c r="N195" s="66" t="str">
        <f t="shared" si="7"/>
        <v/>
      </c>
      <c r="O195" s="66" t="str">
        <f>IF(A195="","",IF(M195="DETALLE","",COUNTIFS(N195:$N$2970,N195)))</f>
        <v/>
      </c>
      <c r="P195" s="66" t="s">
        <v>743</v>
      </c>
      <c r="Q195" s="66" t="s">
        <v>366</v>
      </c>
      <c r="R195" s="66" t="s">
        <v>387</v>
      </c>
      <c r="S195" s="65" t="s">
        <v>743</v>
      </c>
    </row>
    <row r="196" spans="6:19" s="66" customFormat="1" x14ac:dyDescent="0.25">
      <c r="F196" s="80" t="s">
        <v>59</v>
      </c>
      <c r="G196" s="80" t="s">
        <v>1029</v>
      </c>
      <c r="H196" s="6">
        <v>767234883</v>
      </c>
      <c r="I196" s="6"/>
      <c r="J196" s="6">
        <f t="shared" si="8"/>
        <v>767234883</v>
      </c>
      <c r="K196" s="67" t="str">
        <f t="shared" si="9"/>
        <v>02-01-01-004-004</v>
      </c>
      <c r="L196" s="67" t="s">
        <v>596</v>
      </c>
      <c r="M196" s="66" t="s">
        <v>273</v>
      </c>
      <c r="N196" s="66" t="str">
        <f t="shared" si="7"/>
        <v/>
      </c>
      <c r="O196" s="66" t="str">
        <f>IF(A196="","",IF(M196="DETALLE","",COUNTIFS(N196:$N$2970,N196)))</f>
        <v/>
      </c>
      <c r="P196" s="66" t="s">
        <v>759</v>
      </c>
      <c r="Q196" s="66" t="s">
        <v>366</v>
      </c>
      <c r="R196" s="66" t="s">
        <v>387</v>
      </c>
      <c r="S196" s="65" t="s">
        <v>759</v>
      </c>
    </row>
    <row r="197" spans="6:19" s="66" customFormat="1" x14ac:dyDescent="0.25">
      <c r="F197" s="80" t="s">
        <v>65</v>
      </c>
      <c r="G197" s="80" t="s">
        <v>1024</v>
      </c>
      <c r="H197" s="6">
        <v>35941800</v>
      </c>
      <c r="I197" s="6"/>
      <c r="J197" s="6">
        <f t="shared" si="8"/>
        <v>35941800</v>
      </c>
      <c r="K197" s="67" t="str">
        <f t="shared" si="9"/>
        <v>02-01-01-004-004</v>
      </c>
      <c r="L197" s="67" t="s">
        <v>596</v>
      </c>
      <c r="M197" s="66" t="s">
        <v>273</v>
      </c>
      <c r="N197" s="66" t="str">
        <f t="shared" si="7"/>
        <v/>
      </c>
      <c r="O197" s="66" t="str">
        <f>IF(A197="","",IF(M197="DETALLE","",COUNTIFS(N197:$N$2970,N197)))</f>
        <v/>
      </c>
      <c r="P197" s="66" t="s">
        <v>762</v>
      </c>
      <c r="Q197" s="66" t="s">
        <v>366</v>
      </c>
      <c r="R197" s="66" t="s">
        <v>387</v>
      </c>
      <c r="S197" s="65" t="s">
        <v>762</v>
      </c>
    </row>
    <row r="198" spans="6:19" s="66" customFormat="1" x14ac:dyDescent="0.25">
      <c r="F198" s="80" t="s">
        <v>66</v>
      </c>
      <c r="G198" s="80" t="s">
        <v>335</v>
      </c>
      <c r="H198" s="6">
        <v>90530000</v>
      </c>
      <c r="I198" s="6"/>
      <c r="J198" s="6">
        <f t="shared" si="8"/>
        <v>90530000</v>
      </c>
      <c r="K198" s="67" t="str">
        <f t="shared" si="9"/>
        <v>02-01-01-004-004</v>
      </c>
      <c r="L198" s="67" t="s">
        <v>596</v>
      </c>
      <c r="M198" s="66" t="s">
        <v>273</v>
      </c>
      <c r="N198" s="66" t="str">
        <f t="shared" si="7"/>
        <v/>
      </c>
      <c r="O198" s="66" t="str">
        <f>IF(A198="","",IF(M198="DETALLE","",COUNTIFS(N198:$N$2970,N198)))</f>
        <v/>
      </c>
      <c r="P198" s="66" t="s">
        <v>762</v>
      </c>
      <c r="Q198" s="66" t="s">
        <v>366</v>
      </c>
      <c r="R198" s="66" t="s">
        <v>387</v>
      </c>
      <c r="S198" s="65" t="s">
        <v>845</v>
      </c>
    </row>
    <row r="199" spans="6:19" s="66" customFormat="1" x14ac:dyDescent="0.25">
      <c r="F199" s="80" t="s">
        <v>67</v>
      </c>
      <c r="G199" s="80" t="s">
        <v>336</v>
      </c>
      <c r="H199" s="6">
        <v>2600000</v>
      </c>
      <c r="I199" s="6"/>
      <c r="J199" s="6">
        <f t="shared" si="8"/>
        <v>2600000</v>
      </c>
      <c r="K199" s="67" t="str">
        <f t="shared" si="9"/>
        <v>02-01-01-004-004</v>
      </c>
      <c r="L199" s="67" t="s">
        <v>596</v>
      </c>
      <c r="M199" s="66" t="s">
        <v>273</v>
      </c>
      <c r="N199" s="66" t="str">
        <f t="shared" si="7"/>
        <v/>
      </c>
      <c r="O199" s="66" t="str">
        <f>IF(A199="","",IF(M199="DETALLE","",COUNTIFS(N199:$N$2970,N199)))</f>
        <v/>
      </c>
      <c r="P199" s="66" t="s">
        <v>762</v>
      </c>
      <c r="Q199" s="66" t="s">
        <v>366</v>
      </c>
      <c r="R199" s="66" t="s">
        <v>387</v>
      </c>
      <c r="S199" s="65" t="s">
        <v>1048</v>
      </c>
    </row>
    <row r="200" spans="6:19" s="66" customFormat="1" x14ac:dyDescent="0.25">
      <c r="F200" s="80" t="s">
        <v>72</v>
      </c>
      <c r="G200" s="80" t="s">
        <v>341</v>
      </c>
      <c r="H200" s="6">
        <v>450000</v>
      </c>
      <c r="I200" s="6"/>
      <c r="J200" s="6">
        <f t="shared" si="8"/>
        <v>450000</v>
      </c>
      <c r="K200" s="67" t="str">
        <f t="shared" si="9"/>
        <v>02-01-01-004-004</v>
      </c>
      <c r="L200" s="67" t="s">
        <v>596</v>
      </c>
      <c r="M200" s="66" t="s">
        <v>273</v>
      </c>
      <c r="N200" s="66" t="str">
        <f t="shared" si="7"/>
        <v/>
      </c>
      <c r="O200" s="66" t="str">
        <f>IF(A200="","",IF(M200="DETALLE","",COUNTIFS(N200:$N$2970,N200)))</f>
        <v/>
      </c>
      <c r="P200" s="66" t="s">
        <v>765</v>
      </c>
      <c r="Q200" s="66" t="s">
        <v>366</v>
      </c>
      <c r="R200" s="66" t="s">
        <v>387</v>
      </c>
      <c r="S200" s="65" t="s">
        <v>850</v>
      </c>
    </row>
    <row r="201" spans="6:19" s="66" customFormat="1" x14ac:dyDescent="0.25">
      <c r="F201" s="80" t="s">
        <v>73</v>
      </c>
      <c r="G201" s="80" t="s">
        <v>342</v>
      </c>
      <c r="H201" s="6">
        <v>123721000</v>
      </c>
      <c r="I201" s="6"/>
      <c r="J201" s="6">
        <f t="shared" si="8"/>
        <v>123721000</v>
      </c>
      <c r="K201" s="67" t="str">
        <f t="shared" si="9"/>
        <v>02-01-01-004-004</v>
      </c>
      <c r="L201" s="67" t="s">
        <v>596</v>
      </c>
      <c r="M201" s="66" t="s">
        <v>273</v>
      </c>
      <c r="N201" s="66" t="str">
        <f t="shared" si="7"/>
        <v/>
      </c>
      <c r="O201" s="66" t="str">
        <f>IF(A201="","",IF(M201="DETALLE","",COUNTIFS(N201:$N$2970,N201)))</f>
        <v/>
      </c>
      <c r="P201" s="66" t="s">
        <v>765</v>
      </c>
      <c r="Q201" s="66" t="s">
        <v>366</v>
      </c>
      <c r="R201" s="66" t="s">
        <v>387</v>
      </c>
      <c r="S201" s="65" t="s">
        <v>765</v>
      </c>
    </row>
    <row r="202" spans="6:19" s="66" customFormat="1" x14ac:dyDescent="0.25">
      <c r="F202" s="80" t="s">
        <v>124</v>
      </c>
      <c r="G202" s="80" t="s">
        <v>987</v>
      </c>
      <c r="H202" s="6">
        <v>1100000</v>
      </c>
      <c r="I202" s="6">
        <v>70000000</v>
      </c>
      <c r="J202" s="6">
        <f t="shared" si="8"/>
        <v>71100000</v>
      </c>
      <c r="K202" s="67" t="str">
        <f t="shared" si="9"/>
        <v>02-01-01-004-004</v>
      </c>
      <c r="L202" s="67" t="s">
        <v>596</v>
      </c>
      <c r="M202" s="66" t="s">
        <v>273</v>
      </c>
      <c r="N202" s="66" t="str">
        <f t="shared" si="7"/>
        <v/>
      </c>
      <c r="O202" s="66" t="str">
        <f>IF(A202="","",IF(M202="DETALLE","",COUNTIFS(N202:$N$2970,N202)))</f>
        <v/>
      </c>
      <c r="P202" s="66" t="s">
        <v>766</v>
      </c>
      <c r="Q202" s="66" t="s">
        <v>366</v>
      </c>
      <c r="R202" s="66" t="s">
        <v>387</v>
      </c>
      <c r="S202" s="65" t="s">
        <v>873</v>
      </c>
    </row>
    <row r="203" spans="6:19" s="66" customFormat="1" x14ac:dyDescent="0.25">
      <c r="F203" s="80" t="s">
        <v>114</v>
      </c>
      <c r="G203" s="80" t="s">
        <v>380</v>
      </c>
      <c r="H203" s="6"/>
      <c r="I203" s="6">
        <v>60000000</v>
      </c>
      <c r="J203" s="6">
        <f t="shared" si="8"/>
        <v>60000000</v>
      </c>
      <c r="K203" s="67" t="str">
        <f t="shared" si="9"/>
        <v>02-01-01-004-004</v>
      </c>
      <c r="L203" s="67" t="s">
        <v>596</v>
      </c>
      <c r="M203" s="66" t="s">
        <v>273</v>
      </c>
      <c r="N203" s="66" t="str">
        <f t="shared" si="7"/>
        <v/>
      </c>
      <c r="O203" s="66" t="str">
        <f>IF(A203="","",IF(M203="DETALLE","",COUNTIFS(N203:$N$2970,N203)))</f>
        <v/>
      </c>
      <c r="P203" s="66" t="s">
        <v>769</v>
      </c>
      <c r="Q203" s="66" t="s">
        <v>366</v>
      </c>
      <c r="R203" s="66" t="s">
        <v>387</v>
      </c>
      <c r="S203" s="65" t="s">
        <v>868</v>
      </c>
    </row>
    <row r="204" spans="6:19" s="66" customFormat="1" x14ac:dyDescent="0.25">
      <c r="F204" s="80" t="s">
        <v>84</v>
      </c>
      <c r="G204" s="80" t="s">
        <v>351</v>
      </c>
      <c r="H204" s="6">
        <v>15100000</v>
      </c>
      <c r="I204" s="6"/>
      <c r="J204" s="6">
        <f t="shared" si="8"/>
        <v>15100000</v>
      </c>
      <c r="K204" s="67" t="str">
        <f t="shared" si="9"/>
        <v>02-01-01-004-004</v>
      </c>
      <c r="L204" s="67" t="s">
        <v>596</v>
      </c>
      <c r="M204" s="66" t="s">
        <v>273</v>
      </c>
      <c r="N204" s="66" t="str">
        <f t="shared" si="7"/>
        <v/>
      </c>
      <c r="O204" s="66" t="str">
        <f>IF(A204="","",IF(M204="DETALLE","",COUNTIFS(N204:$N$2970,N204)))</f>
        <v/>
      </c>
      <c r="P204" s="66" t="s">
        <v>769</v>
      </c>
      <c r="Q204" s="66" t="s">
        <v>366</v>
      </c>
      <c r="R204" s="66" t="s">
        <v>387</v>
      </c>
      <c r="S204" s="65" t="s">
        <v>1050</v>
      </c>
    </row>
    <row r="205" spans="6:19" s="66" customFormat="1" x14ac:dyDescent="0.25">
      <c r="F205" s="80" t="s">
        <v>86</v>
      </c>
      <c r="G205" s="80" t="s">
        <v>353</v>
      </c>
      <c r="H205" s="6">
        <v>16000000</v>
      </c>
      <c r="I205" s="6"/>
      <c r="J205" s="6">
        <f t="shared" si="8"/>
        <v>16000000</v>
      </c>
      <c r="K205" s="67" t="str">
        <f t="shared" si="9"/>
        <v>02-01-01-004-004</v>
      </c>
      <c r="L205" s="67" t="s">
        <v>596</v>
      </c>
      <c r="M205" s="66" t="s">
        <v>273</v>
      </c>
      <c r="N205" s="66" t="str">
        <f t="shared" si="7"/>
        <v/>
      </c>
      <c r="O205" s="66" t="str">
        <f>IF(A205="","",IF(M205="DETALLE","",COUNTIFS(N205:$N$2970,N205)))</f>
        <v/>
      </c>
      <c r="P205" s="66" t="s">
        <v>770</v>
      </c>
      <c r="Q205" s="66" t="s">
        <v>366</v>
      </c>
      <c r="R205" s="66" t="s">
        <v>387</v>
      </c>
      <c r="S205" s="65" t="s">
        <v>856</v>
      </c>
    </row>
    <row r="206" spans="6:19" s="66" customFormat="1" x14ac:dyDescent="0.25">
      <c r="F206" s="80" t="s">
        <v>125</v>
      </c>
      <c r="G206" s="80" t="s">
        <v>392</v>
      </c>
      <c r="H206" s="6">
        <v>11000000</v>
      </c>
      <c r="I206" s="6"/>
      <c r="J206" s="6">
        <f t="shared" si="8"/>
        <v>11000000</v>
      </c>
      <c r="K206" s="67" t="str">
        <f t="shared" si="9"/>
        <v>02-01-01-004-004</v>
      </c>
      <c r="L206" s="67" t="s">
        <v>596</v>
      </c>
      <c r="M206" s="66" t="s">
        <v>273</v>
      </c>
      <c r="N206" s="66" t="str">
        <f t="shared" si="7"/>
        <v/>
      </c>
      <c r="O206" s="66" t="str">
        <f>IF(A206="","",IF(M206="DETALLE","",COUNTIFS(N206:$N$2970,N206)))</f>
        <v/>
      </c>
      <c r="P206" s="66" t="s">
        <v>772</v>
      </c>
      <c r="Q206" s="66" t="s">
        <v>366</v>
      </c>
      <c r="R206" s="66" t="s">
        <v>387</v>
      </c>
      <c r="S206" s="65" t="s">
        <v>874</v>
      </c>
    </row>
    <row r="207" spans="6:19" s="66" customFormat="1" x14ac:dyDescent="0.25">
      <c r="F207" s="80" t="s">
        <v>89</v>
      </c>
      <c r="G207" s="80" t="s">
        <v>356</v>
      </c>
      <c r="H207" s="6"/>
      <c r="I207" s="6">
        <v>2500000</v>
      </c>
      <c r="J207" s="6">
        <f t="shared" si="8"/>
        <v>2500000</v>
      </c>
      <c r="K207" s="67" t="str">
        <f t="shared" si="9"/>
        <v>02-01-01-004-004</v>
      </c>
      <c r="L207" s="67" t="s">
        <v>596</v>
      </c>
      <c r="M207" s="66" t="s">
        <v>273</v>
      </c>
      <c r="N207" s="66" t="str">
        <f t="shared" si="7"/>
        <v/>
      </c>
      <c r="O207" s="66" t="str">
        <f>IF(A207="","",IF(M207="DETALLE","",COUNTIFS(N207:$N$2970,N207)))</f>
        <v/>
      </c>
      <c r="P207" s="66" t="s">
        <v>772</v>
      </c>
      <c r="Q207" s="66" t="s">
        <v>366</v>
      </c>
      <c r="R207" s="66" t="s">
        <v>387</v>
      </c>
      <c r="S207" s="65" t="s">
        <v>858</v>
      </c>
    </row>
    <row r="208" spans="6:19" s="66" customFormat="1" x14ac:dyDescent="0.25">
      <c r="F208" s="80" t="s">
        <v>90</v>
      </c>
      <c r="G208" s="80" t="s">
        <v>1025</v>
      </c>
      <c r="H208" s="6">
        <v>21000000</v>
      </c>
      <c r="I208" s="6"/>
      <c r="J208" s="6">
        <f t="shared" si="8"/>
        <v>21000000</v>
      </c>
      <c r="K208" s="67" t="str">
        <f t="shared" si="9"/>
        <v>02-01-01-004-004</v>
      </c>
      <c r="L208" s="67" t="s">
        <v>596</v>
      </c>
      <c r="M208" s="66" t="s">
        <v>273</v>
      </c>
      <c r="N208" s="66" t="str">
        <f t="shared" si="7"/>
        <v/>
      </c>
      <c r="O208" s="66" t="str">
        <f>IF(A208="","",IF(M208="DETALLE","",COUNTIFS(N208:$N$2970,N208)))</f>
        <v/>
      </c>
      <c r="P208" s="66" t="s">
        <v>773</v>
      </c>
      <c r="Q208" s="66" t="s">
        <v>366</v>
      </c>
      <c r="R208" s="66" t="s">
        <v>387</v>
      </c>
      <c r="S208" s="65" t="s">
        <v>773</v>
      </c>
    </row>
    <row r="209" spans="1:19" s="66" customFormat="1" x14ac:dyDescent="0.25">
      <c r="F209" s="80" t="s">
        <v>91</v>
      </c>
      <c r="G209" s="80" t="s">
        <v>358</v>
      </c>
      <c r="H209" s="6">
        <v>23500000</v>
      </c>
      <c r="I209" s="6"/>
      <c r="J209" s="6">
        <f t="shared" si="8"/>
        <v>23500000</v>
      </c>
      <c r="K209" s="67" t="str">
        <f t="shared" si="9"/>
        <v>02-01-01-004-004</v>
      </c>
      <c r="L209" s="67" t="s">
        <v>596</v>
      </c>
      <c r="M209" s="66" t="s">
        <v>273</v>
      </c>
      <c r="N209" s="66" t="str">
        <f t="shared" si="7"/>
        <v/>
      </c>
      <c r="O209" s="66" t="str">
        <f>IF(A209="","",IF(M209="DETALLE","",COUNTIFS(N209:$N$2970,N209)))</f>
        <v/>
      </c>
      <c r="P209" s="66" t="s">
        <v>773</v>
      </c>
      <c r="Q209" s="66" t="s">
        <v>366</v>
      </c>
      <c r="R209" s="66" t="s">
        <v>387</v>
      </c>
      <c r="S209" s="65" t="s">
        <v>859</v>
      </c>
    </row>
    <row r="210" spans="1:19" s="66" customFormat="1" x14ac:dyDescent="0.25">
      <c r="F210" s="80" t="s">
        <v>96</v>
      </c>
      <c r="G210" s="80" t="s">
        <v>363</v>
      </c>
      <c r="H210" s="6">
        <v>1100000</v>
      </c>
      <c r="I210" s="6"/>
      <c r="J210" s="6">
        <f t="shared" si="8"/>
        <v>1100000</v>
      </c>
      <c r="K210" s="67" t="str">
        <f t="shared" si="9"/>
        <v>02-01-01-004-004</v>
      </c>
      <c r="L210" s="67" t="s">
        <v>596</v>
      </c>
      <c r="M210" s="66" t="s">
        <v>273</v>
      </c>
      <c r="N210" s="66" t="str">
        <f t="shared" si="7"/>
        <v/>
      </c>
      <c r="O210" s="66" t="str">
        <f>IF(A210="","",IF(M210="DETALLE","",COUNTIFS(N210:$N$2970,N210)))</f>
        <v/>
      </c>
      <c r="P210" s="66" t="s">
        <v>742</v>
      </c>
      <c r="Q210" s="66" t="s">
        <v>366</v>
      </c>
      <c r="R210" s="66" t="s">
        <v>387</v>
      </c>
      <c r="S210" s="65" t="s">
        <v>742</v>
      </c>
    </row>
    <row r="211" spans="1:19" s="66" customFormat="1" x14ac:dyDescent="0.25">
      <c r="F211" s="80" t="s">
        <v>98</v>
      </c>
      <c r="G211" s="80" t="s">
        <v>283</v>
      </c>
      <c r="H211" s="6">
        <v>71273116</v>
      </c>
      <c r="I211" s="6"/>
      <c r="J211" s="6">
        <f t="shared" si="8"/>
        <v>71273116</v>
      </c>
      <c r="K211" s="67" t="str">
        <f t="shared" si="9"/>
        <v>02-01-01-004-004</v>
      </c>
      <c r="L211" s="67" t="s">
        <v>596</v>
      </c>
      <c r="M211" s="66" t="s">
        <v>273</v>
      </c>
      <c r="N211" s="66" t="str">
        <f t="shared" si="7"/>
        <v/>
      </c>
      <c r="O211" s="66" t="str">
        <f>IF(A211="","",IF(M211="DETALLE","",COUNTIFS(N211:$N$2970,N211)))</f>
        <v/>
      </c>
      <c r="P211" s="66" t="s">
        <v>742</v>
      </c>
      <c r="Q211" s="66" t="s">
        <v>366</v>
      </c>
      <c r="R211" s="66" t="s">
        <v>387</v>
      </c>
      <c r="S211" s="65" t="s">
        <v>862</v>
      </c>
    </row>
    <row r="212" spans="1:19" s="66" customFormat="1" x14ac:dyDescent="0.25">
      <c r="F212" s="80" t="s">
        <v>99</v>
      </c>
      <c r="G212" s="80" t="s">
        <v>365</v>
      </c>
      <c r="H212" s="6">
        <v>4500000</v>
      </c>
      <c r="I212" s="6"/>
      <c r="J212" s="6">
        <f t="shared" si="8"/>
        <v>4500000</v>
      </c>
      <c r="K212" s="67" t="str">
        <f t="shared" si="9"/>
        <v>02-01-01-004-004</v>
      </c>
      <c r="L212" s="67" t="s">
        <v>596</v>
      </c>
      <c r="M212" s="66" t="s">
        <v>273</v>
      </c>
      <c r="N212" s="66" t="str">
        <f t="shared" si="7"/>
        <v/>
      </c>
      <c r="O212" s="66" t="str">
        <f>IF(A212="","",IF(M212="DETALLE","",COUNTIFS(N212:$N$2970,N212)))</f>
        <v/>
      </c>
      <c r="P212" s="66" t="s">
        <v>742</v>
      </c>
      <c r="Q212" s="66" t="s">
        <v>366</v>
      </c>
      <c r="R212" s="66" t="s">
        <v>387</v>
      </c>
      <c r="S212" s="65" t="s">
        <v>1052</v>
      </c>
    </row>
    <row r="213" spans="1:19" s="66" customFormat="1" ht="30" customHeight="1" x14ac:dyDescent="0.25">
      <c r="A213" s="62"/>
      <c r="B213" s="62"/>
      <c r="C213" s="62"/>
      <c r="D213" s="62"/>
      <c r="E213" s="62"/>
      <c r="F213" s="82"/>
      <c r="G213" s="82" t="s">
        <v>261</v>
      </c>
      <c r="H213" s="4" t="str">
        <f>IF(A213="","",SUMIFS(H214:$H$2970,L214:$L$2970,K213))</f>
        <v/>
      </c>
      <c r="I213" s="4" t="str">
        <f>IF(A213="","",SUMIFS(I214:$I$2970,L214:$L$2970,K213))</f>
        <v/>
      </c>
      <c r="J213" s="4" t="str">
        <f t="shared" si="8"/>
        <v/>
      </c>
      <c r="K213" s="64" t="str">
        <f t="shared" si="9"/>
        <v/>
      </c>
      <c r="L213" s="64" t="s">
        <v>261</v>
      </c>
      <c r="M213" s="62" t="s">
        <v>261</v>
      </c>
      <c r="N213" s="62" t="str">
        <f t="shared" si="7"/>
        <v/>
      </c>
      <c r="O213" s="62" t="str">
        <f>IF(A213="","",IF(M213="DETALLE","",COUNTIFS(N213:$N$2970,N213)))</f>
        <v/>
      </c>
      <c r="P213" s="62" t="s">
        <v>261</v>
      </c>
      <c r="Q213" s="62" t="s">
        <v>261</v>
      </c>
      <c r="R213" s="62" t="s">
        <v>261</v>
      </c>
      <c r="S213" s="65" t="s">
        <v>261</v>
      </c>
    </row>
    <row r="214" spans="1:19" s="66" customFormat="1" ht="33" customHeight="1" x14ac:dyDescent="0.25">
      <c r="A214" s="62" t="s">
        <v>27</v>
      </c>
      <c r="B214" s="62" t="s">
        <v>28</v>
      </c>
      <c r="C214" s="62" t="s">
        <v>28</v>
      </c>
      <c r="D214" s="62" t="s">
        <v>100</v>
      </c>
      <c r="E214" s="62" t="s">
        <v>126</v>
      </c>
      <c r="F214" s="82"/>
      <c r="G214" s="83" t="s">
        <v>393</v>
      </c>
      <c r="H214" s="4">
        <f>IF(A214="","",SUMIFS(H215:$H$2970,L215:$L$2970,K214))</f>
        <v>10873658944.16</v>
      </c>
      <c r="I214" s="4">
        <f>IF(A214="","",SUMIFS(I215:$I$2970,L215:$L$2970,K214))</f>
        <v>5105272460</v>
      </c>
      <c r="J214" s="4">
        <f t="shared" si="8"/>
        <v>15978931404.16</v>
      </c>
      <c r="K214" s="64" t="str">
        <f t="shared" si="9"/>
        <v>02-01-01-004-005</v>
      </c>
      <c r="L214" s="64" t="s">
        <v>594</v>
      </c>
      <c r="M214" s="62" t="s">
        <v>277</v>
      </c>
      <c r="N214" s="62" t="str">
        <f t="shared" si="7"/>
        <v>020101004005Subordinal</v>
      </c>
      <c r="O214" s="62">
        <f>IF(A214="","",IF(M214="DETALLE","",COUNTIFS(N214:$N$2970,N214)))</f>
        <v>1</v>
      </c>
      <c r="P214" s="62" t="s">
        <v>261</v>
      </c>
      <c r="Q214" s="62" t="s">
        <v>681</v>
      </c>
      <c r="R214" s="62" t="s">
        <v>393</v>
      </c>
      <c r="S214" s="65" t="s">
        <v>261</v>
      </c>
    </row>
    <row r="215" spans="1:19" s="66" customFormat="1" x14ac:dyDescent="0.25">
      <c r="F215" s="80" t="s">
        <v>101</v>
      </c>
      <c r="G215" s="80" t="s">
        <v>279</v>
      </c>
      <c r="H215" s="6">
        <v>237000000</v>
      </c>
      <c r="I215" s="6"/>
      <c r="J215" s="6">
        <f t="shared" si="8"/>
        <v>237000000</v>
      </c>
      <c r="K215" s="67" t="str">
        <f t="shared" si="9"/>
        <v>02-01-01-004-005</v>
      </c>
      <c r="L215" s="67" t="s">
        <v>597</v>
      </c>
      <c r="M215" s="66" t="s">
        <v>273</v>
      </c>
      <c r="N215" s="66" t="str">
        <f t="shared" si="7"/>
        <v/>
      </c>
      <c r="O215" s="66" t="str">
        <f>IF(A215="","",IF(M215="DETALLE","",COUNTIFS(N215:$N$2970,N215)))</f>
        <v/>
      </c>
      <c r="P215" s="66" t="s">
        <v>739</v>
      </c>
      <c r="Q215" s="66" t="s">
        <v>681</v>
      </c>
      <c r="R215" s="66" t="s">
        <v>393</v>
      </c>
      <c r="S215" s="65" t="s">
        <v>864</v>
      </c>
    </row>
    <row r="216" spans="1:19" s="66" customFormat="1" x14ac:dyDescent="0.25">
      <c r="F216" s="80" t="s">
        <v>127</v>
      </c>
      <c r="G216" s="80" t="s">
        <v>394</v>
      </c>
      <c r="H216" s="6">
        <v>7000000</v>
      </c>
      <c r="I216" s="6"/>
      <c r="J216" s="6">
        <f t="shared" si="8"/>
        <v>7000000</v>
      </c>
      <c r="K216" s="67" t="str">
        <f t="shared" si="9"/>
        <v>02-01-01-004-005</v>
      </c>
      <c r="L216" s="67" t="s">
        <v>597</v>
      </c>
      <c r="M216" s="66" t="s">
        <v>273</v>
      </c>
      <c r="N216" s="66" t="str">
        <f t="shared" si="7"/>
        <v/>
      </c>
      <c r="O216" s="66" t="str">
        <f>IF(A216="","",IF(M216="DETALLE","",COUNTIFS(N216:$N$2970,N216)))</f>
        <v/>
      </c>
      <c r="P216" s="66" t="s">
        <v>739</v>
      </c>
      <c r="Q216" s="66" t="s">
        <v>681</v>
      </c>
      <c r="R216" s="66" t="s">
        <v>393</v>
      </c>
      <c r="S216" s="65" t="s">
        <v>875</v>
      </c>
    </row>
    <row r="217" spans="1:19" s="66" customFormat="1" x14ac:dyDescent="0.25">
      <c r="F217" s="80" t="s">
        <v>31</v>
      </c>
      <c r="G217" s="80" t="s">
        <v>961</v>
      </c>
      <c r="H217" s="6"/>
      <c r="I217" s="6">
        <v>501247300</v>
      </c>
      <c r="J217" s="6">
        <f t="shared" si="8"/>
        <v>501247300</v>
      </c>
      <c r="K217" s="67" t="str">
        <f t="shared" si="9"/>
        <v>02-01-01-004-005</v>
      </c>
      <c r="L217" s="67" t="s">
        <v>597</v>
      </c>
      <c r="M217" s="66" t="s">
        <v>273</v>
      </c>
      <c r="N217" s="66" t="str">
        <f t="shared" si="7"/>
        <v/>
      </c>
      <c r="O217" s="66" t="str">
        <f>IF(A217="","",IF(M217="DETALLE","",COUNTIFS(N217:$N$2970,N217)))</f>
        <v/>
      </c>
      <c r="P217" s="66" t="s">
        <v>739</v>
      </c>
      <c r="Q217" s="66" t="s">
        <v>681</v>
      </c>
      <c r="R217" s="66" t="s">
        <v>393</v>
      </c>
      <c r="S217" s="65" t="s">
        <v>832</v>
      </c>
    </row>
    <row r="218" spans="1:19" s="66" customFormat="1" x14ac:dyDescent="0.25">
      <c r="F218" s="84" t="s">
        <v>128</v>
      </c>
      <c r="G218" s="80" t="s">
        <v>1038</v>
      </c>
      <c r="H218" s="6">
        <v>90000000</v>
      </c>
      <c r="I218" s="6"/>
      <c r="J218" s="6">
        <f t="shared" si="8"/>
        <v>90000000</v>
      </c>
      <c r="K218" s="67" t="str">
        <f t="shared" si="9"/>
        <v>02-01-01-004-005</v>
      </c>
      <c r="L218" s="67" t="s">
        <v>597</v>
      </c>
      <c r="M218" s="66" t="s">
        <v>273</v>
      </c>
      <c r="N218" s="66" t="str">
        <f t="shared" si="7"/>
        <v/>
      </c>
      <c r="O218" s="66" t="str">
        <f>IF(A218="","",IF(M218="DETALLE","",COUNTIFS(N218:$N$2970,N218)))</f>
        <v/>
      </c>
      <c r="P218" s="66" t="s">
        <v>739</v>
      </c>
      <c r="Q218" s="66" t="s">
        <v>681</v>
      </c>
      <c r="R218" s="66" t="s">
        <v>393</v>
      </c>
      <c r="S218" s="65" t="s">
        <v>876</v>
      </c>
    </row>
    <row r="219" spans="1:19" s="66" customFormat="1" x14ac:dyDescent="0.25">
      <c r="F219" s="84" t="s">
        <v>129</v>
      </c>
      <c r="G219" s="80" t="s">
        <v>1003</v>
      </c>
      <c r="H219" s="6">
        <v>5000000</v>
      </c>
      <c r="I219" s="6"/>
      <c r="J219" s="6">
        <f t="shared" si="8"/>
        <v>5000000</v>
      </c>
      <c r="K219" s="67" t="str">
        <f t="shared" si="9"/>
        <v>02-01-01-004-005</v>
      </c>
      <c r="L219" s="67" t="s">
        <v>597</v>
      </c>
      <c r="M219" s="66" t="s">
        <v>273</v>
      </c>
      <c r="N219" s="66" t="str">
        <f t="shared" si="7"/>
        <v/>
      </c>
      <c r="O219" s="66" t="str">
        <f>IF(A219="","",IF(M219="DETALLE","",COUNTIFS(N219:$N$2970,N219)))</f>
        <v/>
      </c>
      <c r="P219" s="66" t="s">
        <v>739</v>
      </c>
      <c r="Q219" s="66" t="s">
        <v>681</v>
      </c>
      <c r="R219" s="66" t="s">
        <v>393</v>
      </c>
      <c r="S219" s="65" t="s">
        <v>877</v>
      </c>
    </row>
    <row r="220" spans="1:19" s="66" customFormat="1" x14ac:dyDescent="0.25">
      <c r="F220" s="84" t="s">
        <v>130</v>
      </c>
      <c r="G220" s="80" t="s">
        <v>1004</v>
      </c>
      <c r="H220" s="6">
        <v>2000000</v>
      </c>
      <c r="I220" s="6"/>
      <c r="J220" s="6">
        <f t="shared" si="8"/>
        <v>2000000</v>
      </c>
      <c r="K220" s="67" t="str">
        <f t="shared" si="9"/>
        <v>02-01-01-004-005</v>
      </c>
      <c r="L220" s="67" t="s">
        <v>597</v>
      </c>
      <c r="M220" s="66" t="s">
        <v>273</v>
      </c>
      <c r="N220" s="66" t="str">
        <f t="shared" si="7"/>
        <v/>
      </c>
      <c r="O220" s="66" t="str">
        <f>IF(A220="","",IF(M220="DETALLE","",COUNTIFS(N220:$N$2970,N220)))</f>
        <v/>
      </c>
      <c r="P220" s="66" t="s">
        <v>739</v>
      </c>
      <c r="Q220" s="66" t="s">
        <v>681</v>
      </c>
      <c r="R220" s="66" t="s">
        <v>393</v>
      </c>
      <c r="S220" s="65" t="s">
        <v>878</v>
      </c>
    </row>
    <row r="221" spans="1:19" s="66" customFormat="1" x14ac:dyDescent="0.25">
      <c r="F221" s="84" t="s">
        <v>131</v>
      </c>
      <c r="G221" s="80" t="s">
        <v>1040</v>
      </c>
      <c r="H221" s="6">
        <v>5000000</v>
      </c>
      <c r="I221" s="6"/>
      <c r="J221" s="6">
        <f t="shared" si="8"/>
        <v>5000000</v>
      </c>
      <c r="K221" s="67" t="str">
        <f t="shared" si="9"/>
        <v>02-01-01-004-005</v>
      </c>
      <c r="L221" s="67" t="s">
        <v>597</v>
      </c>
      <c r="M221" s="66" t="s">
        <v>273</v>
      </c>
      <c r="N221" s="66" t="str">
        <f t="shared" si="7"/>
        <v/>
      </c>
      <c r="O221" s="66" t="str">
        <f>IF(A221="","",IF(M221="DETALLE","",COUNTIFS(N221:$N$2970,N221)))</f>
        <v/>
      </c>
      <c r="P221" s="66" t="s">
        <v>739</v>
      </c>
      <c r="Q221" s="66" t="s">
        <v>681</v>
      </c>
      <c r="R221" s="66" t="s">
        <v>393</v>
      </c>
      <c r="S221" s="65" t="s">
        <v>879</v>
      </c>
    </row>
    <row r="222" spans="1:19" s="66" customFormat="1" x14ac:dyDescent="0.25">
      <c r="F222" s="84" t="s">
        <v>132</v>
      </c>
      <c r="G222" s="80" t="s">
        <v>1005</v>
      </c>
      <c r="H222" s="6">
        <v>2500000</v>
      </c>
      <c r="I222" s="6"/>
      <c r="J222" s="6">
        <f t="shared" si="8"/>
        <v>2500000</v>
      </c>
      <c r="K222" s="67" t="str">
        <f t="shared" si="9"/>
        <v>02-01-01-004-005</v>
      </c>
      <c r="L222" s="67" t="s">
        <v>597</v>
      </c>
      <c r="M222" s="66" t="s">
        <v>273</v>
      </c>
      <c r="N222" s="66" t="str">
        <f t="shared" si="7"/>
        <v/>
      </c>
      <c r="O222" s="66" t="str">
        <f>IF(A222="","",IF(M222="DETALLE","",COUNTIFS(N222:$N$2970,N222)))</f>
        <v/>
      </c>
      <c r="P222" s="66" t="s">
        <v>739</v>
      </c>
      <c r="Q222" s="66" t="s">
        <v>681</v>
      </c>
      <c r="R222" s="66" t="s">
        <v>393</v>
      </c>
      <c r="S222" s="65" t="s">
        <v>880</v>
      </c>
    </row>
    <row r="223" spans="1:19" s="66" customFormat="1" x14ac:dyDescent="0.25">
      <c r="F223" s="84" t="s">
        <v>133</v>
      </c>
      <c r="G223" s="80" t="s">
        <v>1006</v>
      </c>
      <c r="H223" s="6">
        <v>2000000</v>
      </c>
      <c r="I223" s="6"/>
      <c r="J223" s="6">
        <f t="shared" si="8"/>
        <v>2000000</v>
      </c>
      <c r="K223" s="67" t="str">
        <f t="shared" si="9"/>
        <v>02-01-01-004-005</v>
      </c>
      <c r="L223" s="67" t="s">
        <v>597</v>
      </c>
      <c r="M223" s="66" t="s">
        <v>273</v>
      </c>
      <c r="N223" s="66" t="str">
        <f t="shared" si="7"/>
        <v/>
      </c>
      <c r="O223" s="66" t="str">
        <f>IF(A223="","",IF(M223="DETALLE","",COUNTIFS(N223:$N$2970,N223)))</f>
        <v/>
      </c>
      <c r="P223" s="66" t="s">
        <v>739</v>
      </c>
      <c r="Q223" s="66" t="s">
        <v>681</v>
      </c>
      <c r="R223" s="66" t="s">
        <v>393</v>
      </c>
      <c r="S223" s="65" t="s">
        <v>881</v>
      </c>
    </row>
    <row r="224" spans="1:19" s="66" customFormat="1" x14ac:dyDescent="0.25">
      <c r="F224" s="84" t="s">
        <v>134</v>
      </c>
      <c r="G224" s="80" t="s">
        <v>1007</v>
      </c>
      <c r="H224" s="6">
        <v>8000000</v>
      </c>
      <c r="I224" s="6"/>
      <c r="J224" s="6">
        <f t="shared" si="8"/>
        <v>8000000</v>
      </c>
      <c r="K224" s="67" t="str">
        <f t="shared" si="9"/>
        <v>02-01-01-004-005</v>
      </c>
      <c r="L224" s="67" t="s">
        <v>597</v>
      </c>
      <c r="M224" s="66" t="s">
        <v>273</v>
      </c>
      <c r="N224" s="66" t="str">
        <f t="shared" si="7"/>
        <v/>
      </c>
      <c r="O224" s="66" t="str">
        <f>IF(A224="","",IF(M224="DETALLE","",COUNTIFS(N224:$N$2970,N224)))</f>
        <v/>
      </c>
      <c r="P224" s="66" t="s">
        <v>739</v>
      </c>
      <c r="Q224" s="66" t="s">
        <v>681</v>
      </c>
      <c r="R224" s="66" t="s">
        <v>393</v>
      </c>
      <c r="S224" s="65" t="s">
        <v>882</v>
      </c>
    </row>
    <row r="225" spans="6:19" s="66" customFormat="1" x14ac:dyDescent="0.25">
      <c r="F225" s="84" t="s">
        <v>33</v>
      </c>
      <c r="G225" s="80" t="s">
        <v>979</v>
      </c>
      <c r="H225" s="6">
        <v>133000000</v>
      </c>
      <c r="I225" s="6"/>
      <c r="J225" s="6">
        <f t="shared" si="8"/>
        <v>133000000</v>
      </c>
      <c r="K225" s="67" t="str">
        <f t="shared" si="9"/>
        <v>02-01-01-004-005</v>
      </c>
      <c r="L225" s="67" t="s">
        <v>597</v>
      </c>
      <c r="M225" s="66" t="s">
        <v>273</v>
      </c>
      <c r="N225" s="66" t="str">
        <f t="shared" si="7"/>
        <v/>
      </c>
      <c r="O225" s="66" t="str">
        <f>IF(A225="","",IF(M225="DETALLE","",COUNTIFS(N225:$N$2970,N225)))</f>
        <v/>
      </c>
      <c r="P225" s="66" t="s">
        <v>739</v>
      </c>
      <c r="Q225" s="66" t="s">
        <v>681</v>
      </c>
      <c r="R225" s="66" t="s">
        <v>393</v>
      </c>
      <c r="S225" s="65" t="s">
        <v>834</v>
      </c>
    </row>
    <row r="226" spans="6:19" s="66" customFormat="1" x14ac:dyDescent="0.25">
      <c r="F226" s="84" t="s">
        <v>135</v>
      </c>
      <c r="G226" s="80" t="s">
        <v>1039</v>
      </c>
      <c r="H226" s="6">
        <v>1537354152</v>
      </c>
      <c r="I226" s="6"/>
      <c r="J226" s="6">
        <f t="shared" si="8"/>
        <v>1537354152</v>
      </c>
      <c r="K226" s="67" t="str">
        <f t="shared" si="9"/>
        <v>02-01-01-004-005</v>
      </c>
      <c r="L226" s="67" t="s">
        <v>597</v>
      </c>
      <c r="M226" s="66" t="s">
        <v>273</v>
      </c>
      <c r="N226" s="66" t="str">
        <f t="shared" si="7"/>
        <v/>
      </c>
      <c r="O226" s="66" t="str">
        <f>IF(A226="","",IF(M226="DETALLE","",COUNTIFS(N226:$N$2970,N226)))</f>
        <v/>
      </c>
      <c r="P226" s="66" t="s">
        <v>739</v>
      </c>
      <c r="Q226" s="66" t="s">
        <v>681</v>
      </c>
      <c r="R226" s="66" t="s">
        <v>393</v>
      </c>
      <c r="S226" s="65" t="s">
        <v>883</v>
      </c>
    </row>
    <row r="227" spans="6:19" s="66" customFormat="1" x14ac:dyDescent="0.25">
      <c r="F227" s="84" t="s">
        <v>136</v>
      </c>
      <c r="G227" s="80" t="s">
        <v>1035</v>
      </c>
      <c r="H227" s="6">
        <v>256400000</v>
      </c>
      <c r="I227" s="6"/>
      <c r="J227" s="6">
        <f t="shared" si="8"/>
        <v>256400000</v>
      </c>
      <c r="K227" s="67" t="str">
        <f t="shared" si="9"/>
        <v>02-01-01-004-005</v>
      </c>
      <c r="L227" s="67" t="s">
        <v>597</v>
      </c>
      <c r="M227" s="66" t="s">
        <v>273</v>
      </c>
      <c r="N227" s="66" t="str">
        <f t="shared" si="7"/>
        <v/>
      </c>
      <c r="O227" s="66" t="str">
        <f>IF(A227="","",IF(M227="DETALLE","",COUNTIFS(N227:$N$2970,N227)))</f>
        <v/>
      </c>
      <c r="P227" s="66" t="s">
        <v>739</v>
      </c>
      <c r="Q227" s="66" t="s">
        <v>681</v>
      </c>
      <c r="R227" s="66" t="s">
        <v>393</v>
      </c>
      <c r="S227" s="65" t="s">
        <v>884</v>
      </c>
    </row>
    <row r="228" spans="6:19" s="66" customFormat="1" x14ac:dyDescent="0.25">
      <c r="F228" s="84" t="s">
        <v>36</v>
      </c>
      <c r="G228" s="80" t="s">
        <v>307</v>
      </c>
      <c r="H228" s="6">
        <v>352756900</v>
      </c>
      <c r="I228" s="6"/>
      <c r="J228" s="6">
        <f t="shared" si="8"/>
        <v>352756900</v>
      </c>
      <c r="K228" s="67" t="str">
        <f t="shared" si="9"/>
        <v>02-01-01-004-005</v>
      </c>
      <c r="L228" s="67" t="s">
        <v>597</v>
      </c>
      <c r="M228" s="66" t="s">
        <v>273</v>
      </c>
      <c r="N228" s="66" t="str">
        <f t="shared" si="7"/>
        <v/>
      </c>
      <c r="O228" s="66" t="str">
        <f>IF(A228="","",IF(M228="DETALLE","",COUNTIFS(N228:$N$2970,N228)))</f>
        <v/>
      </c>
      <c r="P228" s="66" t="s">
        <v>739</v>
      </c>
      <c r="Q228" s="66" t="s">
        <v>681</v>
      </c>
      <c r="R228" s="66" t="s">
        <v>393</v>
      </c>
      <c r="S228" s="65" t="s">
        <v>837</v>
      </c>
    </row>
    <row r="229" spans="6:19" s="66" customFormat="1" x14ac:dyDescent="0.25">
      <c r="F229" s="84" t="s">
        <v>37</v>
      </c>
      <c r="G229" s="80" t="s">
        <v>308</v>
      </c>
      <c r="H229" s="6">
        <v>295000000</v>
      </c>
      <c r="I229" s="6"/>
      <c r="J229" s="6">
        <f t="shared" si="8"/>
        <v>295000000</v>
      </c>
      <c r="K229" s="67" t="str">
        <f t="shared" si="9"/>
        <v>02-01-01-004-005</v>
      </c>
      <c r="L229" s="67" t="s">
        <v>597</v>
      </c>
      <c r="M229" s="66" t="s">
        <v>273</v>
      </c>
      <c r="N229" s="66" t="str">
        <f t="shared" si="7"/>
        <v/>
      </c>
      <c r="O229" s="66" t="str">
        <f>IF(A229="","",IF(M229="DETALLE","",COUNTIFS(N229:$N$2970,N229)))</f>
        <v/>
      </c>
      <c r="P229" s="66" t="s">
        <v>739</v>
      </c>
      <c r="Q229" s="66" t="s">
        <v>681</v>
      </c>
      <c r="R229" s="66" t="s">
        <v>393</v>
      </c>
      <c r="S229" s="65" t="s">
        <v>838</v>
      </c>
    </row>
    <row r="230" spans="6:19" s="66" customFormat="1" x14ac:dyDescent="0.25">
      <c r="F230" s="84" t="s">
        <v>38</v>
      </c>
      <c r="G230" s="80" t="s">
        <v>1016</v>
      </c>
      <c r="H230" s="6">
        <v>150000000</v>
      </c>
      <c r="I230" s="6"/>
      <c r="J230" s="6">
        <f t="shared" si="8"/>
        <v>150000000</v>
      </c>
      <c r="K230" s="67" t="str">
        <f t="shared" si="9"/>
        <v>02-01-01-004-005</v>
      </c>
      <c r="L230" s="67" t="s">
        <v>597</v>
      </c>
      <c r="M230" s="66" t="s">
        <v>273</v>
      </c>
      <c r="N230" s="66" t="str">
        <f t="shared" si="7"/>
        <v/>
      </c>
      <c r="O230" s="66" t="str">
        <f>IF(A230="","",IF(M230="DETALLE","",COUNTIFS(N230:$N$2970,N230)))</f>
        <v/>
      </c>
      <c r="P230" s="66" t="s">
        <v>739</v>
      </c>
      <c r="Q230" s="66" t="s">
        <v>681</v>
      </c>
      <c r="R230" s="66" t="s">
        <v>393</v>
      </c>
      <c r="S230" s="65" t="s">
        <v>839</v>
      </c>
    </row>
    <row r="231" spans="6:19" s="66" customFormat="1" x14ac:dyDescent="0.25">
      <c r="F231" s="80" t="s">
        <v>121</v>
      </c>
      <c r="G231" s="80" t="s">
        <v>980</v>
      </c>
      <c r="H231" s="6">
        <v>150000000</v>
      </c>
      <c r="I231" s="6"/>
      <c r="J231" s="6">
        <f t="shared" si="8"/>
        <v>150000000</v>
      </c>
      <c r="K231" s="67" t="str">
        <f t="shared" si="9"/>
        <v>02-01-01-004-005</v>
      </c>
      <c r="L231" s="67" t="s">
        <v>597</v>
      </c>
      <c r="M231" s="66" t="s">
        <v>273</v>
      </c>
      <c r="N231" s="66" t="str">
        <f t="shared" si="7"/>
        <v/>
      </c>
      <c r="O231" s="66" t="str">
        <f>IF(A231="","",IF(M231="DETALLE","",COUNTIFS(N231:$N$2970,N231)))</f>
        <v/>
      </c>
      <c r="P231" s="66" t="s">
        <v>739</v>
      </c>
      <c r="Q231" s="66" t="s">
        <v>681</v>
      </c>
      <c r="R231" s="66" t="s">
        <v>393</v>
      </c>
      <c r="S231" s="65" t="s">
        <v>870</v>
      </c>
    </row>
    <row r="232" spans="6:19" s="66" customFormat="1" x14ac:dyDescent="0.25">
      <c r="F232" s="80" t="s">
        <v>137</v>
      </c>
      <c r="G232" s="80" t="s">
        <v>402</v>
      </c>
      <c r="H232" s="6">
        <v>25000000</v>
      </c>
      <c r="I232" s="6"/>
      <c r="J232" s="6">
        <f t="shared" si="8"/>
        <v>25000000</v>
      </c>
      <c r="K232" s="67" t="str">
        <f t="shared" si="9"/>
        <v>02-01-01-004-005</v>
      </c>
      <c r="L232" s="67" t="s">
        <v>597</v>
      </c>
      <c r="M232" s="66" t="s">
        <v>273</v>
      </c>
      <c r="N232" s="66" t="str">
        <f t="shared" si="7"/>
        <v/>
      </c>
      <c r="O232" s="66" t="str">
        <f>IF(A232="","",IF(M232="DETALLE","",COUNTIFS(N232:$N$2970,N232)))</f>
        <v/>
      </c>
      <c r="P232" s="66" t="s">
        <v>739</v>
      </c>
      <c r="Q232" s="66" t="s">
        <v>681</v>
      </c>
      <c r="R232" s="66" t="s">
        <v>393</v>
      </c>
      <c r="S232" s="65" t="s">
        <v>885</v>
      </c>
    </row>
    <row r="233" spans="6:19" s="66" customFormat="1" x14ac:dyDescent="0.25">
      <c r="F233" s="80" t="s">
        <v>122</v>
      </c>
      <c r="G233" s="80" t="s">
        <v>389</v>
      </c>
      <c r="H233" s="6">
        <v>5000000</v>
      </c>
      <c r="I233" s="6"/>
      <c r="J233" s="6">
        <f t="shared" si="8"/>
        <v>5000000</v>
      </c>
      <c r="K233" s="67" t="str">
        <f t="shared" si="9"/>
        <v>02-01-01-004-005</v>
      </c>
      <c r="L233" s="67" t="s">
        <v>597</v>
      </c>
      <c r="M233" s="66" t="s">
        <v>273</v>
      </c>
      <c r="N233" s="66" t="str">
        <f t="shared" si="7"/>
        <v/>
      </c>
      <c r="O233" s="66" t="str">
        <f>IF(A233="","",IF(M233="DETALLE","",COUNTIFS(N233:$N$2970,N233)))</f>
        <v/>
      </c>
      <c r="P233" s="66" t="s">
        <v>739</v>
      </c>
      <c r="Q233" s="66" t="s">
        <v>681</v>
      </c>
      <c r="R233" s="66" t="s">
        <v>393</v>
      </c>
      <c r="S233" s="65" t="s">
        <v>871</v>
      </c>
    </row>
    <row r="234" spans="6:19" s="66" customFormat="1" x14ac:dyDescent="0.25">
      <c r="F234" s="80" t="s">
        <v>39</v>
      </c>
      <c r="G234" s="80" t="s">
        <v>310</v>
      </c>
      <c r="H234" s="6">
        <v>62000000</v>
      </c>
      <c r="I234" s="6"/>
      <c r="J234" s="6">
        <f t="shared" si="8"/>
        <v>62000000</v>
      </c>
      <c r="K234" s="67" t="str">
        <f t="shared" si="9"/>
        <v>02-01-01-004-005</v>
      </c>
      <c r="L234" s="67" t="s">
        <v>597</v>
      </c>
      <c r="M234" s="66" t="s">
        <v>273</v>
      </c>
      <c r="N234" s="66" t="str">
        <f t="shared" si="7"/>
        <v/>
      </c>
      <c r="O234" s="66" t="str">
        <f>IF(A234="","",IF(M234="DETALLE","",COUNTIFS(N234:$N$2970,N234)))</f>
        <v/>
      </c>
      <c r="P234" s="66" t="s">
        <v>739</v>
      </c>
      <c r="Q234" s="66" t="s">
        <v>681</v>
      </c>
      <c r="R234" s="66" t="s">
        <v>393</v>
      </c>
      <c r="S234" s="65" t="s">
        <v>840</v>
      </c>
    </row>
    <row r="235" spans="6:19" s="66" customFormat="1" x14ac:dyDescent="0.25">
      <c r="F235" s="80" t="s">
        <v>123</v>
      </c>
      <c r="G235" s="80" t="s">
        <v>390</v>
      </c>
      <c r="H235" s="6">
        <v>205110000</v>
      </c>
      <c r="I235" s="6"/>
      <c r="J235" s="6">
        <f t="shared" si="8"/>
        <v>205110000</v>
      </c>
      <c r="K235" s="67" t="str">
        <f t="shared" si="9"/>
        <v>02-01-01-004-005</v>
      </c>
      <c r="L235" s="67" t="s">
        <v>597</v>
      </c>
      <c r="M235" s="66" t="s">
        <v>273</v>
      </c>
      <c r="N235" s="66" t="str">
        <f t="shared" si="7"/>
        <v/>
      </c>
      <c r="O235" s="66" t="str">
        <f>IF(A235="","",IF(M235="DETALLE","",COUNTIFS(N235:$N$2970,N235)))</f>
        <v/>
      </c>
      <c r="P235" s="66" t="s">
        <v>739</v>
      </c>
      <c r="Q235" s="66" t="s">
        <v>681</v>
      </c>
      <c r="R235" s="66" t="s">
        <v>393</v>
      </c>
      <c r="S235" s="65" t="s">
        <v>872</v>
      </c>
    </row>
    <row r="236" spans="6:19" s="66" customFormat="1" x14ac:dyDescent="0.25">
      <c r="F236" s="80" t="s">
        <v>43</v>
      </c>
      <c r="G236" s="80" t="s">
        <v>1017</v>
      </c>
      <c r="H236" s="6">
        <v>214594000</v>
      </c>
      <c r="I236" s="6"/>
      <c r="J236" s="6">
        <f t="shared" si="8"/>
        <v>214594000</v>
      </c>
      <c r="K236" s="67" t="str">
        <f t="shared" si="9"/>
        <v>02-01-01-004-005</v>
      </c>
      <c r="L236" s="67" t="s">
        <v>597</v>
      </c>
      <c r="M236" s="66" t="s">
        <v>273</v>
      </c>
      <c r="N236" s="66" t="str">
        <f t="shared" si="7"/>
        <v/>
      </c>
      <c r="O236" s="66" t="str">
        <f>IF(A236="","",IF(M236="DETALLE","",COUNTIFS(N236:$N$2970,N236)))</f>
        <v/>
      </c>
      <c r="P236" s="66" t="s">
        <v>746</v>
      </c>
      <c r="Q236" s="66" t="s">
        <v>681</v>
      </c>
      <c r="R236" s="66" t="s">
        <v>393</v>
      </c>
      <c r="S236" s="65" t="s">
        <v>746</v>
      </c>
    </row>
    <row r="237" spans="6:19" s="66" customFormat="1" x14ac:dyDescent="0.25">
      <c r="F237" s="80" t="s">
        <v>45</v>
      </c>
      <c r="G237" s="80" t="s">
        <v>316</v>
      </c>
      <c r="H237" s="6">
        <v>30000000</v>
      </c>
      <c r="I237" s="6"/>
      <c r="J237" s="6">
        <f t="shared" si="8"/>
        <v>30000000</v>
      </c>
      <c r="K237" s="67" t="str">
        <f t="shared" si="9"/>
        <v>02-01-01-004-005</v>
      </c>
      <c r="L237" s="67" t="s">
        <v>597</v>
      </c>
      <c r="M237" s="66" t="s">
        <v>273</v>
      </c>
      <c r="N237" s="66" t="str">
        <f t="shared" si="7"/>
        <v/>
      </c>
      <c r="O237" s="66" t="str">
        <f>IF(A237="","",IF(M237="DETALLE","",COUNTIFS(N237:$N$2970,N237)))</f>
        <v/>
      </c>
      <c r="P237" s="66" t="s">
        <v>748</v>
      </c>
      <c r="Q237" s="66" t="s">
        <v>681</v>
      </c>
      <c r="R237" s="66" t="s">
        <v>393</v>
      </c>
      <c r="S237" s="65" t="s">
        <v>748</v>
      </c>
    </row>
    <row r="238" spans="6:19" s="66" customFormat="1" x14ac:dyDescent="0.25">
      <c r="F238" s="84" t="s">
        <v>46</v>
      </c>
      <c r="G238" s="80" t="s">
        <v>989</v>
      </c>
      <c r="H238" s="6">
        <v>43500000</v>
      </c>
      <c r="I238" s="6"/>
      <c r="J238" s="6">
        <f t="shared" si="8"/>
        <v>43500000</v>
      </c>
      <c r="K238" s="67" t="str">
        <f t="shared" si="9"/>
        <v>02-01-01-004-005</v>
      </c>
      <c r="L238" s="67" t="s">
        <v>597</v>
      </c>
      <c r="M238" s="66" t="s">
        <v>273</v>
      </c>
      <c r="N238" s="66" t="str">
        <f t="shared" si="7"/>
        <v/>
      </c>
      <c r="O238" s="66" t="str">
        <f>IF(A238="","",IF(M238="DETALLE","",COUNTIFS(N238:$N$2970,N238)))</f>
        <v/>
      </c>
      <c r="P238" s="66" t="s">
        <v>749</v>
      </c>
      <c r="Q238" s="66" t="s">
        <v>681</v>
      </c>
      <c r="R238" s="66" t="s">
        <v>393</v>
      </c>
      <c r="S238" s="65" t="s">
        <v>749</v>
      </c>
    </row>
    <row r="239" spans="6:19" s="66" customFormat="1" x14ac:dyDescent="0.25">
      <c r="F239" s="84" t="s">
        <v>47</v>
      </c>
      <c r="G239" s="80" t="s">
        <v>1031</v>
      </c>
      <c r="H239" s="6">
        <v>256000000</v>
      </c>
      <c r="I239" s="6"/>
      <c r="J239" s="6">
        <f t="shared" si="8"/>
        <v>256000000</v>
      </c>
      <c r="K239" s="67" t="str">
        <f t="shared" si="9"/>
        <v>02-01-01-004-005</v>
      </c>
      <c r="L239" s="67" t="s">
        <v>597</v>
      </c>
      <c r="M239" s="66" t="s">
        <v>273</v>
      </c>
      <c r="N239" s="66" t="str">
        <f t="shared" si="7"/>
        <v/>
      </c>
      <c r="O239" s="66" t="str">
        <f>IF(A239="","",IF(M239="DETALLE","",COUNTIFS(N239:$N$2970,N239)))</f>
        <v/>
      </c>
      <c r="P239" s="66" t="s">
        <v>750</v>
      </c>
      <c r="Q239" s="66" t="s">
        <v>681</v>
      </c>
      <c r="R239" s="66" t="s">
        <v>393</v>
      </c>
      <c r="S239" s="65" t="s">
        <v>750</v>
      </c>
    </row>
    <row r="240" spans="6:19" s="66" customFormat="1" x14ac:dyDescent="0.25">
      <c r="F240" s="84" t="s">
        <v>51</v>
      </c>
      <c r="G240" s="80" t="s">
        <v>322</v>
      </c>
      <c r="H240" s="6">
        <v>41180000</v>
      </c>
      <c r="I240" s="6"/>
      <c r="J240" s="6">
        <f t="shared" si="8"/>
        <v>41180000</v>
      </c>
      <c r="K240" s="67" t="str">
        <f t="shared" si="9"/>
        <v>02-01-01-004-005</v>
      </c>
      <c r="L240" s="67" t="s">
        <v>597</v>
      </c>
      <c r="M240" s="66" t="s">
        <v>273</v>
      </c>
      <c r="N240" s="66" t="str">
        <f t="shared" si="7"/>
        <v/>
      </c>
      <c r="O240" s="66" t="str">
        <f>IF(A240="","",IF(M240="DETALLE","",COUNTIFS(N240:$N$2970,N240)))</f>
        <v/>
      </c>
      <c r="P240" s="66" t="s">
        <v>753</v>
      </c>
      <c r="Q240" s="66" t="s">
        <v>681</v>
      </c>
      <c r="R240" s="66" t="s">
        <v>393</v>
      </c>
      <c r="S240" s="65" t="s">
        <v>753</v>
      </c>
    </row>
    <row r="241" spans="6:19" s="66" customFormat="1" x14ac:dyDescent="0.25">
      <c r="F241" s="84" t="s">
        <v>52</v>
      </c>
      <c r="G241" s="80" t="s">
        <v>323</v>
      </c>
      <c r="H241" s="6">
        <v>193813500</v>
      </c>
      <c r="I241" s="6"/>
      <c r="J241" s="6">
        <f t="shared" si="8"/>
        <v>193813500</v>
      </c>
      <c r="K241" s="67" t="str">
        <f t="shared" si="9"/>
        <v>02-01-01-004-005</v>
      </c>
      <c r="L241" s="67" t="s">
        <v>597</v>
      </c>
      <c r="M241" s="66" t="s">
        <v>273</v>
      </c>
      <c r="N241" s="66" t="str">
        <f t="shared" si="7"/>
        <v/>
      </c>
      <c r="O241" s="66" t="str">
        <f>IF(A241="","",IF(M241="DETALLE","",COUNTIFS(N241:$N$2970,N241)))</f>
        <v/>
      </c>
      <c r="P241" s="66" t="s">
        <v>754</v>
      </c>
      <c r="Q241" s="66" t="s">
        <v>681</v>
      </c>
      <c r="R241" s="66" t="s">
        <v>393</v>
      </c>
      <c r="S241" s="65" t="s">
        <v>754</v>
      </c>
    </row>
    <row r="242" spans="6:19" s="66" customFormat="1" x14ac:dyDescent="0.25">
      <c r="F242" s="84" t="s">
        <v>54</v>
      </c>
      <c r="G242" s="80" t="s">
        <v>288</v>
      </c>
      <c r="H242" s="6"/>
      <c r="I242" s="6">
        <v>4300000000</v>
      </c>
      <c r="J242" s="6">
        <f t="shared" si="8"/>
        <v>4300000000</v>
      </c>
      <c r="K242" s="67" t="str">
        <f t="shared" si="9"/>
        <v>02-01-01-004-005</v>
      </c>
      <c r="L242" s="67" t="s">
        <v>597</v>
      </c>
      <c r="M242" s="66" t="s">
        <v>273</v>
      </c>
      <c r="N242" s="66" t="str">
        <f t="shared" si="7"/>
        <v/>
      </c>
      <c r="O242" s="66" t="str">
        <f>IF(A242="","",IF(M242="DETALLE","",COUNTIFS(N242:$N$2970,N242)))</f>
        <v/>
      </c>
      <c r="P242" s="66" t="s">
        <v>743</v>
      </c>
      <c r="Q242" s="66" t="s">
        <v>681</v>
      </c>
      <c r="R242" s="66" t="s">
        <v>393</v>
      </c>
      <c r="S242" s="65" t="s">
        <v>743</v>
      </c>
    </row>
    <row r="243" spans="6:19" s="66" customFormat="1" x14ac:dyDescent="0.25">
      <c r="F243" s="84" t="s">
        <v>138</v>
      </c>
      <c r="G243" s="80" t="s">
        <v>992</v>
      </c>
      <c r="H243" s="6">
        <v>30000000</v>
      </c>
      <c r="I243" s="6"/>
      <c r="J243" s="6">
        <f t="shared" si="8"/>
        <v>30000000</v>
      </c>
      <c r="K243" s="67" t="str">
        <f t="shared" si="9"/>
        <v>02-01-01-004-005</v>
      </c>
      <c r="L243" s="67" t="s">
        <v>597</v>
      </c>
      <c r="M243" s="66" t="s">
        <v>273</v>
      </c>
      <c r="N243" s="66" t="str">
        <f t="shared" si="7"/>
        <v/>
      </c>
      <c r="O243" s="66" t="str">
        <f>IF(A243="","",IF(M243="DETALLE","",COUNTIFS(N243:$N$2970,N243)))</f>
        <v/>
      </c>
      <c r="P243" s="66" t="s">
        <v>778</v>
      </c>
      <c r="Q243" s="66" t="s">
        <v>681</v>
      </c>
      <c r="R243" s="66" t="s">
        <v>393</v>
      </c>
      <c r="S243" s="65" t="s">
        <v>778</v>
      </c>
    </row>
    <row r="244" spans="6:19" s="66" customFormat="1" x14ac:dyDescent="0.25">
      <c r="F244" s="80" t="s">
        <v>56</v>
      </c>
      <c r="G244" s="80" t="s">
        <v>280</v>
      </c>
      <c r="H244" s="6">
        <v>600000000</v>
      </c>
      <c r="I244" s="6"/>
      <c r="J244" s="6">
        <f t="shared" si="8"/>
        <v>600000000</v>
      </c>
      <c r="K244" s="67" t="str">
        <f t="shared" si="9"/>
        <v>02-01-01-004-005</v>
      </c>
      <c r="L244" s="67" t="s">
        <v>597</v>
      </c>
      <c r="M244" s="66" t="s">
        <v>273</v>
      </c>
      <c r="N244" s="66" t="str">
        <f t="shared" ref="N244:N310" si="10">IF(F244&lt;&gt;"","",A244&amp;TRIM(B244)&amp;TRIM(C244)&amp;TRIM(D244)&amp;TRIM(E244)&amp;TRIM(M244))</f>
        <v/>
      </c>
      <c r="O244" s="66" t="str">
        <f>IF(A244="","",IF(M244="DETALLE","",COUNTIFS(N244:$N$2970,N244)))</f>
        <v/>
      </c>
      <c r="P244" s="66" t="s">
        <v>740</v>
      </c>
      <c r="Q244" s="66" t="s">
        <v>681</v>
      </c>
      <c r="R244" s="66" t="s">
        <v>393</v>
      </c>
      <c r="S244" s="65" t="s">
        <v>740</v>
      </c>
    </row>
    <row r="245" spans="6:19" s="66" customFormat="1" x14ac:dyDescent="0.25">
      <c r="F245" s="80" t="s">
        <v>57</v>
      </c>
      <c r="G245" s="80" t="s">
        <v>1023</v>
      </c>
      <c r="H245" s="6">
        <v>227000000</v>
      </c>
      <c r="I245" s="6"/>
      <c r="J245" s="6">
        <f t="shared" si="8"/>
        <v>227000000</v>
      </c>
      <c r="K245" s="67" t="str">
        <f t="shared" si="9"/>
        <v>02-01-01-004-005</v>
      </c>
      <c r="L245" s="67" t="s">
        <v>597</v>
      </c>
      <c r="M245" s="66" t="s">
        <v>273</v>
      </c>
      <c r="N245" s="66" t="str">
        <f t="shared" si="10"/>
        <v/>
      </c>
      <c r="O245" s="66" t="str">
        <f>IF(A245="","",IF(M245="DETALLE","",COUNTIFS(N245:$N$2970,N245)))</f>
        <v/>
      </c>
      <c r="P245" s="66" t="s">
        <v>757</v>
      </c>
      <c r="Q245" s="66" t="s">
        <v>681</v>
      </c>
      <c r="R245" s="66" t="s">
        <v>393</v>
      </c>
      <c r="S245" s="65" t="s">
        <v>757</v>
      </c>
    </row>
    <row r="246" spans="6:19" s="66" customFormat="1" x14ac:dyDescent="0.25">
      <c r="F246" s="80" t="s">
        <v>58</v>
      </c>
      <c r="G246" s="80" t="s">
        <v>988</v>
      </c>
      <c r="H246" s="6">
        <v>10000000</v>
      </c>
      <c r="I246" s="6"/>
      <c r="J246" s="6">
        <f t="shared" si="8"/>
        <v>10000000</v>
      </c>
      <c r="K246" s="67" t="str">
        <f t="shared" si="9"/>
        <v>02-01-01-004-005</v>
      </c>
      <c r="L246" s="67" t="s">
        <v>597</v>
      </c>
      <c r="M246" s="66" t="s">
        <v>273</v>
      </c>
      <c r="N246" s="66" t="str">
        <f t="shared" si="10"/>
        <v/>
      </c>
      <c r="O246" s="66" t="str">
        <f>IF(A246="","",IF(M246="DETALLE","",COUNTIFS(N246:$N$2970,N246)))</f>
        <v/>
      </c>
      <c r="P246" s="66" t="s">
        <v>758</v>
      </c>
      <c r="Q246" s="66" t="s">
        <v>681</v>
      </c>
      <c r="R246" s="66" t="s">
        <v>393</v>
      </c>
      <c r="S246" s="65" t="s">
        <v>758</v>
      </c>
    </row>
    <row r="247" spans="6:19" s="66" customFormat="1" x14ac:dyDescent="0.25">
      <c r="F247" s="80" t="s">
        <v>139</v>
      </c>
      <c r="G247" s="80" t="s">
        <v>1036</v>
      </c>
      <c r="H247" s="6">
        <v>80000000</v>
      </c>
      <c r="I247" s="6"/>
      <c r="J247" s="6">
        <f t="shared" si="8"/>
        <v>80000000</v>
      </c>
      <c r="K247" s="67" t="str">
        <f t="shared" si="9"/>
        <v>02-01-01-004-005</v>
      </c>
      <c r="L247" s="67" t="s">
        <v>597</v>
      </c>
      <c r="M247" s="66" t="s">
        <v>273</v>
      </c>
      <c r="N247" s="66" t="str">
        <f t="shared" si="10"/>
        <v/>
      </c>
      <c r="O247" s="66" t="str">
        <f>IF(A247="","",IF(M247="DETALLE","",COUNTIFS(N247:$N$2970,N247)))</f>
        <v/>
      </c>
      <c r="P247" s="66" t="s">
        <v>779</v>
      </c>
      <c r="Q247" s="66" t="s">
        <v>681</v>
      </c>
      <c r="R247" s="66" t="s">
        <v>393</v>
      </c>
      <c r="S247" s="65" t="s">
        <v>779</v>
      </c>
    </row>
    <row r="248" spans="6:19" s="66" customFormat="1" x14ac:dyDescent="0.25">
      <c r="F248" s="80" t="s">
        <v>140</v>
      </c>
      <c r="G248" s="80" t="s">
        <v>313</v>
      </c>
      <c r="H248" s="6">
        <v>343660240</v>
      </c>
      <c r="I248" s="6"/>
      <c r="J248" s="6">
        <f t="shared" ref="J248:J314" si="11">IF(AND(A248="",F248=""),"",H248+I248)</f>
        <v>343660240</v>
      </c>
      <c r="K248" s="67" t="str">
        <f t="shared" ref="K248:K314" si="12">IF(F248&lt;&gt;"",K247,A248&amp;IF(B248="","","-"&amp;B248)&amp;IF(OR(C248="",C248=" "),"","-"&amp;C248)&amp;IF(OR(D248="",D248=" "),"","-"&amp;D248)&amp;IF(OR(E248="",E248=" "),"","-"&amp;E248))</f>
        <v>02-01-01-004-005</v>
      </c>
      <c r="L248" s="67" t="s">
        <v>597</v>
      </c>
      <c r="M248" s="66" t="s">
        <v>273</v>
      </c>
      <c r="N248" s="66" t="str">
        <f t="shared" si="10"/>
        <v/>
      </c>
      <c r="O248" s="66" t="str">
        <f>IF(A248="","",IF(M248="DETALLE","",COUNTIFS(N248:$N$2970,N248)))</f>
        <v/>
      </c>
      <c r="P248" s="66" t="s">
        <v>779</v>
      </c>
      <c r="Q248" s="66" t="s">
        <v>681</v>
      </c>
      <c r="R248" s="66" t="s">
        <v>393</v>
      </c>
      <c r="S248" s="65" t="s">
        <v>886</v>
      </c>
    </row>
    <row r="249" spans="6:19" s="66" customFormat="1" x14ac:dyDescent="0.25">
      <c r="F249" s="80" t="s">
        <v>59</v>
      </c>
      <c r="G249" s="80" t="s">
        <v>1029</v>
      </c>
      <c r="H249" s="6">
        <v>1000000000</v>
      </c>
      <c r="I249" s="6"/>
      <c r="J249" s="6">
        <f t="shared" si="11"/>
        <v>1000000000</v>
      </c>
      <c r="K249" s="67" t="str">
        <f t="shared" si="12"/>
        <v>02-01-01-004-005</v>
      </c>
      <c r="L249" s="67" t="s">
        <v>597</v>
      </c>
      <c r="M249" s="66" t="s">
        <v>273</v>
      </c>
      <c r="N249" s="66" t="str">
        <f t="shared" si="10"/>
        <v/>
      </c>
      <c r="O249" s="66" t="str">
        <f>IF(A249="","",IF(M249="DETALLE","",COUNTIFS(N249:$N$2970,N249)))</f>
        <v/>
      </c>
      <c r="P249" s="66" t="s">
        <v>759</v>
      </c>
      <c r="Q249" s="66" t="s">
        <v>681</v>
      </c>
      <c r="R249" s="66" t="s">
        <v>393</v>
      </c>
      <c r="S249" s="65" t="s">
        <v>759</v>
      </c>
    </row>
    <row r="250" spans="6:19" s="66" customFormat="1" x14ac:dyDescent="0.25">
      <c r="F250" s="80" t="s">
        <v>60</v>
      </c>
      <c r="G250" s="80" t="s">
        <v>329</v>
      </c>
      <c r="H250" s="6">
        <v>62100000</v>
      </c>
      <c r="I250" s="6"/>
      <c r="J250" s="6">
        <f t="shared" si="11"/>
        <v>62100000</v>
      </c>
      <c r="K250" s="67" t="str">
        <f t="shared" si="12"/>
        <v>02-01-01-004-005</v>
      </c>
      <c r="L250" s="67" t="s">
        <v>597</v>
      </c>
      <c r="M250" s="66" t="s">
        <v>273</v>
      </c>
      <c r="N250" s="66" t="str">
        <f t="shared" si="10"/>
        <v/>
      </c>
      <c r="O250" s="66" t="str">
        <f>IF(A250="","",IF(M250="DETALLE","",COUNTIFS(N250:$N$2970,N250)))</f>
        <v/>
      </c>
      <c r="P250" s="66" t="s">
        <v>760</v>
      </c>
      <c r="Q250" s="66" t="s">
        <v>681</v>
      </c>
      <c r="R250" s="66" t="s">
        <v>393</v>
      </c>
      <c r="S250" s="65" t="s">
        <v>760</v>
      </c>
    </row>
    <row r="251" spans="6:19" s="66" customFormat="1" x14ac:dyDescent="0.25">
      <c r="F251" s="80" t="s">
        <v>63</v>
      </c>
      <c r="G251" s="80" t="s">
        <v>332</v>
      </c>
      <c r="H251" s="6">
        <v>250000000</v>
      </c>
      <c r="I251" s="6"/>
      <c r="J251" s="6">
        <f t="shared" si="11"/>
        <v>250000000</v>
      </c>
      <c r="K251" s="67" t="str">
        <f t="shared" si="12"/>
        <v>02-01-01-004-005</v>
      </c>
      <c r="L251" s="67" t="s">
        <v>597</v>
      </c>
      <c r="M251" s="66" t="s">
        <v>273</v>
      </c>
      <c r="N251" s="66" t="str">
        <f t="shared" si="10"/>
        <v/>
      </c>
      <c r="O251" s="66" t="str">
        <f>IF(A251="","",IF(M251="DETALLE","",COUNTIFS(N251:$N$2970,N251)))</f>
        <v/>
      </c>
      <c r="P251" s="66" t="s">
        <v>761</v>
      </c>
      <c r="Q251" s="66" t="s">
        <v>681</v>
      </c>
      <c r="R251" s="66" t="s">
        <v>393</v>
      </c>
      <c r="S251" s="65" t="s">
        <v>844</v>
      </c>
    </row>
    <row r="252" spans="6:19" s="66" customFormat="1" x14ac:dyDescent="0.25">
      <c r="F252" s="80" t="s">
        <v>65</v>
      </c>
      <c r="G252" s="80" t="s">
        <v>1024</v>
      </c>
      <c r="H252" s="6">
        <v>323516000</v>
      </c>
      <c r="I252" s="6"/>
      <c r="J252" s="6">
        <f t="shared" si="11"/>
        <v>323516000</v>
      </c>
      <c r="K252" s="67" t="str">
        <f t="shared" si="12"/>
        <v>02-01-01-004-005</v>
      </c>
      <c r="L252" s="67" t="s">
        <v>597</v>
      </c>
      <c r="M252" s="66" t="s">
        <v>273</v>
      </c>
      <c r="N252" s="66" t="str">
        <f t="shared" si="10"/>
        <v/>
      </c>
      <c r="O252" s="66" t="str">
        <f>IF(A252="","",IF(M252="DETALLE","",COUNTIFS(N252:$N$2970,N252)))</f>
        <v/>
      </c>
      <c r="P252" s="66" t="s">
        <v>762</v>
      </c>
      <c r="Q252" s="66" t="s">
        <v>681</v>
      </c>
      <c r="R252" s="66" t="s">
        <v>393</v>
      </c>
      <c r="S252" s="65" t="s">
        <v>762</v>
      </c>
    </row>
    <row r="253" spans="6:19" s="66" customFormat="1" x14ac:dyDescent="0.25">
      <c r="F253" s="80" t="s">
        <v>66</v>
      </c>
      <c r="G253" s="80" t="s">
        <v>335</v>
      </c>
      <c r="H253" s="6">
        <v>243000000</v>
      </c>
      <c r="I253" s="6"/>
      <c r="J253" s="6">
        <f t="shared" si="11"/>
        <v>243000000</v>
      </c>
      <c r="K253" s="67" t="str">
        <f t="shared" si="12"/>
        <v>02-01-01-004-005</v>
      </c>
      <c r="L253" s="67" t="s">
        <v>597</v>
      </c>
      <c r="M253" s="66" t="s">
        <v>273</v>
      </c>
      <c r="N253" s="66" t="str">
        <f t="shared" si="10"/>
        <v/>
      </c>
      <c r="O253" s="66" t="str">
        <f>IF(A253="","",IF(M253="DETALLE","",COUNTIFS(N253:$N$2970,N253)))</f>
        <v/>
      </c>
      <c r="P253" s="66" t="s">
        <v>762</v>
      </c>
      <c r="Q253" s="66" t="s">
        <v>681</v>
      </c>
      <c r="R253" s="66" t="s">
        <v>393</v>
      </c>
      <c r="S253" s="65" t="s">
        <v>845</v>
      </c>
    </row>
    <row r="254" spans="6:19" s="66" customFormat="1" x14ac:dyDescent="0.25">
      <c r="F254" s="80" t="s">
        <v>67</v>
      </c>
      <c r="G254" s="80" t="s">
        <v>336</v>
      </c>
      <c r="H254" s="6">
        <v>8000000</v>
      </c>
      <c r="I254" s="6"/>
      <c r="J254" s="6">
        <f t="shared" si="11"/>
        <v>8000000</v>
      </c>
      <c r="K254" s="67" t="str">
        <f t="shared" si="12"/>
        <v>02-01-01-004-005</v>
      </c>
      <c r="L254" s="67" t="s">
        <v>597</v>
      </c>
      <c r="M254" s="66" t="s">
        <v>273</v>
      </c>
      <c r="N254" s="66" t="str">
        <f t="shared" si="10"/>
        <v/>
      </c>
      <c r="O254" s="66" t="str">
        <f>IF(A254="","",IF(M254="DETALLE","",COUNTIFS(N254:$N$2970,N254)))</f>
        <v/>
      </c>
      <c r="P254" s="66" t="s">
        <v>762</v>
      </c>
      <c r="Q254" s="66" t="s">
        <v>681</v>
      </c>
      <c r="R254" s="66" t="s">
        <v>393</v>
      </c>
      <c r="S254" s="65" t="s">
        <v>1048</v>
      </c>
    </row>
    <row r="255" spans="6:19" s="66" customFormat="1" x14ac:dyDescent="0.25">
      <c r="F255" s="80" t="s">
        <v>68</v>
      </c>
      <c r="G255" s="80" t="s">
        <v>337</v>
      </c>
      <c r="H255" s="6">
        <v>57000000</v>
      </c>
      <c r="I255" s="6"/>
      <c r="J255" s="6">
        <f t="shared" si="11"/>
        <v>57000000</v>
      </c>
      <c r="K255" s="67" t="str">
        <f t="shared" si="12"/>
        <v>02-01-01-004-005</v>
      </c>
      <c r="L255" s="67" t="s">
        <v>597</v>
      </c>
      <c r="M255" s="66" t="s">
        <v>273</v>
      </c>
      <c r="N255" s="66" t="str">
        <f t="shared" si="10"/>
        <v/>
      </c>
      <c r="O255" s="66" t="str">
        <f>IF(A255="","",IF(M255="DETALLE","",COUNTIFS(N255:$N$2970,N255)))</f>
        <v/>
      </c>
      <c r="P255" s="66" t="s">
        <v>763</v>
      </c>
      <c r="Q255" s="66" t="s">
        <v>681</v>
      </c>
      <c r="R255" s="66" t="s">
        <v>393</v>
      </c>
      <c r="S255" s="65" t="s">
        <v>763</v>
      </c>
    </row>
    <row r="256" spans="6:19" s="66" customFormat="1" x14ac:dyDescent="0.25">
      <c r="F256" s="80" t="s">
        <v>72</v>
      </c>
      <c r="G256" s="80" t="s">
        <v>341</v>
      </c>
      <c r="H256" s="6"/>
      <c r="I256" s="6">
        <v>52650000</v>
      </c>
      <c r="J256" s="6">
        <f t="shared" si="11"/>
        <v>52650000</v>
      </c>
      <c r="K256" s="67" t="str">
        <f t="shared" si="12"/>
        <v>02-01-01-004-005</v>
      </c>
      <c r="L256" s="67" t="s">
        <v>597</v>
      </c>
      <c r="M256" s="66" t="s">
        <v>273</v>
      </c>
      <c r="N256" s="66" t="str">
        <f t="shared" si="10"/>
        <v/>
      </c>
      <c r="O256" s="66" t="str">
        <f>IF(A256="","",IF(M256="DETALLE","",COUNTIFS(N256:$N$2970,N256)))</f>
        <v/>
      </c>
      <c r="P256" s="66" t="s">
        <v>765</v>
      </c>
      <c r="Q256" s="66" t="s">
        <v>681</v>
      </c>
      <c r="R256" s="66" t="s">
        <v>393</v>
      </c>
      <c r="S256" s="65" t="s">
        <v>850</v>
      </c>
    </row>
    <row r="257" spans="1:19" s="66" customFormat="1" x14ac:dyDescent="0.25">
      <c r="F257" s="80" t="s">
        <v>73</v>
      </c>
      <c r="G257" s="80" t="s">
        <v>342</v>
      </c>
      <c r="H257" s="6">
        <v>98000000</v>
      </c>
      <c r="I257" s="6"/>
      <c r="J257" s="6">
        <f t="shared" si="11"/>
        <v>98000000</v>
      </c>
      <c r="K257" s="67" t="str">
        <f t="shared" si="12"/>
        <v>02-01-01-004-005</v>
      </c>
      <c r="L257" s="67" t="s">
        <v>597</v>
      </c>
      <c r="M257" s="66" t="s">
        <v>273</v>
      </c>
      <c r="N257" s="66" t="str">
        <f t="shared" si="10"/>
        <v/>
      </c>
      <c r="O257" s="66" t="str">
        <f>IF(A257="","",IF(M257="DETALLE","",COUNTIFS(N257:$N$2970,N257)))</f>
        <v/>
      </c>
      <c r="P257" s="66" t="s">
        <v>765</v>
      </c>
      <c r="Q257" s="66" t="s">
        <v>681</v>
      </c>
      <c r="R257" s="66" t="s">
        <v>393</v>
      </c>
      <c r="S257" s="65" t="s">
        <v>765</v>
      </c>
    </row>
    <row r="258" spans="1:19" s="66" customFormat="1" x14ac:dyDescent="0.25">
      <c r="F258" s="80" t="s">
        <v>124</v>
      </c>
      <c r="G258" s="80" t="s">
        <v>987</v>
      </c>
      <c r="H258" s="6">
        <v>91200000</v>
      </c>
      <c r="I258" s="6">
        <v>14000000</v>
      </c>
      <c r="J258" s="6">
        <f t="shared" si="11"/>
        <v>105200000</v>
      </c>
      <c r="K258" s="67" t="str">
        <f t="shared" si="12"/>
        <v>02-01-01-004-005</v>
      </c>
      <c r="L258" s="67" t="s">
        <v>597</v>
      </c>
      <c r="M258" s="66" t="s">
        <v>273</v>
      </c>
      <c r="N258" s="66" t="str">
        <f t="shared" si="10"/>
        <v/>
      </c>
      <c r="O258" s="66" t="str">
        <f>IF(A258="","",IF(M258="DETALLE","",COUNTIFS(N258:$N$2970,N258)))</f>
        <v/>
      </c>
      <c r="P258" s="66" t="s">
        <v>766</v>
      </c>
      <c r="Q258" s="66" t="s">
        <v>681</v>
      </c>
      <c r="R258" s="66" t="s">
        <v>393</v>
      </c>
      <c r="S258" s="65" t="s">
        <v>873</v>
      </c>
    </row>
    <row r="259" spans="1:19" s="66" customFormat="1" x14ac:dyDescent="0.25">
      <c r="F259" s="80" t="s">
        <v>74</v>
      </c>
      <c r="G259" s="80" t="s">
        <v>343</v>
      </c>
      <c r="H259" s="6">
        <v>145000000</v>
      </c>
      <c r="I259" s="6"/>
      <c r="J259" s="6">
        <f t="shared" si="11"/>
        <v>145000000</v>
      </c>
      <c r="K259" s="67" t="str">
        <f t="shared" si="12"/>
        <v>02-01-01-004-005</v>
      </c>
      <c r="L259" s="67" t="s">
        <v>597</v>
      </c>
      <c r="M259" s="66" t="s">
        <v>273</v>
      </c>
      <c r="N259" s="66" t="str">
        <f t="shared" si="10"/>
        <v/>
      </c>
      <c r="O259" s="66" t="str">
        <f>IF(A259="","",IF(M259="DETALLE","",COUNTIFS(N259:$N$2970,N259)))</f>
        <v/>
      </c>
      <c r="P259" s="66" t="s">
        <v>766</v>
      </c>
      <c r="Q259" s="66" t="s">
        <v>681</v>
      </c>
      <c r="R259" s="66" t="s">
        <v>393</v>
      </c>
      <c r="S259" s="65" t="s">
        <v>766</v>
      </c>
    </row>
    <row r="260" spans="1:19" s="66" customFormat="1" x14ac:dyDescent="0.25">
      <c r="F260" s="80" t="s">
        <v>75</v>
      </c>
      <c r="G260" s="80" t="s">
        <v>281</v>
      </c>
      <c r="H260" s="6">
        <v>60600000</v>
      </c>
      <c r="I260" s="6"/>
      <c r="J260" s="6">
        <f t="shared" si="11"/>
        <v>60600000</v>
      </c>
      <c r="K260" s="67" t="str">
        <f t="shared" si="12"/>
        <v>02-01-01-004-005</v>
      </c>
      <c r="L260" s="67" t="s">
        <v>597</v>
      </c>
      <c r="M260" s="66" t="s">
        <v>273</v>
      </c>
      <c r="N260" s="66" t="str">
        <f t="shared" si="10"/>
        <v/>
      </c>
      <c r="O260" s="66" t="str">
        <f>IF(A260="","",IF(M260="DETALLE","",COUNTIFS(N260:$N$2970,N260)))</f>
        <v/>
      </c>
      <c r="P260" s="66" t="s">
        <v>741</v>
      </c>
      <c r="Q260" s="66" t="s">
        <v>681</v>
      </c>
      <c r="R260" s="66" t="s">
        <v>393</v>
      </c>
      <c r="S260" s="65" t="s">
        <v>741</v>
      </c>
    </row>
    <row r="261" spans="1:19" s="66" customFormat="1" x14ac:dyDescent="0.25">
      <c r="F261" s="80" t="s">
        <v>76</v>
      </c>
      <c r="G261" s="80" t="s">
        <v>282</v>
      </c>
      <c r="H261" s="6">
        <v>29000000</v>
      </c>
      <c r="I261" s="6"/>
      <c r="J261" s="6">
        <f t="shared" si="11"/>
        <v>29000000</v>
      </c>
      <c r="K261" s="67" t="str">
        <f t="shared" si="12"/>
        <v>02-01-01-004-005</v>
      </c>
      <c r="L261" s="67" t="s">
        <v>597</v>
      </c>
      <c r="M261" s="66" t="s">
        <v>273</v>
      </c>
      <c r="N261" s="66" t="str">
        <f t="shared" si="10"/>
        <v/>
      </c>
      <c r="O261" s="66" t="str">
        <f>IF(A261="","",IF(M261="DETALLE","",COUNTIFS(N261:$N$2970,N261)))</f>
        <v/>
      </c>
      <c r="P261" s="66" t="s">
        <v>741</v>
      </c>
      <c r="Q261" s="66" t="s">
        <v>681</v>
      </c>
      <c r="R261" s="66" t="s">
        <v>393</v>
      </c>
      <c r="S261" s="65" t="s">
        <v>851</v>
      </c>
    </row>
    <row r="262" spans="1:19" s="66" customFormat="1" x14ac:dyDescent="0.25">
      <c r="F262" s="80" t="s">
        <v>78</v>
      </c>
      <c r="G262" s="80" t="s">
        <v>345</v>
      </c>
      <c r="H262" s="6">
        <v>360000000</v>
      </c>
      <c r="I262" s="6"/>
      <c r="J262" s="6">
        <f t="shared" si="11"/>
        <v>360000000</v>
      </c>
      <c r="K262" s="67" t="str">
        <f t="shared" si="12"/>
        <v>02-01-01-004-005</v>
      </c>
      <c r="L262" s="67" t="s">
        <v>597</v>
      </c>
      <c r="M262" s="66" t="s">
        <v>273</v>
      </c>
      <c r="N262" s="66" t="str">
        <f t="shared" si="10"/>
        <v/>
      </c>
      <c r="O262" s="66" t="str">
        <f>IF(A262="","",IF(M262="DETALLE","",COUNTIFS(N262:$N$2970,N262)))</f>
        <v/>
      </c>
      <c r="P262" s="66" t="s">
        <v>767</v>
      </c>
      <c r="Q262" s="66" t="s">
        <v>681</v>
      </c>
      <c r="R262" s="66" t="s">
        <v>393</v>
      </c>
      <c r="S262" s="65" t="s">
        <v>852</v>
      </c>
    </row>
    <row r="263" spans="1:19" s="66" customFormat="1" x14ac:dyDescent="0.25">
      <c r="F263" s="80" t="s">
        <v>79</v>
      </c>
      <c r="G263" s="80" t="s">
        <v>346</v>
      </c>
      <c r="H263" s="6">
        <v>182000000</v>
      </c>
      <c r="I263" s="6"/>
      <c r="J263" s="6">
        <f t="shared" si="11"/>
        <v>182000000</v>
      </c>
      <c r="K263" s="67" t="str">
        <f t="shared" si="12"/>
        <v>02-01-01-004-005</v>
      </c>
      <c r="L263" s="67" t="s">
        <v>597</v>
      </c>
      <c r="M263" s="66" t="s">
        <v>273</v>
      </c>
      <c r="N263" s="66" t="str">
        <f t="shared" si="10"/>
        <v/>
      </c>
      <c r="O263" s="66" t="str">
        <f>IF(A263="","",IF(M263="DETALLE","",COUNTIFS(N263:$N$2970,N263)))</f>
        <v/>
      </c>
      <c r="P263" s="66" t="s">
        <v>767</v>
      </c>
      <c r="Q263" s="66" t="s">
        <v>681</v>
      </c>
      <c r="R263" s="66" t="s">
        <v>393</v>
      </c>
      <c r="S263" s="65" t="s">
        <v>853</v>
      </c>
    </row>
    <row r="264" spans="1:19" s="66" customFormat="1" x14ac:dyDescent="0.25">
      <c r="F264" s="80" t="s">
        <v>80</v>
      </c>
      <c r="G264" s="80" t="s">
        <v>347</v>
      </c>
      <c r="H264" s="6">
        <v>604302252.15999997</v>
      </c>
      <c r="I264" s="6">
        <v>48725000</v>
      </c>
      <c r="J264" s="6">
        <f t="shared" si="11"/>
        <v>653027252.15999997</v>
      </c>
      <c r="K264" s="67" t="str">
        <f t="shared" si="12"/>
        <v>02-01-01-004-005</v>
      </c>
      <c r="L264" s="67" t="s">
        <v>597</v>
      </c>
      <c r="M264" s="66" t="s">
        <v>273</v>
      </c>
      <c r="N264" s="66" t="str">
        <f t="shared" si="10"/>
        <v/>
      </c>
      <c r="O264" s="66" t="str">
        <f>IF(A264="","",IF(M264="DETALLE","",COUNTIFS(N264:$N$2970,N264)))</f>
        <v/>
      </c>
      <c r="P264" s="66" t="s">
        <v>768</v>
      </c>
      <c r="Q264" s="66" t="s">
        <v>681</v>
      </c>
      <c r="R264" s="66" t="s">
        <v>393</v>
      </c>
      <c r="S264" s="65" t="s">
        <v>768</v>
      </c>
    </row>
    <row r="265" spans="1:19" s="66" customFormat="1" x14ac:dyDescent="0.25">
      <c r="F265" s="80" t="s">
        <v>84</v>
      </c>
      <c r="G265" s="80" t="s">
        <v>351</v>
      </c>
      <c r="H265" s="6">
        <v>50000000</v>
      </c>
      <c r="I265" s="6"/>
      <c r="J265" s="6">
        <f t="shared" si="11"/>
        <v>50000000</v>
      </c>
      <c r="K265" s="67" t="str">
        <f t="shared" si="12"/>
        <v>02-01-01-004-005</v>
      </c>
      <c r="L265" s="67" t="s">
        <v>597</v>
      </c>
      <c r="M265" s="66" t="s">
        <v>273</v>
      </c>
      <c r="N265" s="66" t="str">
        <f t="shared" si="10"/>
        <v/>
      </c>
      <c r="O265" s="66" t="str">
        <f>IF(A265="","",IF(M265="DETALLE","",COUNTIFS(N265:$N$2970,N265)))</f>
        <v/>
      </c>
      <c r="P265" s="66" t="s">
        <v>769</v>
      </c>
      <c r="Q265" s="66" t="s">
        <v>681</v>
      </c>
      <c r="R265" s="66" t="s">
        <v>393</v>
      </c>
      <c r="S265" s="65" t="s">
        <v>1050</v>
      </c>
    </row>
    <row r="266" spans="1:19" s="66" customFormat="1" x14ac:dyDescent="0.25">
      <c r="F266" s="80" t="s">
        <v>85</v>
      </c>
      <c r="G266" s="80" t="s">
        <v>352</v>
      </c>
      <c r="H266" s="6">
        <v>240000000</v>
      </c>
      <c r="I266" s="6"/>
      <c r="J266" s="6">
        <f t="shared" si="11"/>
        <v>240000000</v>
      </c>
      <c r="K266" s="67" t="str">
        <f t="shared" si="12"/>
        <v>02-01-01-004-005</v>
      </c>
      <c r="L266" s="67" t="s">
        <v>597</v>
      </c>
      <c r="M266" s="66" t="s">
        <v>273</v>
      </c>
      <c r="N266" s="66" t="str">
        <f t="shared" si="10"/>
        <v/>
      </c>
      <c r="O266" s="66" t="str">
        <f>IF(A266="","",IF(M266="DETALLE","",COUNTIFS(N266:$N$2970,N266)))</f>
        <v/>
      </c>
      <c r="P266" s="66" t="s">
        <v>770</v>
      </c>
      <c r="Q266" s="66" t="s">
        <v>681</v>
      </c>
      <c r="R266" s="66" t="s">
        <v>393</v>
      </c>
      <c r="S266" s="65" t="s">
        <v>770</v>
      </c>
    </row>
    <row r="267" spans="1:19" s="66" customFormat="1" x14ac:dyDescent="0.25">
      <c r="F267" s="80" t="s">
        <v>86</v>
      </c>
      <c r="G267" s="80" t="s">
        <v>353</v>
      </c>
      <c r="H267" s="6">
        <v>20000000</v>
      </c>
      <c r="I267" s="6"/>
      <c r="J267" s="6">
        <f t="shared" si="11"/>
        <v>20000000</v>
      </c>
      <c r="K267" s="67" t="str">
        <f t="shared" si="12"/>
        <v>02-01-01-004-005</v>
      </c>
      <c r="L267" s="67" t="s">
        <v>597</v>
      </c>
      <c r="M267" s="66" t="s">
        <v>273</v>
      </c>
      <c r="N267" s="66" t="str">
        <f t="shared" si="10"/>
        <v/>
      </c>
      <c r="O267" s="66" t="str">
        <f>IF(A267="","",IF(M267="DETALLE","",COUNTIFS(N267:$N$2970,N267)))</f>
        <v/>
      </c>
      <c r="P267" s="66" t="s">
        <v>770</v>
      </c>
      <c r="Q267" s="66" t="s">
        <v>681</v>
      </c>
      <c r="R267" s="66" t="s">
        <v>393</v>
      </c>
      <c r="S267" s="65" t="s">
        <v>856</v>
      </c>
    </row>
    <row r="268" spans="1:19" s="66" customFormat="1" x14ac:dyDescent="0.25">
      <c r="F268" s="80" t="s">
        <v>87</v>
      </c>
      <c r="G268" s="80" t="s">
        <v>354</v>
      </c>
      <c r="H268" s="6">
        <v>282352000</v>
      </c>
      <c r="I268" s="6"/>
      <c r="J268" s="6">
        <f t="shared" si="11"/>
        <v>282352000</v>
      </c>
      <c r="K268" s="67" t="str">
        <f t="shared" si="12"/>
        <v>02-01-01-004-005</v>
      </c>
      <c r="L268" s="67" t="s">
        <v>597</v>
      </c>
      <c r="M268" s="66" t="s">
        <v>273</v>
      </c>
      <c r="N268" s="66" t="str">
        <f t="shared" si="10"/>
        <v/>
      </c>
      <c r="O268" s="66" t="str">
        <f>IF(A268="","",IF(M268="DETALLE","",COUNTIFS(N268:$N$2970,N268)))</f>
        <v/>
      </c>
      <c r="P268" s="66" t="s">
        <v>771</v>
      </c>
      <c r="Q268" s="66" t="s">
        <v>681</v>
      </c>
      <c r="R268" s="66" t="s">
        <v>393</v>
      </c>
      <c r="S268" s="65" t="s">
        <v>771</v>
      </c>
    </row>
    <row r="269" spans="1:19" s="66" customFormat="1" x14ac:dyDescent="0.25">
      <c r="F269" s="80" t="s">
        <v>88</v>
      </c>
      <c r="G269" s="80" t="s">
        <v>355</v>
      </c>
      <c r="H269" s="6">
        <v>49479900</v>
      </c>
      <c r="I269" s="6"/>
      <c r="J269" s="6">
        <f t="shared" si="11"/>
        <v>49479900</v>
      </c>
      <c r="K269" s="67" t="str">
        <f t="shared" si="12"/>
        <v>02-01-01-004-005</v>
      </c>
      <c r="L269" s="67" t="s">
        <v>597</v>
      </c>
      <c r="M269" s="66" t="s">
        <v>273</v>
      </c>
      <c r="N269" s="66" t="str">
        <f t="shared" si="10"/>
        <v/>
      </c>
      <c r="O269" s="66" t="str">
        <f>IF(A269="","",IF(M269="DETALLE","",COUNTIFS(N269:$N$2970,N269)))</f>
        <v/>
      </c>
      <c r="P269" s="66" t="s">
        <v>771</v>
      </c>
      <c r="Q269" s="66" t="s">
        <v>681</v>
      </c>
      <c r="R269" s="66" t="s">
        <v>393</v>
      </c>
      <c r="S269" s="65" t="s">
        <v>1051</v>
      </c>
    </row>
    <row r="270" spans="1:19" s="66" customFormat="1" ht="15.75" thickBot="1" x14ac:dyDescent="0.3">
      <c r="F270" s="80" t="s">
        <v>116</v>
      </c>
      <c r="G270" s="80" t="s">
        <v>382</v>
      </c>
      <c r="H270" s="6">
        <v>81600000</v>
      </c>
      <c r="I270" s="6"/>
      <c r="J270" s="6">
        <f t="shared" si="11"/>
        <v>81600000</v>
      </c>
      <c r="K270" s="67" t="str">
        <f t="shared" si="12"/>
        <v>02-01-01-004-005</v>
      </c>
      <c r="L270" s="67" t="s">
        <v>597</v>
      </c>
      <c r="M270" s="66" t="s">
        <v>273</v>
      </c>
      <c r="N270" s="66" t="str">
        <f t="shared" si="10"/>
        <v/>
      </c>
      <c r="O270" s="66" t="str">
        <f>IF(A270="","",IF(M270="DETALLE","",COUNTIFS(N270:$N$2970,N270)))</f>
        <v/>
      </c>
      <c r="P270" s="66" t="s">
        <v>771</v>
      </c>
      <c r="Q270" s="66" t="s">
        <v>681</v>
      </c>
      <c r="R270" s="66" t="s">
        <v>393</v>
      </c>
      <c r="S270" s="65" t="s">
        <v>869</v>
      </c>
    </row>
    <row r="271" spans="1:19" s="66" customFormat="1" ht="24.75" thickTop="1" x14ac:dyDescent="0.25">
      <c r="A271" s="91" t="s">
        <v>926</v>
      </c>
      <c r="B271" s="92"/>
      <c r="C271" s="92"/>
      <c r="D271" s="92"/>
      <c r="E271" s="92"/>
      <c r="F271" s="92"/>
      <c r="G271" s="92"/>
      <c r="H271" s="92"/>
      <c r="I271" s="92"/>
      <c r="J271" s="61" t="s">
        <v>930</v>
      </c>
      <c r="K271" s="69"/>
      <c r="L271" s="69"/>
      <c r="M271" s="61" t="s">
        <v>927</v>
      </c>
      <c r="S271" s="65"/>
    </row>
    <row r="272" spans="1:19" s="66" customFormat="1" ht="39.75" customHeight="1" thickBot="1" x14ac:dyDescent="0.3">
      <c r="A272" s="93" t="s">
        <v>929</v>
      </c>
      <c r="B272" s="94"/>
      <c r="C272" s="94"/>
      <c r="D272" s="94"/>
      <c r="E272" s="94"/>
      <c r="F272" s="94"/>
      <c r="G272" s="94"/>
      <c r="H272" s="94"/>
      <c r="I272" s="94"/>
      <c r="J272" s="94"/>
      <c r="K272" s="77"/>
      <c r="L272" s="77"/>
      <c r="M272" s="77"/>
      <c r="S272" s="65"/>
    </row>
    <row r="273" spans="1:19" s="66" customFormat="1" ht="35.25" customHeight="1" thickTop="1" x14ac:dyDescent="0.25">
      <c r="A273" s="48" t="s">
        <v>11</v>
      </c>
      <c r="B273" s="48" t="s">
        <v>12</v>
      </c>
      <c r="C273" s="48" t="s">
        <v>13</v>
      </c>
      <c r="D273" s="48" t="s">
        <v>14</v>
      </c>
      <c r="E273" s="48" t="s">
        <v>15</v>
      </c>
      <c r="F273" s="48" t="s">
        <v>16</v>
      </c>
      <c r="G273" s="49" t="s">
        <v>17</v>
      </c>
      <c r="H273" s="50" t="s">
        <v>18</v>
      </c>
      <c r="I273" s="50" t="s">
        <v>19</v>
      </c>
      <c r="J273" s="50" t="s">
        <v>20</v>
      </c>
      <c r="K273" s="70"/>
      <c r="L273" s="70"/>
      <c r="M273" s="70"/>
      <c r="S273" s="65"/>
    </row>
    <row r="274" spans="1:19" s="66" customFormat="1" x14ac:dyDescent="0.25">
      <c r="F274" s="80" t="s">
        <v>141</v>
      </c>
      <c r="G274" s="80" t="s">
        <v>405</v>
      </c>
      <c r="H274" s="6"/>
      <c r="I274" s="6">
        <v>178650160</v>
      </c>
      <c r="J274" s="6">
        <f t="shared" si="11"/>
        <v>178650160</v>
      </c>
      <c r="K274" s="67" t="str">
        <f>IF(F274&lt;&gt;"",K270,A274&amp;IF(B274="","","-"&amp;B274)&amp;IF(OR(C274="",C274=" "),"","-"&amp;C274)&amp;IF(OR(D274="",D274=" "),"","-"&amp;D274)&amp;IF(OR(E274="",E274=" "),"","-"&amp;E274))</f>
        <v>02-01-01-004-005</v>
      </c>
      <c r="L274" s="67" t="s">
        <v>597</v>
      </c>
      <c r="M274" s="66" t="s">
        <v>273</v>
      </c>
      <c r="N274" s="66" t="str">
        <f t="shared" si="10"/>
        <v/>
      </c>
      <c r="O274" s="66" t="str">
        <f>IF(A274="","",IF(M274="DETALLE","",COUNTIFS(N274:$N$2970,N274)))</f>
        <v/>
      </c>
      <c r="P274" s="66" t="s">
        <v>772</v>
      </c>
      <c r="Q274" s="66" t="s">
        <v>681</v>
      </c>
      <c r="R274" s="66" t="s">
        <v>393</v>
      </c>
      <c r="S274" s="65" t="s">
        <v>772</v>
      </c>
    </row>
    <row r="275" spans="1:19" s="66" customFormat="1" x14ac:dyDescent="0.25">
      <c r="F275" s="80" t="s">
        <v>89</v>
      </c>
      <c r="G275" s="80" t="s">
        <v>356</v>
      </c>
      <c r="H275" s="6"/>
      <c r="I275" s="6">
        <v>10000000</v>
      </c>
      <c r="J275" s="6">
        <f t="shared" si="11"/>
        <v>10000000</v>
      </c>
      <c r="K275" s="67" t="str">
        <f t="shared" si="12"/>
        <v>02-01-01-004-005</v>
      </c>
      <c r="L275" s="67" t="s">
        <v>597</v>
      </c>
      <c r="M275" s="66" t="s">
        <v>273</v>
      </c>
      <c r="N275" s="66" t="str">
        <f t="shared" si="10"/>
        <v/>
      </c>
      <c r="O275" s="66" t="str">
        <f>IF(A275="","",IF(M275="DETALLE","",COUNTIFS(N275:$N$2970,N275)))</f>
        <v/>
      </c>
      <c r="P275" s="66" t="s">
        <v>772</v>
      </c>
      <c r="Q275" s="66" t="s">
        <v>681</v>
      </c>
      <c r="R275" s="66" t="s">
        <v>393</v>
      </c>
      <c r="S275" s="65" t="s">
        <v>858</v>
      </c>
    </row>
    <row r="276" spans="1:19" s="66" customFormat="1" x14ac:dyDescent="0.25">
      <c r="F276" s="80" t="s">
        <v>90</v>
      </c>
      <c r="G276" s="80" t="s">
        <v>1025</v>
      </c>
      <c r="H276" s="6">
        <v>200000000</v>
      </c>
      <c r="I276" s="6"/>
      <c r="J276" s="6">
        <f t="shared" si="11"/>
        <v>200000000</v>
      </c>
      <c r="K276" s="67" t="str">
        <f t="shared" si="12"/>
        <v>02-01-01-004-005</v>
      </c>
      <c r="L276" s="67" t="s">
        <v>597</v>
      </c>
      <c r="M276" s="66" t="s">
        <v>273</v>
      </c>
      <c r="N276" s="66" t="str">
        <f t="shared" si="10"/>
        <v/>
      </c>
      <c r="O276" s="66" t="str">
        <f>IF(A276="","",IF(M276="DETALLE","",COUNTIFS(N276:$N$2970,N276)))</f>
        <v/>
      </c>
      <c r="P276" s="66" t="s">
        <v>773</v>
      </c>
      <c r="Q276" s="66" t="s">
        <v>681</v>
      </c>
      <c r="R276" s="66" t="s">
        <v>393</v>
      </c>
      <c r="S276" s="65" t="s">
        <v>773</v>
      </c>
    </row>
    <row r="277" spans="1:19" s="66" customFormat="1" x14ac:dyDescent="0.25">
      <c r="F277" s="80" t="s">
        <v>91</v>
      </c>
      <c r="G277" s="80" t="s">
        <v>358</v>
      </c>
      <c r="H277" s="6">
        <v>59000000</v>
      </c>
      <c r="I277" s="6"/>
      <c r="J277" s="6">
        <f t="shared" si="11"/>
        <v>59000000</v>
      </c>
      <c r="K277" s="67" t="str">
        <f t="shared" si="12"/>
        <v>02-01-01-004-005</v>
      </c>
      <c r="L277" s="67" t="s">
        <v>597</v>
      </c>
      <c r="M277" s="66" t="s">
        <v>273</v>
      </c>
      <c r="N277" s="66" t="str">
        <f t="shared" si="10"/>
        <v/>
      </c>
      <c r="O277" s="66" t="str">
        <f>IF(A277="","",IF(M277="DETALLE","",COUNTIFS(N277:$N$2970,N277)))</f>
        <v/>
      </c>
      <c r="P277" s="66" t="s">
        <v>773</v>
      </c>
      <c r="Q277" s="66" t="s">
        <v>681</v>
      </c>
      <c r="R277" s="66" t="s">
        <v>393</v>
      </c>
      <c r="S277" s="65" t="s">
        <v>859</v>
      </c>
    </row>
    <row r="278" spans="1:19" s="66" customFormat="1" x14ac:dyDescent="0.25">
      <c r="F278" s="80" t="s">
        <v>93</v>
      </c>
      <c r="G278" s="80" t="s">
        <v>360</v>
      </c>
      <c r="H278" s="6">
        <v>229000000</v>
      </c>
      <c r="I278" s="6"/>
      <c r="J278" s="6">
        <f t="shared" si="11"/>
        <v>229000000</v>
      </c>
      <c r="K278" s="67" t="str">
        <f t="shared" si="12"/>
        <v>02-01-01-004-005</v>
      </c>
      <c r="L278" s="67" t="s">
        <v>597</v>
      </c>
      <c r="M278" s="66" t="s">
        <v>273</v>
      </c>
      <c r="N278" s="66" t="str">
        <f t="shared" si="10"/>
        <v/>
      </c>
      <c r="O278" s="66" t="str">
        <f>IF(A278="","",IF(M278="DETALLE","",COUNTIFS(N278:$N$2970,N278)))</f>
        <v/>
      </c>
      <c r="P278" s="66" t="s">
        <v>774</v>
      </c>
      <c r="Q278" s="66" t="s">
        <v>681</v>
      </c>
      <c r="R278" s="66" t="s">
        <v>393</v>
      </c>
      <c r="S278" s="65" t="s">
        <v>774</v>
      </c>
    </row>
    <row r="279" spans="1:19" s="66" customFormat="1" x14ac:dyDescent="0.25">
      <c r="F279" s="80" t="s">
        <v>94</v>
      </c>
      <c r="G279" s="80" t="s">
        <v>361</v>
      </c>
      <c r="H279" s="6">
        <v>250000000</v>
      </c>
      <c r="I279" s="6"/>
      <c r="J279" s="6">
        <f t="shared" si="11"/>
        <v>250000000</v>
      </c>
      <c r="K279" s="67" t="str">
        <f t="shared" si="12"/>
        <v>02-01-01-004-005</v>
      </c>
      <c r="L279" s="67" t="s">
        <v>597</v>
      </c>
      <c r="M279" s="66" t="s">
        <v>273</v>
      </c>
      <c r="N279" s="66" t="str">
        <f t="shared" si="10"/>
        <v/>
      </c>
      <c r="O279" s="66" t="str">
        <f>IF(A279="","",IF(M279="DETALLE","",COUNTIFS(N279:$N$2970,N279)))</f>
        <v/>
      </c>
      <c r="P279" s="66" t="s">
        <v>774</v>
      </c>
      <c r="Q279" s="66" t="s">
        <v>681</v>
      </c>
      <c r="R279" s="66" t="s">
        <v>393</v>
      </c>
      <c r="S279" s="65" t="s">
        <v>860</v>
      </c>
    </row>
    <row r="280" spans="1:19" s="66" customFormat="1" x14ac:dyDescent="0.25">
      <c r="F280" s="80" t="s">
        <v>142</v>
      </c>
      <c r="G280" s="80" t="s">
        <v>406</v>
      </c>
      <c r="H280" s="6">
        <v>201640000</v>
      </c>
      <c r="I280" s="6"/>
      <c r="J280" s="6">
        <f t="shared" si="11"/>
        <v>201640000</v>
      </c>
      <c r="K280" s="67" t="str">
        <f t="shared" si="12"/>
        <v>02-01-01-004-005</v>
      </c>
      <c r="L280" s="67" t="s">
        <v>597</v>
      </c>
      <c r="M280" s="66" t="s">
        <v>273</v>
      </c>
      <c r="N280" s="66" t="str">
        <f t="shared" si="10"/>
        <v/>
      </c>
      <c r="O280" s="66" t="str">
        <f>IF(A280="","",IF(M280="DETALLE","",COUNTIFS(N280:$N$2970,N280)))</f>
        <v/>
      </c>
      <c r="P280" s="66" t="s">
        <v>774</v>
      </c>
      <c r="Q280" s="66" t="s">
        <v>681</v>
      </c>
      <c r="R280" s="66" t="s">
        <v>393</v>
      </c>
      <c r="S280" s="65" t="s">
        <v>1053</v>
      </c>
    </row>
    <row r="281" spans="1:19" s="66" customFormat="1" x14ac:dyDescent="0.25">
      <c r="F281" s="80" t="s">
        <v>98</v>
      </c>
      <c r="G281" s="80" t="s">
        <v>283</v>
      </c>
      <c r="H281" s="6">
        <v>85000000</v>
      </c>
      <c r="I281" s="6"/>
      <c r="J281" s="6">
        <f t="shared" si="11"/>
        <v>85000000</v>
      </c>
      <c r="K281" s="67" t="str">
        <f t="shared" si="12"/>
        <v>02-01-01-004-005</v>
      </c>
      <c r="L281" s="67" t="s">
        <v>597</v>
      </c>
      <c r="M281" s="66" t="s">
        <v>273</v>
      </c>
      <c r="N281" s="66" t="str">
        <f t="shared" si="10"/>
        <v/>
      </c>
      <c r="O281" s="66" t="str">
        <f>IF(A281="","",IF(M281="DETALLE","",COUNTIFS(N281:$N$2970,N281)))</f>
        <v/>
      </c>
      <c r="P281" s="66" t="s">
        <v>742</v>
      </c>
      <c r="Q281" s="66" t="s">
        <v>681</v>
      </c>
      <c r="R281" s="66" t="s">
        <v>393</v>
      </c>
      <c r="S281" s="65" t="s">
        <v>862</v>
      </c>
    </row>
    <row r="282" spans="1:19" s="66" customFormat="1" ht="19.5" customHeight="1" x14ac:dyDescent="0.25">
      <c r="F282" s="80" t="s">
        <v>99</v>
      </c>
      <c r="G282" s="80" t="s">
        <v>365</v>
      </c>
      <c r="H282" s="6">
        <v>12000000</v>
      </c>
      <c r="I282" s="6"/>
      <c r="J282" s="6">
        <f t="shared" si="11"/>
        <v>12000000</v>
      </c>
      <c r="K282" s="67" t="str">
        <f t="shared" si="12"/>
        <v>02-01-01-004-005</v>
      </c>
      <c r="L282" s="67" t="s">
        <v>597</v>
      </c>
      <c r="M282" s="66" t="s">
        <v>273</v>
      </c>
      <c r="N282" s="66" t="str">
        <f t="shared" si="10"/>
        <v/>
      </c>
      <c r="O282" s="66" t="str">
        <f>IF(A282="","",IF(M282="DETALLE","",COUNTIFS(N282:$N$2970,N282)))</f>
        <v/>
      </c>
      <c r="P282" s="66" t="s">
        <v>742</v>
      </c>
      <c r="Q282" s="66" t="s">
        <v>681</v>
      </c>
      <c r="R282" s="66" t="s">
        <v>393</v>
      </c>
      <c r="S282" s="65" t="s">
        <v>1052</v>
      </c>
    </row>
    <row r="283" spans="1:19" s="66" customFormat="1" ht="21.75" customHeight="1" x14ac:dyDescent="0.25">
      <c r="A283" s="62"/>
      <c r="B283" s="62"/>
      <c r="C283" s="62"/>
      <c r="D283" s="62"/>
      <c r="E283" s="62"/>
      <c r="F283" s="82"/>
      <c r="G283" s="82" t="s">
        <v>261</v>
      </c>
      <c r="H283" s="4" t="str">
        <f>IF(A283="","",SUMIFS(H284:$H$2970,L284:$L$2970,K283))</f>
        <v/>
      </c>
      <c r="I283" s="4" t="str">
        <f>IF(A283="","",SUMIFS(I284:$I$2970,L284:$L$2970,K283))</f>
        <v/>
      </c>
      <c r="J283" s="4" t="str">
        <f t="shared" si="11"/>
        <v/>
      </c>
      <c r="K283" s="64" t="str">
        <f t="shared" si="12"/>
        <v/>
      </c>
      <c r="L283" s="64" t="s">
        <v>261</v>
      </c>
      <c r="M283" s="62" t="s">
        <v>261</v>
      </c>
      <c r="N283" s="62" t="str">
        <f t="shared" si="10"/>
        <v/>
      </c>
      <c r="O283" s="62" t="str">
        <f>IF(A283="","",IF(M283="DETALLE","",COUNTIFS(N283:$N$2970,N283)))</f>
        <v/>
      </c>
      <c r="P283" s="62" t="s">
        <v>261</v>
      </c>
      <c r="Q283" s="62" t="s">
        <v>261</v>
      </c>
      <c r="R283" s="62" t="s">
        <v>261</v>
      </c>
      <c r="S283" s="65" t="s">
        <v>261</v>
      </c>
    </row>
    <row r="284" spans="1:19" s="66" customFormat="1" ht="30" customHeight="1" x14ac:dyDescent="0.25">
      <c r="A284" s="62" t="s">
        <v>27</v>
      </c>
      <c r="B284" s="62" t="s">
        <v>28</v>
      </c>
      <c r="C284" s="62" t="s">
        <v>28</v>
      </c>
      <c r="D284" s="62" t="s">
        <v>100</v>
      </c>
      <c r="E284" s="62" t="s">
        <v>143</v>
      </c>
      <c r="F284" s="82"/>
      <c r="G284" s="83" t="s">
        <v>407</v>
      </c>
      <c r="H284" s="4">
        <f>IF(A284="","",SUMIFS(H285:$H$2970,L285:$L$2970,K284))</f>
        <v>3789562530</v>
      </c>
      <c r="I284" s="4">
        <f>IF(A284="","",SUMIFS(I285:$I$2970,L285:$L$2970,K284))</f>
        <v>66528271</v>
      </c>
      <c r="J284" s="4">
        <f t="shared" si="11"/>
        <v>3856090801</v>
      </c>
      <c r="K284" s="64" t="str">
        <f t="shared" si="12"/>
        <v>02-01-01-004-006</v>
      </c>
      <c r="L284" s="64" t="s">
        <v>594</v>
      </c>
      <c r="M284" s="62" t="s">
        <v>277</v>
      </c>
      <c r="N284" s="62" t="str">
        <f t="shared" si="10"/>
        <v>020101004006Subordinal</v>
      </c>
      <c r="O284" s="62">
        <f>IF(A284="","",IF(M284="DETALLE","",COUNTIFS(N284:$N$2970,N284)))</f>
        <v>1</v>
      </c>
      <c r="P284" s="62" t="s">
        <v>261</v>
      </c>
      <c r="Q284" s="62" t="s">
        <v>682</v>
      </c>
      <c r="R284" s="62" t="s">
        <v>407</v>
      </c>
      <c r="S284" s="65" t="s">
        <v>261</v>
      </c>
    </row>
    <row r="285" spans="1:19" s="66" customFormat="1" x14ac:dyDescent="0.25">
      <c r="F285" s="80" t="s">
        <v>101</v>
      </c>
      <c r="G285" s="80" t="s">
        <v>279</v>
      </c>
      <c r="H285" s="6">
        <v>150000000</v>
      </c>
      <c r="I285" s="6"/>
      <c r="J285" s="6">
        <f t="shared" si="11"/>
        <v>150000000</v>
      </c>
      <c r="K285" s="67" t="str">
        <f t="shared" si="12"/>
        <v>02-01-01-004-006</v>
      </c>
      <c r="L285" s="67" t="s">
        <v>598</v>
      </c>
      <c r="M285" s="66" t="s">
        <v>273</v>
      </c>
      <c r="N285" s="66" t="str">
        <f t="shared" si="10"/>
        <v/>
      </c>
      <c r="O285" s="66" t="str">
        <f>IF(A285="","",IF(M285="DETALLE","",COUNTIFS(N285:$N$2970,N285)))</f>
        <v/>
      </c>
      <c r="P285" s="66" t="s">
        <v>739</v>
      </c>
      <c r="Q285" s="66" t="s">
        <v>682</v>
      </c>
      <c r="R285" s="66" t="s">
        <v>407</v>
      </c>
      <c r="S285" s="65" t="s">
        <v>864</v>
      </c>
    </row>
    <row r="286" spans="1:19" s="66" customFormat="1" x14ac:dyDescent="0.25">
      <c r="F286" s="84" t="s">
        <v>144</v>
      </c>
      <c r="G286" s="80" t="s">
        <v>408</v>
      </c>
      <c r="H286" s="6">
        <v>80000000</v>
      </c>
      <c r="I286" s="6"/>
      <c r="J286" s="6">
        <f t="shared" si="11"/>
        <v>80000000</v>
      </c>
      <c r="K286" s="67" t="str">
        <f t="shared" si="12"/>
        <v>02-01-01-004-006</v>
      </c>
      <c r="L286" s="67" t="s">
        <v>598</v>
      </c>
      <c r="M286" s="66" t="s">
        <v>273</v>
      </c>
      <c r="N286" s="66" t="str">
        <f t="shared" si="10"/>
        <v/>
      </c>
      <c r="O286" s="66" t="str">
        <f>IF(A286="","",IF(M286="DETALLE","",COUNTIFS(N286:$N$2970,N286)))</f>
        <v/>
      </c>
      <c r="P286" s="66" t="s">
        <v>739</v>
      </c>
      <c r="Q286" s="66" t="s">
        <v>682</v>
      </c>
      <c r="R286" s="66" t="s">
        <v>407</v>
      </c>
      <c r="S286" s="65" t="s">
        <v>888</v>
      </c>
    </row>
    <row r="287" spans="1:19" s="66" customFormat="1" x14ac:dyDescent="0.25">
      <c r="F287" s="84" t="s">
        <v>133</v>
      </c>
      <c r="G287" s="80" t="s">
        <v>1006</v>
      </c>
      <c r="H287" s="6">
        <v>2000000</v>
      </c>
      <c r="I287" s="6"/>
      <c r="J287" s="6">
        <f t="shared" si="11"/>
        <v>2000000</v>
      </c>
      <c r="K287" s="67" t="str">
        <f t="shared" si="12"/>
        <v>02-01-01-004-006</v>
      </c>
      <c r="L287" s="67" t="s">
        <v>598</v>
      </c>
      <c r="M287" s="66" t="s">
        <v>273</v>
      </c>
      <c r="N287" s="66" t="str">
        <f t="shared" si="10"/>
        <v/>
      </c>
      <c r="O287" s="66" t="str">
        <f>IF(A287="","",IF(M287="DETALLE","",COUNTIFS(N287:$N$2970,N287)))</f>
        <v/>
      </c>
      <c r="P287" s="66" t="s">
        <v>739</v>
      </c>
      <c r="Q287" s="66" t="s">
        <v>682</v>
      </c>
      <c r="R287" s="66" t="s">
        <v>407</v>
      </c>
      <c r="S287" s="65" t="s">
        <v>881</v>
      </c>
    </row>
    <row r="288" spans="1:19" s="66" customFormat="1" x14ac:dyDescent="0.25">
      <c r="F288" s="84" t="s">
        <v>35</v>
      </c>
      <c r="G288" s="80" t="s">
        <v>1034</v>
      </c>
      <c r="H288" s="6">
        <v>360000000</v>
      </c>
      <c r="I288" s="6"/>
      <c r="J288" s="6">
        <f t="shared" si="11"/>
        <v>360000000</v>
      </c>
      <c r="K288" s="67" t="str">
        <f t="shared" si="12"/>
        <v>02-01-01-004-006</v>
      </c>
      <c r="L288" s="67" t="s">
        <v>598</v>
      </c>
      <c r="M288" s="66" t="s">
        <v>273</v>
      </c>
      <c r="N288" s="66" t="str">
        <f t="shared" si="10"/>
        <v/>
      </c>
      <c r="O288" s="66" t="str">
        <f>IF(A288="","",IF(M288="DETALLE","",COUNTIFS(N288:$N$2970,N288)))</f>
        <v/>
      </c>
      <c r="P288" s="66" t="s">
        <v>739</v>
      </c>
      <c r="Q288" s="66" t="s">
        <v>682</v>
      </c>
      <c r="R288" s="66" t="s">
        <v>407</v>
      </c>
      <c r="S288" s="65" t="s">
        <v>836</v>
      </c>
    </row>
    <row r="289" spans="6:19" s="66" customFormat="1" x14ac:dyDescent="0.25">
      <c r="F289" s="80" t="s">
        <v>135</v>
      </c>
      <c r="G289" s="80" t="s">
        <v>1039</v>
      </c>
      <c r="H289" s="6">
        <v>1400000000</v>
      </c>
      <c r="I289" s="6"/>
      <c r="J289" s="6">
        <f t="shared" si="11"/>
        <v>1400000000</v>
      </c>
      <c r="K289" s="67" t="str">
        <f t="shared" si="12"/>
        <v>02-01-01-004-006</v>
      </c>
      <c r="L289" s="67" t="s">
        <v>598</v>
      </c>
      <c r="M289" s="66" t="s">
        <v>273</v>
      </c>
      <c r="N289" s="66" t="str">
        <f t="shared" si="10"/>
        <v/>
      </c>
      <c r="O289" s="66" t="str">
        <f>IF(A289="","",IF(M289="DETALLE","",COUNTIFS(N289:$N$2970,N289)))</f>
        <v/>
      </c>
      <c r="P289" s="66" t="s">
        <v>739</v>
      </c>
      <c r="Q289" s="66" t="s">
        <v>682</v>
      </c>
      <c r="R289" s="66" t="s">
        <v>407</v>
      </c>
      <c r="S289" s="65" t="s">
        <v>883</v>
      </c>
    </row>
    <row r="290" spans="6:19" s="66" customFormat="1" x14ac:dyDescent="0.25">
      <c r="F290" s="80" t="s">
        <v>136</v>
      </c>
      <c r="G290" s="80" t="s">
        <v>1035</v>
      </c>
      <c r="H290" s="6">
        <v>100000000</v>
      </c>
      <c r="I290" s="6"/>
      <c r="J290" s="6">
        <f t="shared" si="11"/>
        <v>100000000</v>
      </c>
      <c r="K290" s="67" t="str">
        <f t="shared" si="12"/>
        <v>02-01-01-004-006</v>
      </c>
      <c r="L290" s="67" t="s">
        <v>598</v>
      </c>
      <c r="M290" s="66" t="s">
        <v>273</v>
      </c>
      <c r="N290" s="66" t="str">
        <f t="shared" si="10"/>
        <v/>
      </c>
      <c r="O290" s="66" t="str">
        <f>IF(A290="","",IF(M290="DETALLE","",COUNTIFS(N290:$N$2970,N290)))</f>
        <v/>
      </c>
      <c r="P290" s="66" t="s">
        <v>739</v>
      </c>
      <c r="Q290" s="66" t="s">
        <v>682</v>
      </c>
      <c r="R290" s="66" t="s">
        <v>407</v>
      </c>
      <c r="S290" s="65" t="s">
        <v>884</v>
      </c>
    </row>
    <row r="291" spans="6:19" s="66" customFormat="1" x14ac:dyDescent="0.25">
      <c r="F291" s="80" t="s">
        <v>38</v>
      </c>
      <c r="G291" s="80" t="s">
        <v>1016</v>
      </c>
      <c r="H291" s="6">
        <v>2700000</v>
      </c>
      <c r="I291" s="6"/>
      <c r="J291" s="6">
        <f t="shared" si="11"/>
        <v>2700000</v>
      </c>
      <c r="K291" s="67" t="str">
        <f t="shared" si="12"/>
        <v>02-01-01-004-006</v>
      </c>
      <c r="L291" s="67" t="s">
        <v>598</v>
      </c>
      <c r="M291" s="66" t="s">
        <v>273</v>
      </c>
      <c r="N291" s="66" t="str">
        <f t="shared" si="10"/>
        <v/>
      </c>
      <c r="O291" s="66" t="str">
        <f>IF(A291="","",IF(M291="DETALLE","",COUNTIFS(N291:$N$2970,N291)))</f>
        <v/>
      </c>
      <c r="P291" s="66" t="s">
        <v>739</v>
      </c>
      <c r="Q291" s="66" t="s">
        <v>682</v>
      </c>
      <c r="R291" s="66" t="s">
        <v>407</v>
      </c>
      <c r="S291" s="65" t="s">
        <v>839</v>
      </c>
    </row>
    <row r="292" spans="6:19" s="66" customFormat="1" x14ac:dyDescent="0.25">
      <c r="F292" s="80" t="s">
        <v>102</v>
      </c>
      <c r="G292" s="80" t="s">
        <v>368</v>
      </c>
      <c r="H292" s="6">
        <v>40000000</v>
      </c>
      <c r="I292" s="6"/>
      <c r="J292" s="6">
        <f t="shared" si="11"/>
        <v>40000000</v>
      </c>
      <c r="K292" s="67" t="str">
        <f t="shared" si="12"/>
        <v>02-01-01-004-006</v>
      </c>
      <c r="L292" s="67" t="s">
        <v>598</v>
      </c>
      <c r="M292" s="66" t="s">
        <v>273</v>
      </c>
      <c r="N292" s="66" t="str">
        <f t="shared" si="10"/>
        <v/>
      </c>
      <c r="O292" s="66" t="str">
        <f>IF(A292="","",IF(M292="DETALLE","",COUNTIFS(N292:$N$2970,N292)))</f>
        <v/>
      </c>
      <c r="P292" s="66" t="s">
        <v>739</v>
      </c>
      <c r="Q292" s="66" t="s">
        <v>682</v>
      </c>
      <c r="R292" s="66" t="s">
        <v>407</v>
      </c>
      <c r="S292" s="65" t="s">
        <v>865</v>
      </c>
    </row>
    <row r="293" spans="6:19" s="66" customFormat="1" x14ac:dyDescent="0.25">
      <c r="F293" s="84" t="s">
        <v>43</v>
      </c>
      <c r="G293" s="80" t="s">
        <v>1017</v>
      </c>
      <c r="H293" s="6">
        <v>16000000</v>
      </c>
      <c r="I293" s="6"/>
      <c r="J293" s="6">
        <f t="shared" si="11"/>
        <v>16000000</v>
      </c>
      <c r="K293" s="67" t="str">
        <f t="shared" si="12"/>
        <v>02-01-01-004-006</v>
      </c>
      <c r="L293" s="67" t="s">
        <v>598</v>
      </c>
      <c r="M293" s="66" t="s">
        <v>273</v>
      </c>
      <c r="N293" s="66" t="str">
        <f t="shared" si="10"/>
        <v/>
      </c>
      <c r="O293" s="66" t="str">
        <f>IF(A293="","",IF(M293="DETALLE","",COUNTIFS(N293:$N$2970,N293)))</f>
        <v/>
      </c>
      <c r="P293" s="66" t="s">
        <v>746</v>
      </c>
      <c r="Q293" s="66" t="s">
        <v>682</v>
      </c>
      <c r="R293" s="66" t="s">
        <v>407</v>
      </c>
      <c r="S293" s="65" t="s">
        <v>746</v>
      </c>
    </row>
    <row r="294" spans="6:19" s="66" customFormat="1" x14ac:dyDescent="0.25">
      <c r="F294" s="80" t="s">
        <v>45</v>
      </c>
      <c r="G294" s="80" t="s">
        <v>316</v>
      </c>
      <c r="H294" s="6">
        <v>28380000</v>
      </c>
      <c r="I294" s="6"/>
      <c r="J294" s="6">
        <f t="shared" si="11"/>
        <v>28380000</v>
      </c>
      <c r="K294" s="67" t="str">
        <f t="shared" si="12"/>
        <v>02-01-01-004-006</v>
      </c>
      <c r="L294" s="67" t="s">
        <v>598</v>
      </c>
      <c r="M294" s="66" t="s">
        <v>273</v>
      </c>
      <c r="N294" s="66" t="str">
        <f t="shared" si="10"/>
        <v/>
      </c>
      <c r="O294" s="66" t="str">
        <f>IF(A294="","",IF(M294="DETALLE","",COUNTIFS(N294:$N$2970,N294)))</f>
        <v/>
      </c>
      <c r="P294" s="66" t="s">
        <v>748</v>
      </c>
      <c r="Q294" s="66" t="s">
        <v>682</v>
      </c>
      <c r="R294" s="66" t="s">
        <v>407</v>
      </c>
      <c r="S294" s="65" t="s">
        <v>748</v>
      </c>
    </row>
    <row r="295" spans="6:19" s="66" customFormat="1" x14ac:dyDescent="0.25">
      <c r="F295" s="80" t="s">
        <v>46</v>
      </c>
      <c r="G295" s="80" t="s">
        <v>989</v>
      </c>
      <c r="H295" s="6">
        <v>7000000</v>
      </c>
      <c r="I295" s="6"/>
      <c r="J295" s="6">
        <f t="shared" si="11"/>
        <v>7000000</v>
      </c>
      <c r="K295" s="67" t="str">
        <f t="shared" si="12"/>
        <v>02-01-01-004-006</v>
      </c>
      <c r="L295" s="67" t="s">
        <v>598</v>
      </c>
      <c r="M295" s="66" t="s">
        <v>273</v>
      </c>
      <c r="N295" s="66" t="str">
        <f t="shared" si="10"/>
        <v/>
      </c>
      <c r="O295" s="66" t="str">
        <f>IF(A295="","",IF(M295="DETALLE","",COUNTIFS(N295:$N$2970,N295)))</f>
        <v/>
      </c>
      <c r="P295" s="66" t="s">
        <v>749</v>
      </c>
      <c r="Q295" s="66" t="s">
        <v>682</v>
      </c>
      <c r="R295" s="66" t="s">
        <v>407</v>
      </c>
      <c r="S295" s="65" t="s">
        <v>749</v>
      </c>
    </row>
    <row r="296" spans="6:19" s="66" customFormat="1" x14ac:dyDescent="0.25">
      <c r="F296" s="80" t="s">
        <v>47</v>
      </c>
      <c r="G296" s="80" t="s">
        <v>1031</v>
      </c>
      <c r="H296" s="6">
        <v>55000000</v>
      </c>
      <c r="I296" s="6"/>
      <c r="J296" s="6">
        <f t="shared" si="11"/>
        <v>55000000</v>
      </c>
      <c r="K296" s="67" t="str">
        <f t="shared" si="12"/>
        <v>02-01-01-004-006</v>
      </c>
      <c r="L296" s="67" t="s">
        <v>598</v>
      </c>
      <c r="M296" s="66" t="s">
        <v>273</v>
      </c>
      <c r="N296" s="66" t="str">
        <f t="shared" si="10"/>
        <v/>
      </c>
      <c r="O296" s="66" t="str">
        <f>IF(A296="","",IF(M296="DETALLE","",COUNTIFS(N296:$N$2970,N296)))</f>
        <v/>
      </c>
      <c r="P296" s="66" t="s">
        <v>750</v>
      </c>
      <c r="Q296" s="66" t="s">
        <v>682</v>
      </c>
      <c r="R296" s="66" t="s">
        <v>407</v>
      </c>
      <c r="S296" s="65" t="s">
        <v>750</v>
      </c>
    </row>
    <row r="297" spans="6:19" s="66" customFormat="1" x14ac:dyDescent="0.25">
      <c r="F297" s="80" t="s">
        <v>49</v>
      </c>
      <c r="G297" s="80" t="s">
        <v>1018</v>
      </c>
      <c r="H297" s="6">
        <v>80550000</v>
      </c>
      <c r="I297" s="6"/>
      <c r="J297" s="6">
        <f t="shared" si="11"/>
        <v>80550000</v>
      </c>
      <c r="K297" s="67" t="str">
        <f t="shared" si="12"/>
        <v>02-01-01-004-006</v>
      </c>
      <c r="L297" s="67" t="s">
        <v>598</v>
      </c>
      <c r="M297" s="66" t="s">
        <v>273</v>
      </c>
      <c r="N297" s="66" t="str">
        <f t="shared" si="10"/>
        <v/>
      </c>
      <c r="O297" s="66" t="str">
        <f>IF(A297="","",IF(M297="DETALLE","",COUNTIFS(N297:$N$2970,N297)))</f>
        <v/>
      </c>
      <c r="P297" s="66" t="s">
        <v>752</v>
      </c>
      <c r="Q297" s="66" t="s">
        <v>682</v>
      </c>
      <c r="R297" s="66" t="s">
        <v>407</v>
      </c>
      <c r="S297" s="65" t="s">
        <v>752</v>
      </c>
    </row>
    <row r="298" spans="6:19" s="66" customFormat="1" x14ac:dyDescent="0.25">
      <c r="F298" s="80" t="s">
        <v>51</v>
      </c>
      <c r="G298" s="80" t="s">
        <v>322</v>
      </c>
      <c r="H298" s="6">
        <v>43520000</v>
      </c>
      <c r="I298" s="6"/>
      <c r="J298" s="6">
        <f t="shared" si="11"/>
        <v>43520000</v>
      </c>
      <c r="K298" s="67" t="str">
        <f t="shared" si="12"/>
        <v>02-01-01-004-006</v>
      </c>
      <c r="L298" s="67" t="s">
        <v>598</v>
      </c>
      <c r="M298" s="66" t="s">
        <v>273</v>
      </c>
      <c r="N298" s="66" t="str">
        <f t="shared" si="10"/>
        <v/>
      </c>
      <c r="O298" s="66" t="str">
        <f>IF(A298="","",IF(M298="DETALLE","",COUNTIFS(N298:$N$2970,N298)))</f>
        <v/>
      </c>
      <c r="P298" s="66" t="s">
        <v>753</v>
      </c>
      <c r="Q298" s="66" t="s">
        <v>682</v>
      </c>
      <c r="R298" s="66" t="s">
        <v>407</v>
      </c>
      <c r="S298" s="65" t="s">
        <v>753</v>
      </c>
    </row>
    <row r="299" spans="6:19" s="66" customFormat="1" x14ac:dyDescent="0.25">
      <c r="F299" s="80" t="s">
        <v>52</v>
      </c>
      <c r="G299" s="80" t="s">
        <v>323</v>
      </c>
      <c r="H299" s="6">
        <v>70000000</v>
      </c>
      <c r="I299" s="6"/>
      <c r="J299" s="6">
        <f t="shared" si="11"/>
        <v>70000000</v>
      </c>
      <c r="K299" s="67" t="str">
        <f t="shared" si="12"/>
        <v>02-01-01-004-006</v>
      </c>
      <c r="L299" s="67" t="s">
        <v>598</v>
      </c>
      <c r="M299" s="66" t="s">
        <v>273</v>
      </c>
      <c r="N299" s="66" t="str">
        <f t="shared" si="10"/>
        <v/>
      </c>
      <c r="O299" s="66" t="str">
        <f>IF(A299="","",IF(M299="DETALLE","",COUNTIFS(N299:$N$2970,N299)))</f>
        <v/>
      </c>
      <c r="P299" s="66" t="s">
        <v>754</v>
      </c>
      <c r="Q299" s="66" t="s">
        <v>682</v>
      </c>
      <c r="R299" s="66" t="s">
        <v>407</v>
      </c>
      <c r="S299" s="65" t="s">
        <v>754</v>
      </c>
    </row>
    <row r="300" spans="6:19" s="66" customFormat="1" x14ac:dyDescent="0.25">
      <c r="F300" s="80" t="s">
        <v>54</v>
      </c>
      <c r="G300" s="80" t="s">
        <v>288</v>
      </c>
      <c r="H300" s="6"/>
      <c r="I300" s="6">
        <v>47850000</v>
      </c>
      <c r="J300" s="6">
        <f t="shared" si="11"/>
        <v>47850000</v>
      </c>
      <c r="K300" s="67" t="str">
        <f t="shared" si="12"/>
        <v>02-01-01-004-006</v>
      </c>
      <c r="L300" s="67" t="s">
        <v>598</v>
      </c>
      <c r="M300" s="66" t="s">
        <v>273</v>
      </c>
      <c r="N300" s="66" t="str">
        <f t="shared" si="10"/>
        <v/>
      </c>
      <c r="O300" s="66" t="str">
        <f>IF(A300="","",IF(M300="DETALLE","",COUNTIFS(N300:$N$2970,N300)))</f>
        <v/>
      </c>
      <c r="P300" s="66" t="s">
        <v>743</v>
      </c>
      <c r="Q300" s="66" t="s">
        <v>682</v>
      </c>
      <c r="R300" s="66" t="s">
        <v>407</v>
      </c>
      <c r="S300" s="65" t="s">
        <v>743</v>
      </c>
    </row>
    <row r="301" spans="6:19" s="66" customFormat="1" x14ac:dyDescent="0.25">
      <c r="F301" s="80" t="s">
        <v>56</v>
      </c>
      <c r="G301" s="80" t="s">
        <v>280</v>
      </c>
      <c r="H301" s="6">
        <v>34796000</v>
      </c>
      <c r="I301" s="6"/>
      <c r="J301" s="6">
        <f t="shared" si="11"/>
        <v>34796000</v>
      </c>
      <c r="K301" s="67" t="str">
        <f t="shared" si="12"/>
        <v>02-01-01-004-006</v>
      </c>
      <c r="L301" s="67" t="s">
        <v>598</v>
      </c>
      <c r="M301" s="66" t="s">
        <v>273</v>
      </c>
      <c r="N301" s="66" t="str">
        <f t="shared" si="10"/>
        <v/>
      </c>
      <c r="O301" s="66" t="str">
        <f>IF(A301="","",IF(M301="DETALLE","",COUNTIFS(N301:$N$2970,N301)))</f>
        <v/>
      </c>
      <c r="P301" s="66" t="s">
        <v>740</v>
      </c>
      <c r="Q301" s="66" t="s">
        <v>682</v>
      </c>
      <c r="R301" s="66" t="s">
        <v>407</v>
      </c>
      <c r="S301" s="65" t="s">
        <v>740</v>
      </c>
    </row>
    <row r="302" spans="6:19" s="66" customFormat="1" x14ac:dyDescent="0.25">
      <c r="F302" s="80" t="s">
        <v>59</v>
      </c>
      <c r="G302" s="80" t="s">
        <v>1029</v>
      </c>
      <c r="H302" s="6">
        <v>17259380</v>
      </c>
      <c r="I302" s="6"/>
      <c r="J302" s="6">
        <f t="shared" si="11"/>
        <v>17259380</v>
      </c>
      <c r="K302" s="67" t="str">
        <f t="shared" si="12"/>
        <v>02-01-01-004-006</v>
      </c>
      <c r="L302" s="67" t="s">
        <v>598</v>
      </c>
      <c r="M302" s="66" t="s">
        <v>273</v>
      </c>
      <c r="N302" s="66" t="str">
        <f t="shared" si="10"/>
        <v/>
      </c>
      <c r="O302" s="66" t="str">
        <f>IF(A302="","",IF(M302="DETALLE","",COUNTIFS(N302:$N$2970,N302)))</f>
        <v/>
      </c>
      <c r="P302" s="66" t="s">
        <v>759</v>
      </c>
      <c r="Q302" s="66" t="s">
        <v>682</v>
      </c>
      <c r="R302" s="66" t="s">
        <v>407</v>
      </c>
      <c r="S302" s="65" t="s">
        <v>759</v>
      </c>
    </row>
    <row r="303" spans="6:19" s="66" customFormat="1" x14ac:dyDescent="0.25">
      <c r="F303" s="80" t="s">
        <v>145</v>
      </c>
      <c r="G303" s="80" t="s">
        <v>1037</v>
      </c>
      <c r="H303" s="6"/>
      <c r="I303" s="6">
        <v>10678271</v>
      </c>
      <c r="J303" s="6">
        <f t="shared" si="11"/>
        <v>10678271</v>
      </c>
      <c r="K303" s="67" t="str">
        <f t="shared" si="12"/>
        <v>02-01-01-004-006</v>
      </c>
      <c r="L303" s="67" t="s">
        <v>598</v>
      </c>
      <c r="M303" s="66" t="s">
        <v>273</v>
      </c>
      <c r="N303" s="66" t="str">
        <f t="shared" si="10"/>
        <v/>
      </c>
      <c r="O303" s="66" t="str">
        <f>IF(A303="","",IF(M303="DETALLE","",COUNTIFS(N303:$N$2970,N303)))</f>
        <v/>
      </c>
      <c r="P303" s="66" t="s">
        <v>767</v>
      </c>
      <c r="Q303" s="66" t="s">
        <v>682</v>
      </c>
      <c r="R303" s="66" t="s">
        <v>407</v>
      </c>
      <c r="S303" s="65" t="s">
        <v>767</v>
      </c>
    </row>
    <row r="304" spans="6:19" s="66" customFormat="1" x14ac:dyDescent="0.25">
      <c r="F304" s="80" t="s">
        <v>60</v>
      </c>
      <c r="G304" s="80" t="s">
        <v>329</v>
      </c>
      <c r="H304" s="6">
        <v>79900000</v>
      </c>
      <c r="I304" s="6"/>
      <c r="J304" s="6">
        <f t="shared" si="11"/>
        <v>79900000</v>
      </c>
      <c r="K304" s="67" t="str">
        <f t="shared" si="12"/>
        <v>02-01-01-004-006</v>
      </c>
      <c r="L304" s="67" t="s">
        <v>598</v>
      </c>
      <c r="M304" s="66" t="s">
        <v>273</v>
      </c>
      <c r="N304" s="66" t="str">
        <f t="shared" si="10"/>
        <v/>
      </c>
      <c r="O304" s="66" t="str">
        <f>IF(A304="","",IF(M304="DETALLE","",COUNTIFS(N304:$N$2970,N304)))</f>
        <v/>
      </c>
      <c r="P304" s="66" t="s">
        <v>760</v>
      </c>
      <c r="Q304" s="66" t="s">
        <v>682</v>
      </c>
      <c r="R304" s="66" t="s">
        <v>407</v>
      </c>
      <c r="S304" s="65" t="s">
        <v>760</v>
      </c>
    </row>
    <row r="305" spans="6:19" s="66" customFormat="1" x14ac:dyDescent="0.25">
      <c r="F305" s="80" t="s">
        <v>61</v>
      </c>
      <c r="G305" s="80" t="s">
        <v>330</v>
      </c>
      <c r="H305" s="6">
        <v>62900000</v>
      </c>
      <c r="I305" s="6"/>
      <c r="J305" s="6">
        <f t="shared" si="11"/>
        <v>62900000</v>
      </c>
      <c r="K305" s="67" t="str">
        <f t="shared" si="12"/>
        <v>02-01-01-004-006</v>
      </c>
      <c r="L305" s="67" t="s">
        <v>598</v>
      </c>
      <c r="M305" s="66" t="s">
        <v>273</v>
      </c>
      <c r="N305" s="66" t="str">
        <f t="shared" si="10"/>
        <v/>
      </c>
      <c r="O305" s="66" t="str">
        <f>IF(A305="","",IF(M305="DETALLE","",COUNTIFS(N305:$N$2970,N305)))</f>
        <v/>
      </c>
      <c r="P305" s="66" t="s">
        <v>760</v>
      </c>
      <c r="Q305" s="66" t="s">
        <v>682</v>
      </c>
      <c r="R305" s="66" t="s">
        <v>407</v>
      </c>
      <c r="S305" s="65" t="s">
        <v>843</v>
      </c>
    </row>
    <row r="306" spans="6:19" s="66" customFormat="1" x14ac:dyDescent="0.25">
      <c r="F306" s="80" t="s">
        <v>62</v>
      </c>
      <c r="G306" s="80" t="s">
        <v>331</v>
      </c>
      <c r="H306" s="6">
        <v>20000000</v>
      </c>
      <c r="I306" s="6"/>
      <c r="J306" s="6">
        <f t="shared" si="11"/>
        <v>20000000</v>
      </c>
      <c r="K306" s="67" t="str">
        <f t="shared" si="12"/>
        <v>02-01-01-004-006</v>
      </c>
      <c r="L306" s="67" t="s">
        <v>598</v>
      </c>
      <c r="M306" s="66" t="s">
        <v>273</v>
      </c>
      <c r="N306" s="66" t="str">
        <f t="shared" si="10"/>
        <v/>
      </c>
      <c r="O306" s="66" t="str">
        <f>IF(A306="","",IF(M306="DETALLE","",COUNTIFS(N306:$N$2970,N306)))</f>
        <v/>
      </c>
      <c r="P306" s="66" t="s">
        <v>761</v>
      </c>
      <c r="Q306" s="66" t="s">
        <v>682</v>
      </c>
      <c r="R306" s="66" t="s">
        <v>407</v>
      </c>
      <c r="S306" s="65" t="s">
        <v>761</v>
      </c>
    </row>
    <row r="307" spans="6:19" s="66" customFormat="1" x14ac:dyDescent="0.25">
      <c r="F307" s="80" t="s">
        <v>65</v>
      </c>
      <c r="G307" s="80" t="s">
        <v>1024</v>
      </c>
      <c r="H307" s="6">
        <v>19646900</v>
      </c>
      <c r="I307" s="6"/>
      <c r="J307" s="6">
        <f t="shared" si="11"/>
        <v>19646900</v>
      </c>
      <c r="K307" s="67" t="str">
        <f t="shared" si="12"/>
        <v>02-01-01-004-006</v>
      </c>
      <c r="L307" s="67" t="s">
        <v>598</v>
      </c>
      <c r="M307" s="66" t="s">
        <v>273</v>
      </c>
      <c r="N307" s="66" t="str">
        <f t="shared" si="10"/>
        <v/>
      </c>
      <c r="O307" s="66" t="str">
        <f>IF(A307="","",IF(M307="DETALLE","",COUNTIFS(N307:$N$2970,N307)))</f>
        <v/>
      </c>
      <c r="P307" s="66" t="s">
        <v>762</v>
      </c>
      <c r="Q307" s="66" t="s">
        <v>682</v>
      </c>
      <c r="R307" s="66" t="s">
        <v>407</v>
      </c>
      <c r="S307" s="65" t="s">
        <v>762</v>
      </c>
    </row>
    <row r="308" spans="6:19" s="66" customFormat="1" x14ac:dyDescent="0.25">
      <c r="F308" s="80" t="s">
        <v>66</v>
      </c>
      <c r="G308" s="80" t="s">
        <v>335</v>
      </c>
      <c r="H308" s="6">
        <v>150000000</v>
      </c>
      <c r="I308" s="6"/>
      <c r="J308" s="6">
        <f t="shared" si="11"/>
        <v>150000000</v>
      </c>
      <c r="K308" s="67" t="str">
        <f t="shared" si="12"/>
        <v>02-01-01-004-006</v>
      </c>
      <c r="L308" s="67" t="s">
        <v>598</v>
      </c>
      <c r="M308" s="66" t="s">
        <v>273</v>
      </c>
      <c r="N308" s="66" t="str">
        <f t="shared" si="10"/>
        <v/>
      </c>
      <c r="O308" s="66" t="str">
        <f>IF(A308="","",IF(M308="DETALLE","",COUNTIFS(N308:$N$2970,N308)))</f>
        <v/>
      </c>
      <c r="P308" s="66" t="s">
        <v>762</v>
      </c>
      <c r="Q308" s="66" t="s">
        <v>682</v>
      </c>
      <c r="R308" s="66" t="s">
        <v>407</v>
      </c>
      <c r="S308" s="65" t="s">
        <v>845</v>
      </c>
    </row>
    <row r="309" spans="6:19" s="66" customFormat="1" x14ac:dyDescent="0.25">
      <c r="F309" s="80" t="s">
        <v>67</v>
      </c>
      <c r="G309" s="80" t="s">
        <v>336</v>
      </c>
      <c r="H309" s="6">
        <v>2000000</v>
      </c>
      <c r="I309" s="6"/>
      <c r="J309" s="6">
        <f t="shared" si="11"/>
        <v>2000000</v>
      </c>
      <c r="K309" s="67" t="str">
        <f t="shared" si="12"/>
        <v>02-01-01-004-006</v>
      </c>
      <c r="L309" s="67" t="s">
        <v>598</v>
      </c>
      <c r="M309" s="66" t="s">
        <v>273</v>
      </c>
      <c r="N309" s="66" t="str">
        <f t="shared" si="10"/>
        <v/>
      </c>
      <c r="O309" s="66" t="str">
        <f>IF(A309="","",IF(M309="DETALLE","",COUNTIFS(N309:$N$2970,N309)))</f>
        <v/>
      </c>
      <c r="P309" s="66" t="s">
        <v>762</v>
      </c>
      <c r="Q309" s="66" t="s">
        <v>682</v>
      </c>
      <c r="R309" s="66" t="s">
        <v>407</v>
      </c>
      <c r="S309" s="65" t="s">
        <v>1048</v>
      </c>
    </row>
    <row r="310" spans="6:19" s="66" customFormat="1" x14ac:dyDescent="0.25">
      <c r="F310" s="80" t="s">
        <v>72</v>
      </c>
      <c r="G310" s="80" t="s">
        <v>341</v>
      </c>
      <c r="H310" s="6">
        <v>150000</v>
      </c>
      <c r="I310" s="6">
        <v>8000000</v>
      </c>
      <c r="J310" s="6">
        <f t="shared" si="11"/>
        <v>8150000</v>
      </c>
      <c r="K310" s="67" t="str">
        <f t="shared" si="12"/>
        <v>02-01-01-004-006</v>
      </c>
      <c r="L310" s="67" t="s">
        <v>598</v>
      </c>
      <c r="M310" s="66" t="s">
        <v>273</v>
      </c>
      <c r="N310" s="66" t="str">
        <f t="shared" si="10"/>
        <v/>
      </c>
      <c r="O310" s="66" t="str">
        <f>IF(A310="","",IF(M310="DETALLE","",COUNTIFS(N310:$N$2970,N310)))</f>
        <v/>
      </c>
      <c r="P310" s="66" t="s">
        <v>765</v>
      </c>
      <c r="Q310" s="66" t="s">
        <v>682</v>
      </c>
      <c r="R310" s="66" t="s">
        <v>407</v>
      </c>
      <c r="S310" s="65" t="s">
        <v>850</v>
      </c>
    </row>
    <row r="311" spans="6:19" s="66" customFormat="1" x14ac:dyDescent="0.25">
      <c r="F311" s="80" t="s">
        <v>73</v>
      </c>
      <c r="G311" s="80" t="s">
        <v>342</v>
      </c>
      <c r="H311" s="6">
        <v>92000000</v>
      </c>
      <c r="I311" s="6"/>
      <c r="J311" s="6">
        <f t="shared" si="11"/>
        <v>92000000</v>
      </c>
      <c r="K311" s="67" t="str">
        <f t="shared" si="12"/>
        <v>02-01-01-004-006</v>
      </c>
      <c r="L311" s="67" t="s">
        <v>598</v>
      </c>
      <c r="M311" s="66" t="s">
        <v>273</v>
      </c>
      <c r="N311" s="66" t="str">
        <f t="shared" ref="N311:N377" si="13">IF(F311&lt;&gt;"","",A311&amp;TRIM(B311)&amp;TRIM(C311)&amp;TRIM(D311)&amp;TRIM(E311)&amp;TRIM(M311))</f>
        <v/>
      </c>
      <c r="O311" s="66" t="str">
        <f>IF(A311="","",IF(M311="DETALLE","",COUNTIFS(N311:$N$2970,N311)))</f>
        <v/>
      </c>
      <c r="P311" s="66" t="s">
        <v>765</v>
      </c>
      <c r="Q311" s="66" t="s">
        <v>682</v>
      </c>
      <c r="R311" s="66" t="s">
        <v>407</v>
      </c>
      <c r="S311" s="65" t="s">
        <v>765</v>
      </c>
    </row>
    <row r="312" spans="6:19" s="66" customFormat="1" x14ac:dyDescent="0.25">
      <c r="F312" s="80" t="s">
        <v>75</v>
      </c>
      <c r="G312" s="80" t="s">
        <v>281</v>
      </c>
      <c r="H312" s="6">
        <v>17950000</v>
      </c>
      <c r="I312" s="6"/>
      <c r="J312" s="6">
        <f t="shared" si="11"/>
        <v>17950000</v>
      </c>
      <c r="K312" s="67" t="str">
        <f t="shared" si="12"/>
        <v>02-01-01-004-006</v>
      </c>
      <c r="L312" s="67" t="s">
        <v>598</v>
      </c>
      <c r="M312" s="66" t="s">
        <v>273</v>
      </c>
      <c r="N312" s="66" t="str">
        <f t="shared" si="13"/>
        <v/>
      </c>
      <c r="O312" s="66" t="str">
        <f>IF(A312="","",IF(M312="DETALLE","",COUNTIFS(N312:$N$2970,N312)))</f>
        <v/>
      </c>
      <c r="P312" s="66" t="s">
        <v>741</v>
      </c>
      <c r="Q312" s="66" t="s">
        <v>682</v>
      </c>
      <c r="R312" s="66" t="s">
        <v>407</v>
      </c>
      <c r="S312" s="65" t="s">
        <v>741</v>
      </c>
    </row>
    <row r="313" spans="6:19" s="66" customFormat="1" x14ac:dyDescent="0.25">
      <c r="F313" s="80" t="s">
        <v>76</v>
      </c>
      <c r="G313" s="80" t="s">
        <v>282</v>
      </c>
      <c r="H313" s="6">
        <v>69840000</v>
      </c>
      <c r="I313" s="6"/>
      <c r="J313" s="6">
        <f t="shared" si="11"/>
        <v>69840000</v>
      </c>
      <c r="K313" s="67" t="str">
        <f t="shared" si="12"/>
        <v>02-01-01-004-006</v>
      </c>
      <c r="L313" s="67" t="s">
        <v>598</v>
      </c>
      <c r="M313" s="66" t="s">
        <v>273</v>
      </c>
      <c r="N313" s="66" t="str">
        <f t="shared" si="13"/>
        <v/>
      </c>
      <c r="O313" s="66" t="str">
        <f>IF(A313="","",IF(M313="DETALLE","",COUNTIFS(N313:$N$2970,N313)))</f>
        <v/>
      </c>
      <c r="P313" s="66" t="s">
        <v>741</v>
      </c>
      <c r="Q313" s="66" t="s">
        <v>682</v>
      </c>
      <c r="R313" s="66" t="s">
        <v>407</v>
      </c>
      <c r="S313" s="65" t="s">
        <v>851</v>
      </c>
    </row>
    <row r="314" spans="6:19" s="66" customFormat="1" x14ac:dyDescent="0.25">
      <c r="F314" s="84" t="s">
        <v>113</v>
      </c>
      <c r="G314" s="80" t="s">
        <v>379</v>
      </c>
      <c r="H314" s="6">
        <v>249280350</v>
      </c>
      <c r="I314" s="6"/>
      <c r="J314" s="6">
        <f t="shared" si="11"/>
        <v>249280350</v>
      </c>
      <c r="K314" s="67" t="str">
        <f t="shared" si="12"/>
        <v>02-01-01-004-006</v>
      </c>
      <c r="L314" s="67" t="s">
        <v>598</v>
      </c>
      <c r="M314" s="66" t="s">
        <v>273</v>
      </c>
      <c r="N314" s="66" t="str">
        <f t="shared" si="13"/>
        <v/>
      </c>
      <c r="O314" s="66" t="str">
        <f>IF(A314="","",IF(M314="DETALLE","",COUNTIFS(N314:$N$2970,N314)))</f>
        <v/>
      </c>
      <c r="P314" s="66" t="s">
        <v>768</v>
      </c>
      <c r="Q314" s="66" t="s">
        <v>682</v>
      </c>
      <c r="R314" s="66" t="s">
        <v>407</v>
      </c>
      <c r="S314" s="65" t="s">
        <v>867</v>
      </c>
    </row>
    <row r="315" spans="6:19" s="66" customFormat="1" x14ac:dyDescent="0.25">
      <c r="F315" s="80" t="s">
        <v>84</v>
      </c>
      <c r="G315" s="80" t="s">
        <v>351</v>
      </c>
      <c r="H315" s="6">
        <v>5500000</v>
      </c>
      <c r="I315" s="6"/>
      <c r="J315" s="6">
        <f t="shared" ref="J315:J381" si="14">IF(AND(A315="",F315=""),"",H315+I315)</f>
        <v>5500000</v>
      </c>
      <c r="K315" s="67" t="str">
        <f t="shared" ref="K315:K381" si="15">IF(F315&lt;&gt;"",K314,A315&amp;IF(B315="","","-"&amp;B315)&amp;IF(OR(C315="",C315=" "),"","-"&amp;C315)&amp;IF(OR(D315="",D315=" "),"","-"&amp;D315)&amp;IF(OR(E315="",E315=" "),"","-"&amp;E315))</f>
        <v>02-01-01-004-006</v>
      </c>
      <c r="L315" s="67" t="s">
        <v>598</v>
      </c>
      <c r="M315" s="66" t="s">
        <v>273</v>
      </c>
      <c r="N315" s="66" t="str">
        <f t="shared" si="13"/>
        <v/>
      </c>
      <c r="O315" s="66" t="str">
        <f>IF(A315="","",IF(M315="DETALLE","",COUNTIFS(N315:$N$2970,N315)))</f>
        <v/>
      </c>
      <c r="P315" s="66" t="s">
        <v>769</v>
      </c>
      <c r="Q315" s="66" t="s">
        <v>682</v>
      </c>
      <c r="R315" s="66" t="s">
        <v>407</v>
      </c>
      <c r="S315" s="65" t="s">
        <v>1050</v>
      </c>
    </row>
    <row r="316" spans="6:19" s="66" customFormat="1" x14ac:dyDescent="0.25">
      <c r="F316" s="80" t="s">
        <v>85</v>
      </c>
      <c r="G316" s="80" t="s">
        <v>352</v>
      </c>
      <c r="H316" s="6">
        <v>80000000</v>
      </c>
      <c r="I316" s="6"/>
      <c r="J316" s="6">
        <f t="shared" si="14"/>
        <v>80000000</v>
      </c>
      <c r="K316" s="67" t="str">
        <f t="shared" si="15"/>
        <v>02-01-01-004-006</v>
      </c>
      <c r="L316" s="67" t="s">
        <v>598</v>
      </c>
      <c r="M316" s="66" t="s">
        <v>273</v>
      </c>
      <c r="N316" s="66" t="str">
        <f t="shared" si="13"/>
        <v/>
      </c>
      <c r="O316" s="66" t="str">
        <f>IF(A316="","",IF(M316="DETALLE","",COUNTIFS(N316:$N$2970,N316)))</f>
        <v/>
      </c>
      <c r="P316" s="66" t="s">
        <v>770</v>
      </c>
      <c r="Q316" s="66" t="s">
        <v>682</v>
      </c>
      <c r="R316" s="66" t="s">
        <v>407</v>
      </c>
      <c r="S316" s="65" t="s">
        <v>770</v>
      </c>
    </row>
    <row r="317" spans="6:19" s="66" customFormat="1" x14ac:dyDescent="0.25">
      <c r="F317" s="80" t="s">
        <v>88</v>
      </c>
      <c r="G317" s="80" t="s">
        <v>355</v>
      </c>
      <c r="H317" s="6">
        <v>11199900</v>
      </c>
      <c r="I317" s="6"/>
      <c r="J317" s="6">
        <f t="shared" si="14"/>
        <v>11199900</v>
      </c>
      <c r="K317" s="67" t="str">
        <f t="shared" si="15"/>
        <v>02-01-01-004-006</v>
      </c>
      <c r="L317" s="67" t="s">
        <v>598</v>
      </c>
      <c r="M317" s="66" t="s">
        <v>273</v>
      </c>
      <c r="N317" s="66" t="str">
        <f t="shared" si="13"/>
        <v/>
      </c>
      <c r="O317" s="66" t="str">
        <f>IF(A317="","",IF(M317="DETALLE","",COUNTIFS(N317:$N$2970,N317)))</f>
        <v/>
      </c>
      <c r="P317" s="66" t="s">
        <v>771</v>
      </c>
      <c r="Q317" s="66" t="s">
        <v>682</v>
      </c>
      <c r="R317" s="66" t="s">
        <v>407</v>
      </c>
      <c r="S317" s="65" t="s">
        <v>1051</v>
      </c>
    </row>
    <row r="318" spans="6:19" s="66" customFormat="1" x14ac:dyDescent="0.25">
      <c r="F318" s="80" t="s">
        <v>90</v>
      </c>
      <c r="G318" s="80" t="s">
        <v>1025</v>
      </c>
      <c r="H318" s="6">
        <v>41600000</v>
      </c>
      <c r="I318" s="6"/>
      <c r="J318" s="6">
        <f t="shared" si="14"/>
        <v>41600000</v>
      </c>
      <c r="K318" s="67" t="str">
        <f t="shared" si="15"/>
        <v>02-01-01-004-006</v>
      </c>
      <c r="L318" s="67" t="s">
        <v>598</v>
      </c>
      <c r="M318" s="66" t="s">
        <v>273</v>
      </c>
      <c r="N318" s="66" t="str">
        <f t="shared" si="13"/>
        <v/>
      </c>
      <c r="O318" s="66" t="str">
        <f>IF(A318="","",IF(M318="DETALLE","",COUNTIFS(N318:$N$2970,N318)))</f>
        <v/>
      </c>
      <c r="P318" s="66" t="s">
        <v>773</v>
      </c>
      <c r="Q318" s="66" t="s">
        <v>682</v>
      </c>
      <c r="R318" s="66" t="s">
        <v>407</v>
      </c>
      <c r="S318" s="65" t="s">
        <v>773</v>
      </c>
    </row>
    <row r="319" spans="6:19" s="66" customFormat="1" x14ac:dyDescent="0.25">
      <c r="F319" s="80" t="s">
        <v>91</v>
      </c>
      <c r="G319" s="80" t="s">
        <v>358</v>
      </c>
      <c r="H319" s="6">
        <v>5900000</v>
      </c>
      <c r="I319" s="6"/>
      <c r="J319" s="6">
        <f t="shared" si="14"/>
        <v>5900000</v>
      </c>
      <c r="K319" s="67" t="str">
        <f t="shared" si="15"/>
        <v>02-01-01-004-006</v>
      </c>
      <c r="L319" s="67" t="s">
        <v>598</v>
      </c>
      <c r="M319" s="66" t="s">
        <v>273</v>
      </c>
      <c r="N319" s="66" t="str">
        <f t="shared" si="13"/>
        <v/>
      </c>
      <c r="O319" s="66" t="str">
        <f>IF(A319="","",IF(M319="DETALLE","",COUNTIFS(N319:$N$2970,N319)))</f>
        <v/>
      </c>
      <c r="P319" s="66" t="s">
        <v>773</v>
      </c>
      <c r="Q319" s="66" t="s">
        <v>682</v>
      </c>
      <c r="R319" s="66" t="s">
        <v>407</v>
      </c>
      <c r="S319" s="65" t="s">
        <v>859</v>
      </c>
    </row>
    <row r="320" spans="6:19" s="66" customFormat="1" x14ac:dyDescent="0.25">
      <c r="F320" s="80" t="s">
        <v>142</v>
      </c>
      <c r="G320" s="80" t="s">
        <v>406</v>
      </c>
      <c r="H320" s="6">
        <v>74580000</v>
      </c>
      <c r="I320" s="6"/>
      <c r="J320" s="6">
        <f t="shared" si="14"/>
        <v>74580000</v>
      </c>
      <c r="K320" s="67" t="str">
        <f t="shared" si="15"/>
        <v>02-01-01-004-006</v>
      </c>
      <c r="L320" s="67" t="s">
        <v>598</v>
      </c>
      <c r="M320" s="66" t="s">
        <v>273</v>
      </c>
      <c r="N320" s="66" t="str">
        <f t="shared" si="13"/>
        <v/>
      </c>
      <c r="O320" s="66" t="str">
        <f>IF(A320="","",IF(M320="DETALLE","",COUNTIFS(N320:$N$2970,N320)))</f>
        <v/>
      </c>
      <c r="P320" s="66" t="s">
        <v>774</v>
      </c>
      <c r="Q320" s="66" t="s">
        <v>682</v>
      </c>
      <c r="R320" s="66" t="s">
        <v>407</v>
      </c>
      <c r="S320" s="65" t="s">
        <v>1053</v>
      </c>
    </row>
    <row r="321" spans="1:19" s="66" customFormat="1" x14ac:dyDescent="0.25">
      <c r="F321" s="80" t="s">
        <v>96</v>
      </c>
      <c r="G321" s="80" t="s">
        <v>363</v>
      </c>
      <c r="H321" s="6">
        <v>103850000</v>
      </c>
      <c r="I321" s="6"/>
      <c r="J321" s="6">
        <f t="shared" si="14"/>
        <v>103850000</v>
      </c>
      <c r="K321" s="67" t="str">
        <f t="shared" si="15"/>
        <v>02-01-01-004-006</v>
      </c>
      <c r="L321" s="67" t="s">
        <v>598</v>
      </c>
      <c r="M321" s="66" t="s">
        <v>273</v>
      </c>
      <c r="N321" s="66" t="str">
        <f t="shared" si="13"/>
        <v/>
      </c>
      <c r="O321" s="66" t="str">
        <f>IF(A321="","",IF(M321="DETALLE","",COUNTIFS(N321:$N$2970,N321)))</f>
        <v/>
      </c>
      <c r="P321" s="66" t="s">
        <v>742</v>
      </c>
      <c r="Q321" s="66" t="s">
        <v>682</v>
      </c>
      <c r="R321" s="66" t="s">
        <v>407</v>
      </c>
      <c r="S321" s="65" t="s">
        <v>742</v>
      </c>
    </row>
    <row r="322" spans="1:19" s="66" customFormat="1" x14ac:dyDescent="0.25">
      <c r="F322" s="80" t="s">
        <v>97</v>
      </c>
      <c r="G322" s="80" t="s">
        <v>364</v>
      </c>
      <c r="H322" s="6">
        <v>36660000</v>
      </c>
      <c r="I322" s="6"/>
      <c r="J322" s="6">
        <f t="shared" si="14"/>
        <v>36660000</v>
      </c>
      <c r="K322" s="67" t="str">
        <f t="shared" si="15"/>
        <v>02-01-01-004-006</v>
      </c>
      <c r="L322" s="67" t="s">
        <v>598</v>
      </c>
      <c r="M322" s="66" t="s">
        <v>273</v>
      </c>
      <c r="N322" s="66" t="str">
        <f t="shared" si="13"/>
        <v/>
      </c>
      <c r="O322" s="66" t="str">
        <f>IF(A322="","",IF(M322="DETALLE","",COUNTIFS(N322:$N$2970,N322)))</f>
        <v/>
      </c>
      <c r="P322" s="66" t="s">
        <v>742</v>
      </c>
      <c r="Q322" s="66" t="s">
        <v>682</v>
      </c>
      <c r="R322" s="66" t="s">
        <v>407</v>
      </c>
      <c r="S322" s="65" t="s">
        <v>861</v>
      </c>
    </row>
    <row r="323" spans="1:19" s="66" customFormat="1" ht="24.75" customHeight="1" x14ac:dyDescent="0.25">
      <c r="F323" s="80" t="s">
        <v>98</v>
      </c>
      <c r="G323" s="80" t="s">
        <v>283</v>
      </c>
      <c r="H323" s="6">
        <v>179400000</v>
      </c>
      <c r="I323" s="6"/>
      <c r="J323" s="6">
        <f t="shared" si="14"/>
        <v>179400000</v>
      </c>
      <c r="K323" s="67" t="str">
        <f t="shared" si="15"/>
        <v>02-01-01-004-006</v>
      </c>
      <c r="L323" s="67" t="s">
        <v>598</v>
      </c>
      <c r="M323" s="66" t="s">
        <v>273</v>
      </c>
      <c r="N323" s="66" t="str">
        <f t="shared" si="13"/>
        <v/>
      </c>
      <c r="O323" s="66" t="str">
        <f>IF(A323="","",IF(M323="DETALLE","",COUNTIFS(N323:$N$2970,N323)))</f>
        <v/>
      </c>
      <c r="P323" s="66" t="s">
        <v>742</v>
      </c>
      <c r="Q323" s="66" t="s">
        <v>682</v>
      </c>
      <c r="R323" s="66" t="s">
        <v>407</v>
      </c>
      <c r="S323" s="65" t="s">
        <v>862</v>
      </c>
    </row>
    <row r="324" spans="1:19" s="66" customFormat="1" ht="29.25" customHeight="1" x14ac:dyDescent="0.25">
      <c r="A324" s="62"/>
      <c r="B324" s="62"/>
      <c r="C324" s="62"/>
      <c r="D324" s="62"/>
      <c r="E324" s="62"/>
      <c r="F324" s="82"/>
      <c r="G324" s="82" t="s">
        <v>261</v>
      </c>
      <c r="H324" s="4" t="str">
        <f>IF(A324="","",SUMIFS(H325:$H$2970,L325:$L$2970,K324))</f>
        <v/>
      </c>
      <c r="I324" s="4" t="str">
        <f>IF(A324="","",SUMIFS(I325:$I$2970,L325:$L$2970,K324))</f>
        <v/>
      </c>
      <c r="J324" s="4" t="str">
        <f t="shared" si="14"/>
        <v/>
      </c>
      <c r="K324" s="64" t="str">
        <f t="shared" si="15"/>
        <v/>
      </c>
      <c r="L324" s="64" t="s">
        <v>261</v>
      </c>
      <c r="M324" s="62" t="s">
        <v>261</v>
      </c>
      <c r="N324" s="62" t="str">
        <f t="shared" si="13"/>
        <v/>
      </c>
      <c r="O324" s="62" t="str">
        <f>IF(A324="","",IF(M324="DETALLE","",COUNTIFS(N324:$N$2970,N324)))</f>
        <v/>
      </c>
      <c r="P324" s="62" t="s">
        <v>261</v>
      </c>
      <c r="Q324" s="62" t="s">
        <v>261</v>
      </c>
      <c r="R324" s="62" t="s">
        <v>261</v>
      </c>
      <c r="S324" s="65" t="s">
        <v>261</v>
      </c>
    </row>
    <row r="325" spans="1:19" s="66" customFormat="1" ht="30" customHeight="1" x14ac:dyDescent="0.25">
      <c r="A325" s="62" t="s">
        <v>27</v>
      </c>
      <c r="B325" s="62" t="s">
        <v>28</v>
      </c>
      <c r="C325" s="62" t="s">
        <v>28</v>
      </c>
      <c r="D325" s="62" t="s">
        <v>100</v>
      </c>
      <c r="E325" s="62" t="s">
        <v>146</v>
      </c>
      <c r="F325" s="82"/>
      <c r="G325" s="83" t="s">
        <v>410</v>
      </c>
      <c r="H325" s="4">
        <f>IF(A325="","",SUMIFS(H326:$H$2970,L326:$L$2970,K325))</f>
        <v>7227900466</v>
      </c>
      <c r="I325" s="4">
        <f>IF(A325="","",SUMIFS(I326:$I$2970,L326:$L$2970,K325))</f>
        <v>519023844</v>
      </c>
      <c r="J325" s="4">
        <f t="shared" si="14"/>
        <v>7746924310</v>
      </c>
      <c r="K325" s="64" t="str">
        <f t="shared" si="15"/>
        <v>02-01-01-004-007</v>
      </c>
      <c r="L325" s="64" t="s">
        <v>594</v>
      </c>
      <c r="M325" s="62" t="s">
        <v>277</v>
      </c>
      <c r="N325" s="62" t="str">
        <f t="shared" si="13"/>
        <v>020101004007Subordinal</v>
      </c>
      <c r="O325" s="62">
        <f>IF(A325="","",IF(M325="DETALLE","",COUNTIFS(N325:$N$2970,N325)))</f>
        <v>1</v>
      </c>
      <c r="P325" s="62" t="s">
        <v>261</v>
      </c>
      <c r="Q325" s="62" t="s">
        <v>683</v>
      </c>
      <c r="R325" s="62" t="s">
        <v>410</v>
      </c>
      <c r="S325" s="65" t="s">
        <v>261</v>
      </c>
    </row>
    <row r="326" spans="1:19" s="66" customFormat="1" x14ac:dyDescent="0.25">
      <c r="F326" s="80" t="s">
        <v>101</v>
      </c>
      <c r="G326" s="80" t="s">
        <v>279</v>
      </c>
      <c r="H326" s="6">
        <v>5000000</v>
      </c>
      <c r="I326" s="6"/>
      <c r="J326" s="6">
        <f t="shared" si="14"/>
        <v>5000000</v>
      </c>
      <c r="K326" s="67" t="str">
        <f t="shared" si="15"/>
        <v>02-01-01-004-007</v>
      </c>
      <c r="L326" s="67" t="s">
        <v>599</v>
      </c>
      <c r="M326" s="66" t="s">
        <v>273</v>
      </c>
      <c r="N326" s="66" t="str">
        <f t="shared" si="13"/>
        <v/>
      </c>
      <c r="O326" s="66" t="str">
        <f>IF(A326="","",IF(M326="DETALLE","",COUNTIFS(N326:$N$2970,N326)))</f>
        <v/>
      </c>
      <c r="P326" s="66" t="s">
        <v>739</v>
      </c>
      <c r="Q326" s="66" t="s">
        <v>683</v>
      </c>
      <c r="R326" s="66" t="s">
        <v>410</v>
      </c>
      <c r="S326" s="65" t="s">
        <v>864</v>
      </c>
    </row>
    <row r="327" spans="1:19" s="66" customFormat="1" x14ac:dyDescent="0.25">
      <c r="F327" s="80" t="s">
        <v>31</v>
      </c>
      <c r="G327" s="80" t="s">
        <v>961</v>
      </c>
      <c r="H327" s="6"/>
      <c r="I327" s="6">
        <v>6299100</v>
      </c>
      <c r="J327" s="6">
        <f t="shared" si="14"/>
        <v>6299100</v>
      </c>
      <c r="K327" s="67" t="str">
        <f t="shared" si="15"/>
        <v>02-01-01-004-007</v>
      </c>
      <c r="L327" s="67" t="s">
        <v>599</v>
      </c>
      <c r="M327" s="66" t="s">
        <v>273</v>
      </c>
      <c r="N327" s="66" t="str">
        <f t="shared" si="13"/>
        <v/>
      </c>
      <c r="O327" s="66" t="str">
        <f>IF(A327="","",IF(M327="DETALLE","",COUNTIFS(N327:$N$2970,N327)))</f>
        <v/>
      </c>
      <c r="P327" s="66" t="s">
        <v>739</v>
      </c>
      <c r="Q327" s="66" t="s">
        <v>683</v>
      </c>
      <c r="R327" s="66" t="s">
        <v>410</v>
      </c>
      <c r="S327" s="65" t="s">
        <v>832</v>
      </c>
    </row>
    <row r="328" spans="1:19" s="66" customFormat="1" x14ac:dyDescent="0.25">
      <c r="F328" s="80" t="s">
        <v>33</v>
      </c>
      <c r="G328" s="80" t="s">
        <v>979</v>
      </c>
      <c r="H328" s="6">
        <v>46710000</v>
      </c>
      <c r="I328" s="6"/>
      <c r="J328" s="6">
        <f t="shared" si="14"/>
        <v>46710000</v>
      </c>
      <c r="K328" s="67" t="str">
        <f t="shared" si="15"/>
        <v>02-01-01-004-007</v>
      </c>
      <c r="L328" s="67" t="s">
        <v>599</v>
      </c>
      <c r="M328" s="66" t="s">
        <v>273</v>
      </c>
      <c r="N328" s="66" t="str">
        <f t="shared" si="13"/>
        <v/>
      </c>
      <c r="O328" s="66" t="str">
        <f>IF(A328="","",IF(M328="DETALLE","",COUNTIFS(N328:$N$2970,N328)))</f>
        <v/>
      </c>
      <c r="P328" s="66" t="s">
        <v>739</v>
      </c>
      <c r="Q328" s="66" t="s">
        <v>683</v>
      </c>
      <c r="R328" s="66" t="s">
        <v>410</v>
      </c>
      <c r="S328" s="65" t="s">
        <v>834</v>
      </c>
    </row>
    <row r="329" spans="1:19" s="66" customFormat="1" x14ac:dyDescent="0.25">
      <c r="F329" s="84" t="s">
        <v>34</v>
      </c>
      <c r="G329" s="80" t="s">
        <v>1055</v>
      </c>
      <c r="H329" s="6">
        <v>57500000</v>
      </c>
      <c r="I329" s="6"/>
      <c r="J329" s="6">
        <f t="shared" si="14"/>
        <v>57500000</v>
      </c>
      <c r="K329" s="67" t="str">
        <f t="shared" si="15"/>
        <v>02-01-01-004-007</v>
      </c>
      <c r="L329" s="67" t="s">
        <v>599</v>
      </c>
      <c r="M329" s="66" t="s">
        <v>273</v>
      </c>
      <c r="N329" s="66" t="str">
        <f t="shared" si="13"/>
        <v/>
      </c>
      <c r="O329" s="66" t="str">
        <f>IF(A329="","",IF(M329="DETALLE","",COUNTIFS(N329:$N$2970,N329)))</f>
        <v/>
      </c>
      <c r="P329" s="66" t="s">
        <v>739</v>
      </c>
      <c r="Q329" s="66" t="s">
        <v>683</v>
      </c>
      <c r="R329" s="66" t="s">
        <v>410</v>
      </c>
      <c r="S329" s="65" t="s">
        <v>835</v>
      </c>
    </row>
    <row r="330" spans="1:19" s="66" customFormat="1" x14ac:dyDescent="0.25">
      <c r="F330" s="80" t="s">
        <v>35</v>
      </c>
      <c r="G330" s="80" t="s">
        <v>1034</v>
      </c>
      <c r="H330" s="6">
        <v>775000000</v>
      </c>
      <c r="I330" s="6"/>
      <c r="J330" s="6">
        <f t="shared" si="14"/>
        <v>775000000</v>
      </c>
      <c r="K330" s="67" t="str">
        <f t="shared" si="15"/>
        <v>02-01-01-004-007</v>
      </c>
      <c r="L330" s="67" t="s">
        <v>599</v>
      </c>
      <c r="M330" s="66" t="s">
        <v>273</v>
      </c>
      <c r="N330" s="66" t="str">
        <f t="shared" si="13"/>
        <v/>
      </c>
      <c r="O330" s="66" t="str">
        <f>IF(A330="","",IF(M330="DETALLE","",COUNTIFS(N330:$N$2970,N330)))</f>
        <v/>
      </c>
      <c r="P330" s="66" t="s">
        <v>739</v>
      </c>
      <c r="Q330" s="66" t="s">
        <v>683</v>
      </c>
      <c r="R330" s="66" t="s">
        <v>410</v>
      </c>
      <c r="S330" s="65" t="s">
        <v>836</v>
      </c>
    </row>
    <row r="331" spans="1:19" s="66" customFormat="1" x14ac:dyDescent="0.25">
      <c r="F331" s="80" t="s">
        <v>136</v>
      </c>
      <c r="G331" s="80" t="s">
        <v>1035</v>
      </c>
      <c r="H331" s="6">
        <v>42539990</v>
      </c>
      <c r="I331" s="6"/>
      <c r="J331" s="6">
        <f t="shared" si="14"/>
        <v>42539990</v>
      </c>
      <c r="K331" s="67" t="str">
        <f t="shared" si="15"/>
        <v>02-01-01-004-007</v>
      </c>
      <c r="L331" s="67" t="s">
        <v>599</v>
      </c>
      <c r="M331" s="66" t="s">
        <v>273</v>
      </c>
      <c r="N331" s="66" t="str">
        <f t="shared" si="13"/>
        <v/>
      </c>
      <c r="O331" s="66" t="str">
        <f>IF(A331="","",IF(M331="DETALLE","",COUNTIFS(N331:$N$2970,N331)))</f>
        <v/>
      </c>
      <c r="P331" s="66" t="s">
        <v>739</v>
      </c>
      <c r="Q331" s="66" t="s">
        <v>683</v>
      </c>
      <c r="R331" s="66" t="s">
        <v>410</v>
      </c>
      <c r="S331" s="65" t="s">
        <v>884</v>
      </c>
    </row>
    <row r="332" spans="1:19" s="66" customFormat="1" x14ac:dyDescent="0.25">
      <c r="F332" s="80" t="s">
        <v>36</v>
      </c>
      <c r="G332" s="80" t="s">
        <v>307</v>
      </c>
      <c r="H332" s="6">
        <v>14000000</v>
      </c>
      <c r="I332" s="6"/>
      <c r="J332" s="6">
        <f t="shared" si="14"/>
        <v>14000000</v>
      </c>
      <c r="K332" s="67" t="str">
        <f t="shared" si="15"/>
        <v>02-01-01-004-007</v>
      </c>
      <c r="L332" s="67" t="s">
        <v>599</v>
      </c>
      <c r="M332" s="66" t="s">
        <v>273</v>
      </c>
      <c r="N332" s="66" t="str">
        <f t="shared" si="13"/>
        <v/>
      </c>
      <c r="O332" s="66" t="str">
        <f>IF(A332="","",IF(M332="DETALLE","",COUNTIFS(N332:$N$2970,N332)))</f>
        <v/>
      </c>
      <c r="P332" s="66" t="s">
        <v>739</v>
      </c>
      <c r="Q332" s="66" t="s">
        <v>683</v>
      </c>
      <c r="R332" s="66" t="s">
        <v>410</v>
      </c>
      <c r="S332" s="65" t="s">
        <v>837</v>
      </c>
    </row>
    <row r="333" spans="1:19" s="66" customFormat="1" x14ac:dyDescent="0.25">
      <c r="F333" s="80" t="s">
        <v>37</v>
      </c>
      <c r="G333" s="80" t="s">
        <v>308</v>
      </c>
      <c r="H333" s="6">
        <v>1230000000</v>
      </c>
      <c r="I333" s="6"/>
      <c r="J333" s="6">
        <f t="shared" si="14"/>
        <v>1230000000</v>
      </c>
      <c r="K333" s="67" t="str">
        <f t="shared" si="15"/>
        <v>02-01-01-004-007</v>
      </c>
      <c r="L333" s="67" t="s">
        <v>599</v>
      </c>
      <c r="M333" s="66" t="s">
        <v>273</v>
      </c>
      <c r="N333" s="66" t="str">
        <f t="shared" si="13"/>
        <v/>
      </c>
      <c r="O333" s="66" t="str">
        <f>IF(A333="","",IF(M333="DETALLE","",COUNTIFS(N333:$N$2970,N333)))</f>
        <v/>
      </c>
      <c r="P333" s="66" t="s">
        <v>739</v>
      </c>
      <c r="Q333" s="66" t="s">
        <v>683</v>
      </c>
      <c r="R333" s="66" t="s">
        <v>410</v>
      </c>
      <c r="S333" s="65" t="s">
        <v>838</v>
      </c>
    </row>
    <row r="334" spans="1:19" s="66" customFormat="1" x14ac:dyDescent="0.25">
      <c r="F334" s="84" t="s">
        <v>137</v>
      </c>
      <c r="G334" s="80" t="s">
        <v>402</v>
      </c>
      <c r="H334" s="6">
        <v>45000000</v>
      </c>
      <c r="I334" s="6"/>
      <c r="J334" s="6">
        <f t="shared" si="14"/>
        <v>45000000</v>
      </c>
      <c r="K334" s="67" t="str">
        <f t="shared" si="15"/>
        <v>02-01-01-004-007</v>
      </c>
      <c r="L334" s="67" t="s">
        <v>599</v>
      </c>
      <c r="M334" s="66" t="s">
        <v>273</v>
      </c>
      <c r="N334" s="66" t="str">
        <f t="shared" si="13"/>
        <v/>
      </c>
      <c r="O334" s="66" t="str">
        <f>IF(A334="","",IF(M334="DETALLE","",COUNTIFS(N334:$N$2970,N334)))</f>
        <v/>
      </c>
      <c r="P334" s="66" t="s">
        <v>739</v>
      </c>
      <c r="Q334" s="66" t="s">
        <v>683</v>
      </c>
      <c r="R334" s="66" t="s">
        <v>410</v>
      </c>
      <c r="S334" s="65" t="s">
        <v>885</v>
      </c>
    </row>
    <row r="335" spans="1:19" s="66" customFormat="1" x14ac:dyDescent="0.25">
      <c r="F335" s="80" t="s">
        <v>39</v>
      </c>
      <c r="G335" s="80" t="s">
        <v>310</v>
      </c>
      <c r="H335" s="6">
        <v>13000000</v>
      </c>
      <c r="I335" s="6"/>
      <c r="J335" s="6">
        <f t="shared" si="14"/>
        <v>13000000</v>
      </c>
      <c r="K335" s="67" t="str">
        <f t="shared" si="15"/>
        <v>02-01-01-004-007</v>
      </c>
      <c r="L335" s="67" t="s">
        <v>599</v>
      </c>
      <c r="M335" s="66" t="s">
        <v>273</v>
      </c>
      <c r="N335" s="66" t="str">
        <f t="shared" si="13"/>
        <v/>
      </c>
      <c r="O335" s="66" t="str">
        <f>IF(A335="","",IF(M335="DETALLE","",COUNTIFS(N335:$N$2970,N335)))</f>
        <v/>
      </c>
      <c r="P335" s="66" t="s">
        <v>739</v>
      </c>
      <c r="Q335" s="66" t="s">
        <v>683</v>
      </c>
      <c r="R335" s="66" t="s">
        <v>410</v>
      </c>
      <c r="S335" s="65" t="s">
        <v>840</v>
      </c>
    </row>
    <row r="336" spans="1:19" s="66" customFormat="1" x14ac:dyDescent="0.25">
      <c r="F336" s="80" t="s">
        <v>103</v>
      </c>
      <c r="G336" s="80" t="s">
        <v>369</v>
      </c>
      <c r="H336" s="6">
        <v>40000000</v>
      </c>
      <c r="I336" s="6"/>
      <c r="J336" s="6">
        <f t="shared" si="14"/>
        <v>40000000</v>
      </c>
      <c r="K336" s="67" t="str">
        <f t="shared" si="15"/>
        <v>02-01-01-004-007</v>
      </c>
      <c r="L336" s="67" t="s">
        <v>599</v>
      </c>
      <c r="M336" s="66" t="s">
        <v>273</v>
      </c>
      <c r="N336" s="66" t="str">
        <f t="shared" si="13"/>
        <v/>
      </c>
      <c r="O336" s="66" t="str">
        <f>IF(A336="","",IF(M336="DETALLE","",COUNTIFS(N336:$N$2970,N336)))</f>
        <v/>
      </c>
      <c r="P336" s="66" t="s">
        <v>747</v>
      </c>
      <c r="Q336" s="66" t="s">
        <v>683</v>
      </c>
      <c r="R336" s="66" t="s">
        <v>410</v>
      </c>
      <c r="S336" s="65" t="s">
        <v>747</v>
      </c>
    </row>
    <row r="337" spans="6:19" s="66" customFormat="1" x14ac:dyDescent="0.25">
      <c r="F337" s="80" t="s">
        <v>40</v>
      </c>
      <c r="G337" s="80" t="s">
        <v>994</v>
      </c>
      <c r="H337" s="6">
        <v>20000000</v>
      </c>
      <c r="I337" s="6"/>
      <c r="J337" s="6">
        <f t="shared" si="14"/>
        <v>20000000</v>
      </c>
      <c r="K337" s="67" t="str">
        <f t="shared" si="15"/>
        <v>02-01-01-004-007</v>
      </c>
      <c r="L337" s="67" t="s">
        <v>599</v>
      </c>
      <c r="M337" s="66" t="s">
        <v>273</v>
      </c>
      <c r="N337" s="66" t="str">
        <f t="shared" si="13"/>
        <v/>
      </c>
      <c r="O337" s="66" t="str">
        <f>IF(A337="","",IF(M337="DETALLE","",COUNTIFS(N337:$N$2970,N337)))</f>
        <v/>
      </c>
      <c r="P337" s="66" t="s">
        <v>744</v>
      </c>
      <c r="Q337" s="66" t="s">
        <v>683</v>
      </c>
      <c r="R337" s="66" t="s">
        <v>410</v>
      </c>
      <c r="S337" s="65" t="s">
        <v>744</v>
      </c>
    </row>
    <row r="338" spans="6:19" s="66" customFormat="1" x14ac:dyDescent="0.25">
      <c r="F338" s="80" t="s">
        <v>147</v>
      </c>
      <c r="G338" s="80" t="s">
        <v>830</v>
      </c>
      <c r="H338" s="6">
        <v>528000000</v>
      </c>
      <c r="I338" s="6"/>
      <c r="J338" s="6">
        <f t="shared" si="14"/>
        <v>528000000</v>
      </c>
      <c r="K338" s="67" t="str">
        <f t="shared" si="15"/>
        <v>02-01-01-004-007</v>
      </c>
      <c r="L338" s="67" t="s">
        <v>599</v>
      </c>
      <c r="M338" s="66" t="s">
        <v>273</v>
      </c>
      <c r="N338" s="66" t="str">
        <f t="shared" si="13"/>
        <v/>
      </c>
      <c r="O338" s="66" t="str">
        <f>IF(A338="","",IF(M338="DETALLE","",COUNTIFS(N338:$N$2970,N338)))</f>
        <v/>
      </c>
      <c r="P338" s="66" t="s">
        <v>745</v>
      </c>
      <c r="Q338" s="66" t="s">
        <v>683</v>
      </c>
      <c r="R338" s="66" t="s">
        <v>410</v>
      </c>
      <c r="S338" s="65" t="s">
        <v>889</v>
      </c>
    </row>
    <row r="339" spans="6:19" s="66" customFormat="1" x14ac:dyDescent="0.25">
      <c r="F339" s="80" t="s">
        <v>43</v>
      </c>
      <c r="G339" s="80" t="s">
        <v>1017</v>
      </c>
      <c r="H339" s="6">
        <v>165358000</v>
      </c>
      <c r="I339" s="6"/>
      <c r="J339" s="6">
        <f t="shared" si="14"/>
        <v>165358000</v>
      </c>
      <c r="K339" s="67" t="str">
        <f t="shared" si="15"/>
        <v>02-01-01-004-007</v>
      </c>
      <c r="L339" s="67" t="s">
        <v>599</v>
      </c>
      <c r="M339" s="66" t="s">
        <v>273</v>
      </c>
      <c r="N339" s="66" t="str">
        <f t="shared" si="13"/>
        <v/>
      </c>
      <c r="O339" s="66" t="str">
        <f>IF(A339="","",IF(M339="DETALLE","",COUNTIFS(N339:$N$2970,N339)))</f>
        <v/>
      </c>
      <c r="P339" s="66" t="s">
        <v>746</v>
      </c>
      <c r="Q339" s="66" t="s">
        <v>683</v>
      </c>
      <c r="R339" s="66" t="s">
        <v>410</v>
      </c>
      <c r="S339" s="65" t="s">
        <v>746</v>
      </c>
    </row>
    <row r="340" spans="6:19" s="66" customFormat="1" x14ac:dyDescent="0.25">
      <c r="F340" s="80" t="s">
        <v>45</v>
      </c>
      <c r="G340" s="80" t="s">
        <v>316</v>
      </c>
      <c r="H340" s="6">
        <v>90970000</v>
      </c>
      <c r="I340" s="6"/>
      <c r="J340" s="6">
        <f t="shared" si="14"/>
        <v>90970000</v>
      </c>
      <c r="K340" s="67" t="str">
        <f t="shared" si="15"/>
        <v>02-01-01-004-007</v>
      </c>
      <c r="L340" s="67" t="s">
        <v>599</v>
      </c>
      <c r="M340" s="66" t="s">
        <v>273</v>
      </c>
      <c r="N340" s="66" t="str">
        <f t="shared" si="13"/>
        <v/>
      </c>
      <c r="O340" s="66" t="str">
        <f>IF(A340="","",IF(M340="DETALLE","",COUNTIFS(N340:$N$2970,N340)))</f>
        <v/>
      </c>
      <c r="P340" s="66" t="s">
        <v>748</v>
      </c>
      <c r="Q340" s="66" t="s">
        <v>683</v>
      </c>
      <c r="R340" s="66" t="s">
        <v>410</v>
      </c>
      <c r="S340" s="65" t="s">
        <v>748</v>
      </c>
    </row>
    <row r="341" spans="6:19" s="66" customFormat="1" x14ac:dyDescent="0.25">
      <c r="F341" s="80" t="s">
        <v>148</v>
      </c>
      <c r="G341" s="80" t="s">
        <v>412</v>
      </c>
      <c r="H341" s="6">
        <v>18000000</v>
      </c>
      <c r="I341" s="6"/>
      <c r="J341" s="6">
        <f t="shared" si="14"/>
        <v>18000000</v>
      </c>
      <c r="K341" s="67" t="str">
        <f t="shared" si="15"/>
        <v>02-01-01-004-007</v>
      </c>
      <c r="L341" s="67" t="s">
        <v>599</v>
      </c>
      <c r="M341" s="66" t="s">
        <v>273</v>
      </c>
      <c r="N341" s="66" t="str">
        <f t="shared" si="13"/>
        <v/>
      </c>
      <c r="O341" s="66" t="str">
        <f>IF(A341="","",IF(M341="DETALLE","",COUNTIFS(N341:$N$2970,N341)))</f>
        <v/>
      </c>
      <c r="P341" s="66" t="s">
        <v>780</v>
      </c>
      <c r="Q341" s="66" t="s">
        <v>683</v>
      </c>
      <c r="R341" s="66" t="s">
        <v>410</v>
      </c>
      <c r="S341" s="65" t="s">
        <v>780</v>
      </c>
    </row>
    <row r="342" spans="6:19" s="66" customFormat="1" x14ac:dyDescent="0.25">
      <c r="F342" s="80" t="s">
        <v>46</v>
      </c>
      <c r="G342" s="80" t="s">
        <v>989</v>
      </c>
      <c r="H342" s="6">
        <v>552500000</v>
      </c>
      <c r="I342" s="6"/>
      <c r="J342" s="6">
        <f t="shared" si="14"/>
        <v>552500000</v>
      </c>
      <c r="K342" s="67" t="str">
        <f t="shared" si="15"/>
        <v>02-01-01-004-007</v>
      </c>
      <c r="L342" s="67" t="s">
        <v>599</v>
      </c>
      <c r="M342" s="66" t="s">
        <v>273</v>
      </c>
      <c r="N342" s="66" t="str">
        <f t="shared" si="13"/>
        <v/>
      </c>
      <c r="O342" s="66" t="str">
        <f>IF(A342="","",IF(M342="DETALLE","",COUNTIFS(N342:$N$2970,N342)))</f>
        <v/>
      </c>
      <c r="P342" s="66" t="s">
        <v>749</v>
      </c>
      <c r="Q342" s="66" t="s">
        <v>683</v>
      </c>
      <c r="R342" s="66" t="s">
        <v>410</v>
      </c>
      <c r="S342" s="65" t="s">
        <v>749</v>
      </c>
    </row>
    <row r="343" spans="6:19" s="66" customFormat="1" x14ac:dyDescent="0.25">
      <c r="F343" s="80" t="s">
        <v>47</v>
      </c>
      <c r="G343" s="80" t="s">
        <v>1031</v>
      </c>
      <c r="H343" s="6">
        <v>370000000</v>
      </c>
      <c r="I343" s="6"/>
      <c r="J343" s="6">
        <f t="shared" si="14"/>
        <v>370000000</v>
      </c>
      <c r="K343" s="67" t="str">
        <f t="shared" si="15"/>
        <v>02-01-01-004-007</v>
      </c>
      <c r="L343" s="67" t="s">
        <v>599</v>
      </c>
      <c r="M343" s="66" t="s">
        <v>273</v>
      </c>
      <c r="N343" s="66" t="str">
        <f t="shared" si="13"/>
        <v/>
      </c>
      <c r="O343" s="66" t="str">
        <f>IF(A343="","",IF(M343="DETALLE","",COUNTIFS(N343:$N$2970,N343)))</f>
        <v/>
      </c>
      <c r="P343" s="66" t="s">
        <v>750</v>
      </c>
      <c r="Q343" s="66" t="s">
        <v>683</v>
      </c>
      <c r="R343" s="66" t="s">
        <v>410</v>
      </c>
      <c r="S343" s="65" t="s">
        <v>750</v>
      </c>
    </row>
    <row r="344" spans="6:19" s="66" customFormat="1" x14ac:dyDescent="0.25">
      <c r="F344" s="80" t="s">
        <v>49</v>
      </c>
      <c r="G344" s="80" t="s">
        <v>1018</v>
      </c>
      <c r="H344" s="6">
        <v>30000000</v>
      </c>
      <c r="I344" s="6">
        <v>47574744</v>
      </c>
      <c r="J344" s="6">
        <f t="shared" si="14"/>
        <v>77574744</v>
      </c>
      <c r="K344" s="67" t="str">
        <f t="shared" si="15"/>
        <v>02-01-01-004-007</v>
      </c>
      <c r="L344" s="67" t="s">
        <v>599</v>
      </c>
      <c r="M344" s="66" t="s">
        <v>273</v>
      </c>
      <c r="N344" s="66" t="str">
        <f t="shared" si="13"/>
        <v/>
      </c>
      <c r="O344" s="66" t="str">
        <f>IF(A344="","",IF(M344="DETALLE","",COUNTIFS(N344:$N$2970,N344)))</f>
        <v/>
      </c>
      <c r="P344" s="66" t="s">
        <v>752</v>
      </c>
      <c r="Q344" s="66" t="s">
        <v>683</v>
      </c>
      <c r="R344" s="66" t="s">
        <v>410</v>
      </c>
      <c r="S344" s="65" t="s">
        <v>752</v>
      </c>
    </row>
    <row r="345" spans="6:19" s="66" customFormat="1" x14ac:dyDescent="0.25">
      <c r="F345" s="80" t="s">
        <v>51</v>
      </c>
      <c r="G345" s="80" t="s">
        <v>322</v>
      </c>
      <c r="H345" s="6">
        <v>170800000</v>
      </c>
      <c r="I345" s="6"/>
      <c r="J345" s="6">
        <f t="shared" si="14"/>
        <v>170800000</v>
      </c>
      <c r="K345" s="67" t="str">
        <f t="shared" si="15"/>
        <v>02-01-01-004-007</v>
      </c>
      <c r="L345" s="67" t="s">
        <v>599</v>
      </c>
      <c r="M345" s="66" t="s">
        <v>273</v>
      </c>
      <c r="N345" s="66" t="str">
        <f t="shared" si="13"/>
        <v/>
      </c>
      <c r="O345" s="66" t="str">
        <f>IF(A345="","",IF(M345="DETALLE","",COUNTIFS(N345:$N$2970,N345)))</f>
        <v/>
      </c>
      <c r="P345" s="66" t="s">
        <v>753</v>
      </c>
      <c r="Q345" s="66" t="s">
        <v>683</v>
      </c>
      <c r="R345" s="66" t="s">
        <v>410</v>
      </c>
      <c r="S345" s="65" t="s">
        <v>753</v>
      </c>
    </row>
    <row r="346" spans="6:19" s="66" customFormat="1" x14ac:dyDescent="0.25">
      <c r="F346" s="80" t="s">
        <v>52</v>
      </c>
      <c r="G346" s="80" t="s">
        <v>323</v>
      </c>
      <c r="H346" s="6">
        <v>279500000</v>
      </c>
      <c r="I346" s="6"/>
      <c r="J346" s="6">
        <f t="shared" si="14"/>
        <v>279500000</v>
      </c>
      <c r="K346" s="67" t="str">
        <f t="shared" si="15"/>
        <v>02-01-01-004-007</v>
      </c>
      <c r="L346" s="67" t="s">
        <v>599</v>
      </c>
      <c r="M346" s="66" t="s">
        <v>273</v>
      </c>
      <c r="N346" s="66" t="str">
        <f t="shared" si="13"/>
        <v/>
      </c>
      <c r="O346" s="66" t="str">
        <f>IF(A346="","",IF(M346="DETALLE","",COUNTIFS(N346:$N$2970,N346)))</f>
        <v/>
      </c>
      <c r="P346" s="66" t="s">
        <v>754</v>
      </c>
      <c r="Q346" s="66" t="s">
        <v>683</v>
      </c>
      <c r="R346" s="66" t="s">
        <v>410</v>
      </c>
      <c r="S346" s="65" t="s">
        <v>754</v>
      </c>
    </row>
    <row r="347" spans="6:19" s="66" customFormat="1" x14ac:dyDescent="0.25">
      <c r="F347" s="80" t="s">
        <v>54</v>
      </c>
      <c r="G347" s="80" t="s">
        <v>288</v>
      </c>
      <c r="H347" s="6"/>
      <c r="I347" s="6">
        <v>452650000</v>
      </c>
      <c r="J347" s="6">
        <f t="shared" si="14"/>
        <v>452650000</v>
      </c>
      <c r="K347" s="67" t="str">
        <f t="shared" si="15"/>
        <v>02-01-01-004-007</v>
      </c>
      <c r="L347" s="67" t="s">
        <v>599</v>
      </c>
      <c r="M347" s="66" t="s">
        <v>273</v>
      </c>
      <c r="N347" s="66" t="str">
        <f t="shared" si="13"/>
        <v/>
      </c>
      <c r="O347" s="66" t="str">
        <f>IF(A347="","",IF(M347="DETALLE","",COUNTIFS(N347:$N$2970,N347)))</f>
        <v/>
      </c>
      <c r="P347" s="66" t="s">
        <v>743</v>
      </c>
      <c r="Q347" s="66" t="s">
        <v>683</v>
      </c>
      <c r="R347" s="66" t="s">
        <v>410</v>
      </c>
      <c r="S347" s="65" t="s">
        <v>743</v>
      </c>
    </row>
    <row r="348" spans="6:19" s="66" customFormat="1" x14ac:dyDescent="0.25">
      <c r="F348" s="80" t="s">
        <v>138</v>
      </c>
      <c r="G348" s="80" t="s">
        <v>992</v>
      </c>
      <c r="H348" s="6">
        <v>35000000</v>
      </c>
      <c r="I348" s="6"/>
      <c r="J348" s="6">
        <f t="shared" si="14"/>
        <v>35000000</v>
      </c>
      <c r="K348" s="67" t="str">
        <f t="shared" si="15"/>
        <v>02-01-01-004-007</v>
      </c>
      <c r="L348" s="67" t="s">
        <v>599</v>
      </c>
      <c r="M348" s="66" t="s">
        <v>273</v>
      </c>
      <c r="N348" s="66" t="str">
        <f t="shared" si="13"/>
        <v/>
      </c>
      <c r="O348" s="66" t="str">
        <f>IF(A348="","",IF(M348="DETALLE","",COUNTIFS(N348:$N$2970,N348)))</f>
        <v/>
      </c>
      <c r="P348" s="66" t="s">
        <v>778</v>
      </c>
      <c r="Q348" s="66" t="s">
        <v>683</v>
      </c>
      <c r="R348" s="66" t="s">
        <v>410</v>
      </c>
      <c r="S348" s="65" t="s">
        <v>778</v>
      </c>
    </row>
    <row r="349" spans="6:19" s="66" customFormat="1" x14ac:dyDescent="0.25">
      <c r="F349" s="80" t="s">
        <v>56</v>
      </c>
      <c r="G349" s="80" t="s">
        <v>280</v>
      </c>
      <c r="H349" s="6">
        <v>85714280</v>
      </c>
      <c r="I349" s="6"/>
      <c r="J349" s="6">
        <f t="shared" si="14"/>
        <v>85714280</v>
      </c>
      <c r="K349" s="67" t="str">
        <f t="shared" si="15"/>
        <v>02-01-01-004-007</v>
      </c>
      <c r="L349" s="67" t="s">
        <v>599</v>
      </c>
      <c r="M349" s="66" t="s">
        <v>273</v>
      </c>
      <c r="N349" s="66" t="str">
        <f t="shared" si="13"/>
        <v/>
      </c>
      <c r="O349" s="66" t="str">
        <f>IF(A349="","",IF(M349="DETALLE","",COUNTIFS(N349:$N$2970,N349)))</f>
        <v/>
      </c>
      <c r="P349" s="66" t="s">
        <v>740</v>
      </c>
      <c r="Q349" s="66" t="s">
        <v>683</v>
      </c>
      <c r="R349" s="66" t="s">
        <v>410</v>
      </c>
      <c r="S349" s="65" t="s">
        <v>740</v>
      </c>
    </row>
    <row r="350" spans="6:19" s="66" customFormat="1" x14ac:dyDescent="0.25">
      <c r="F350" s="80" t="s">
        <v>57</v>
      </c>
      <c r="G350" s="80" t="s">
        <v>1023</v>
      </c>
      <c r="H350" s="6">
        <v>75000000</v>
      </c>
      <c r="I350" s="6"/>
      <c r="J350" s="6">
        <f t="shared" si="14"/>
        <v>75000000</v>
      </c>
      <c r="K350" s="67" t="str">
        <f t="shared" si="15"/>
        <v>02-01-01-004-007</v>
      </c>
      <c r="L350" s="67" t="s">
        <v>599</v>
      </c>
      <c r="M350" s="66" t="s">
        <v>273</v>
      </c>
      <c r="N350" s="66" t="str">
        <f t="shared" si="13"/>
        <v/>
      </c>
      <c r="O350" s="66" t="str">
        <f>IF(A350="","",IF(M350="DETALLE","",COUNTIFS(N350:$N$2970,N350)))</f>
        <v/>
      </c>
      <c r="P350" s="66" t="s">
        <v>757</v>
      </c>
      <c r="Q350" s="66" t="s">
        <v>683</v>
      </c>
      <c r="R350" s="66" t="s">
        <v>410</v>
      </c>
      <c r="S350" s="65" t="s">
        <v>757</v>
      </c>
    </row>
    <row r="351" spans="6:19" s="66" customFormat="1" x14ac:dyDescent="0.25">
      <c r="F351" s="80" t="s">
        <v>139</v>
      </c>
      <c r="G351" s="80" t="s">
        <v>1036</v>
      </c>
      <c r="H351" s="6">
        <v>82500000</v>
      </c>
      <c r="I351" s="6"/>
      <c r="J351" s="6">
        <f t="shared" si="14"/>
        <v>82500000</v>
      </c>
      <c r="K351" s="67" t="str">
        <f t="shared" si="15"/>
        <v>02-01-01-004-007</v>
      </c>
      <c r="L351" s="67" t="s">
        <v>599</v>
      </c>
      <c r="M351" s="66" t="s">
        <v>273</v>
      </c>
      <c r="N351" s="66" t="str">
        <f t="shared" si="13"/>
        <v/>
      </c>
      <c r="O351" s="66" t="str">
        <f>IF(A351="","",IF(M351="DETALLE","",COUNTIFS(N351:$N$2970,N351)))</f>
        <v/>
      </c>
      <c r="P351" s="66" t="s">
        <v>779</v>
      </c>
      <c r="Q351" s="66" t="s">
        <v>683</v>
      </c>
      <c r="R351" s="66" t="s">
        <v>410</v>
      </c>
      <c r="S351" s="65" t="s">
        <v>779</v>
      </c>
    </row>
    <row r="352" spans="6:19" s="66" customFormat="1" x14ac:dyDescent="0.25">
      <c r="F352" s="80" t="s">
        <v>140</v>
      </c>
      <c r="G352" s="80" t="s">
        <v>313</v>
      </c>
      <c r="H352" s="6">
        <v>13400000</v>
      </c>
      <c r="I352" s="6"/>
      <c r="J352" s="6">
        <f t="shared" si="14"/>
        <v>13400000</v>
      </c>
      <c r="K352" s="67" t="str">
        <f t="shared" si="15"/>
        <v>02-01-01-004-007</v>
      </c>
      <c r="L352" s="67" t="s">
        <v>599</v>
      </c>
      <c r="M352" s="66" t="s">
        <v>273</v>
      </c>
      <c r="N352" s="66" t="str">
        <f t="shared" si="13"/>
        <v/>
      </c>
      <c r="O352" s="66" t="str">
        <f>IF(A352="","",IF(M352="DETALLE","",COUNTIFS(N352:$N$2970,N352)))</f>
        <v/>
      </c>
      <c r="P352" s="66" t="s">
        <v>779</v>
      </c>
      <c r="Q352" s="66" t="s">
        <v>683</v>
      </c>
      <c r="R352" s="66" t="s">
        <v>410</v>
      </c>
      <c r="S352" s="65" t="s">
        <v>886</v>
      </c>
    </row>
    <row r="353" spans="6:19" s="66" customFormat="1" x14ac:dyDescent="0.25">
      <c r="F353" s="80" t="s">
        <v>59</v>
      </c>
      <c r="G353" s="80" t="s">
        <v>1029</v>
      </c>
      <c r="H353" s="6">
        <v>155000000</v>
      </c>
      <c r="I353" s="6"/>
      <c r="J353" s="6">
        <f t="shared" si="14"/>
        <v>155000000</v>
      </c>
      <c r="K353" s="67" t="str">
        <f t="shared" si="15"/>
        <v>02-01-01-004-007</v>
      </c>
      <c r="L353" s="67" t="s">
        <v>599</v>
      </c>
      <c r="M353" s="66" t="s">
        <v>273</v>
      </c>
      <c r="N353" s="66" t="str">
        <f t="shared" si="13"/>
        <v/>
      </c>
      <c r="O353" s="66" t="str">
        <f>IF(A353="","",IF(M353="DETALLE","",COUNTIFS(N353:$N$2970,N353)))</f>
        <v/>
      </c>
      <c r="P353" s="66" t="s">
        <v>759</v>
      </c>
      <c r="Q353" s="66" t="s">
        <v>683</v>
      </c>
      <c r="R353" s="66" t="s">
        <v>410</v>
      </c>
      <c r="S353" s="65" t="s">
        <v>759</v>
      </c>
    </row>
    <row r="354" spans="6:19" s="66" customFormat="1" x14ac:dyDescent="0.25">
      <c r="F354" s="80" t="s">
        <v>60</v>
      </c>
      <c r="G354" s="80" t="s">
        <v>329</v>
      </c>
      <c r="H354" s="6">
        <v>405594000</v>
      </c>
      <c r="I354" s="6"/>
      <c r="J354" s="6">
        <f t="shared" si="14"/>
        <v>405594000</v>
      </c>
      <c r="K354" s="67" t="str">
        <f t="shared" si="15"/>
        <v>02-01-01-004-007</v>
      </c>
      <c r="L354" s="67" t="s">
        <v>599</v>
      </c>
      <c r="M354" s="66" t="s">
        <v>273</v>
      </c>
      <c r="N354" s="66" t="str">
        <f t="shared" si="13"/>
        <v/>
      </c>
      <c r="O354" s="66" t="str">
        <f>IF(A354="","",IF(M354="DETALLE","",COUNTIFS(N354:$N$2970,N354)))</f>
        <v/>
      </c>
      <c r="P354" s="66" t="s">
        <v>760</v>
      </c>
      <c r="Q354" s="66" t="s">
        <v>683</v>
      </c>
      <c r="R354" s="66" t="s">
        <v>410</v>
      </c>
      <c r="S354" s="65" t="s">
        <v>760</v>
      </c>
    </row>
    <row r="355" spans="6:19" s="66" customFormat="1" x14ac:dyDescent="0.25">
      <c r="F355" s="80" t="s">
        <v>61</v>
      </c>
      <c r="G355" s="80" t="s">
        <v>330</v>
      </c>
      <c r="H355" s="6">
        <v>57800000</v>
      </c>
      <c r="I355" s="6"/>
      <c r="J355" s="6">
        <f t="shared" si="14"/>
        <v>57800000</v>
      </c>
      <c r="K355" s="67" t="str">
        <f t="shared" si="15"/>
        <v>02-01-01-004-007</v>
      </c>
      <c r="L355" s="67" t="s">
        <v>599</v>
      </c>
      <c r="M355" s="66" t="s">
        <v>273</v>
      </c>
      <c r="N355" s="66" t="str">
        <f t="shared" si="13"/>
        <v/>
      </c>
      <c r="O355" s="66" t="str">
        <f>IF(A355="","",IF(M355="DETALLE","",COUNTIFS(N355:$N$2970,N355)))</f>
        <v/>
      </c>
      <c r="P355" s="66" t="s">
        <v>760</v>
      </c>
      <c r="Q355" s="66" t="s">
        <v>683</v>
      </c>
      <c r="R355" s="66" t="s">
        <v>410</v>
      </c>
      <c r="S355" s="65" t="s">
        <v>843</v>
      </c>
    </row>
    <row r="356" spans="6:19" s="66" customFormat="1" x14ac:dyDescent="0.25">
      <c r="F356" s="80" t="s">
        <v>65</v>
      </c>
      <c r="G356" s="80" t="s">
        <v>1024</v>
      </c>
      <c r="H356" s="6">
        <v>262280500</v>
      </c>
      <c r="I356" s="6"/>
      <c r="J356" s="6">
        <f t="shared" si="14"/>
        <v>262280500</v>
      </c>
      <c r="K356" s="67" t="str">
        <f t="shared" si="15"/>
        <v>02-01-01-004-007</v>
      </c>
      <c r="L356" s="67" t="s">
        <v>599</v>
      </c>
      <c r="M356" s="66" t="s">
        <v>273</v>
      </c>
      <c r="N356" s="66" t="str">
        <f t="shared" si="13"/>
        <v/>
      </c>
      <c r="O356" s="66" t="str">
        <f>IF(A356="","",IF(M356="DETALLE","",COUNTIFS(N356:$N$2970,N356)))</f>
        <v/>
      </c>
      <c r="P356" s="66" t="s">
        <v>762</v>
      </c>
      <c r="Q356" s="66" t="s">
        <v>683</v>
      </c>
      <c r="R356" s="66" t="s">
        <v>410</v>
      </c>
      <c r="S356" s="65" t="s">
        <v>762</v>
      </c>
    </row>
    <row r="357" spans="6:19" s="66" customFormat="1" x14ac:dyDescent="0.25">
      <c r="F357" s="80" t="s">
        <v>66</v>
      </c>
      <c r="G357" s="80" t="s">
        <v>335</v>
      </c>
      <c r="H357" s="6">
        <v>79000000</v>
      </c>
      <c r="I357" s="6"/>
      <c r="J357" s="6">
        <f t="shared" si="14"/>
        <v>79000000</v>
      </c>
      <c r="K357" s="67" t="str">
        <f t="shared" si="15"/>
        <v>02-01-01-004-007</v>
      </c>
      <c r="L357" s="67" t="s">
        <v>599</v>
      </c>
      <c r="M357" s="66" t="s">
        <v>273</v>
      </c>
      <c r="N357" s="66" t="str">
        <f t="shared" si="13"/>
        <v/>
      </c>
      <c r="O357" s="66" t="str">
        <f>IF(A357="","",IF(M357="DETALLE","",COUNTIFS(N357:$N$2970,N357)))</f>
        <v/>
      </c>
      <c r="P357" s="66" t="s">
        <v>762</v>
      </c>
      <c r="Q357" s="66" t="s">
        <v>683</v>
      </c>
      <c r="R357" s="66" t="s">
        <v>410</v>
      </c>
      <c r="S357" s="65" t="s">
        <v>845</v>
      </c>
    </row>
    <row r="358" spans="6:19" s="66" customFormat="1" x14ac:dyDescent="0.25">
      <c r="F358" s="80" t="s">
        <v>67</v>
      </c>
      <c r="G358" s="80" t="s">
        <v>336</v>
      </c>
      <c r="H358" s="6">
        <v>2000000</v>
      </c>
      <c r="I358" s="6"/>
      <c r="J358" s="6">
        <f t="shared" si="14"/>
        <v>2000000</v>
      </c>
      <c r="K358" s="67" t="str">
        <f t="shared" si="15"/>
        <v>02-01-01-004-007</v>
      </c>
      <c r="L358" s="67" t="s">
        <v>599</v>
      </c>
      <c r="M358" s="66" t="s">
        <v>273</v>
      </c>
      <c r="N358" s="66" t="str">
        <f t="shared" si="13"/>
        <v/>
      </c>
      <c r="O358" s="66" t="str">
        <f>IF(A358="","",IF(M358="DETALLE","",COUNTIFS(N358:$N$2970,N358)))</f>
        <v/>
      </c>
      <c r="P358" s="66" t="s">
        <v>762</v>
      </c>
      <c r="Q358" s="66" t="s">
        <v>683</v>
      </c>
      <c r="R358" s="66" t="s">
        <v>410</v>
      </c>
      <c r="S358" s="65" t="s">
        <v>1048</v>
      </c>
    </row>
    <row r="359" spans="6:19" s="66" customFormat="1" x14ac:dyDescent="0.25">
      <c r="F359" s="80" t="s">
        <v>68</v>
      </c>
      <c r="G359" s="80" t="s">
        <v>337</v>
      </c>
      <c r="H359" s="6">
        <v>97500000</v>
      </c>
      <c r="I359" s="6"/>
      <c r="J359" s="6">
        <f t="shared" si="14"/>
        <v>97500000</v>
      </c>
      <c r="K359" s="67" t="str">
        <f t="shared" si="15"/>
        <v>02-01-01-004-007</v>
      </c>
      <c r="L359" s="67" t="s">
        <v>599</v>
      </c>
      <c r="M359" s="66" t="s">
        <v>273</v>
      </c>
      <c r="N359" s="66" t="str">
        <f t="shared" si="13"/>
        <v/>
      </c>
      <c r="O359" s="66" t="str">
        <f>IF(A359="","",IF(M359="DETALLE","",COUNTIFS(N359:$N$2970,N359)))</f>
        <v/>
      </c>
      <c r="P359" s="66" t="s">
        <v>763</v>
      </c>
      <c r="Q359" s="66" t="s">
        <v>683</v>
      </c>
      <c r="R359" s="66" t="s">
        <v>410</v>
      </c>
      <c r="S359" s="65" t="s">
        <v>763</v>
      </c>
    </row>
    <row r="360" spans="6:19" s="66" customFormat="1" x14ac:dyDescent="0.25">
      <c r="F360" s="80" t="s">
        <v>69</v>
      </c>
      <c r="G360" s="80" t="s">
        <v>338</v>
      </c>
      <c r="H360" s="6">
        <v>37000000</v>
      </c>
      <c r="I360" s="6"/>
      <c r="J360" s="6">
        <f t="shared" si="14"/>
        <v>37000000</v>
      </c>
      <c r="K360" s="67" t="str">
        <f t="shared" si="15"/>
        <v>02-01-01-004-007</v>
      </c>
      <c r="L360" s="67" t="s">
        <v>599</v>
      </c>
      <c r="M360" s="66" t="s">
        <v>273</v>
      </c>
      <c r="N360" s="66" t="str">
        <f t="shared" si="13"/>
        <v/>
      </c>
      <c r="O360" s="66" t="str">
        <f>IF(A360="","",IF(M360="DETALLE","",COUNTIFS(N360:$N$2970,N360)))</f>
        <v/>
      </c>
      <c r="P360" s="66" t="s">
        <v>763</v>
      </c>
      <c r="Q360" s="66" t="s">
        <v>683</v>
      </c>
      <c r="R360" s="66" t="s">
        <v>410</v>
      </c>
      <c r="S360" s="65" t="s">
        <v>847</v>
      </c>
    </row>
    <row r="361" spans="6:19" s="66" customFormat="1" x14ac:dyDescent="0.25">
      <c r="F361" s="80" t="s">
        <v>72</v>
      </c>
      <c r="G361" s="80" t="s">
        <v>341</v>
      </c>
      <c r="H361" s="6"/>
      <c r="I361" s="6">
        <v>10000000</v>
      </c>
      <c r="J361" s="6">
        <f t="shared" si="14"/>
        <v>10000000</v>
      </c>
      <c r="K361" s="67" t="str">
        <f t="shared" si="15"/>
        <v>02-01-01-004-007</v>
      </c>
      <c r="L361" s="67" t="s">
        <v>599</v>
      </c>
      <c r="M361" s="66" t="s">
        <v>273</v>
      </c>
      <c r="N361" s="66" t="str">
        <f t="shared" si="13"/>
        <v/>
      </c>
      <c r="O361" s="66" t="str">
        <f>IF(A361="","",IF(M361="DETALLE","",COUNTIFS(N361:$N$2970,N361)))</f>
        <v/>
      </c>
      <c r="P361" s="66" t="s">
        <v>765</v>
      </c>
      <c r="Q361" s="66" t="s">
        <v>683</v>
      </c>
      <c r="R361" s="66" t="s">
        <v>410</v>
      </c>
      <c r="S361" s="65" t="s">
        <v>850</v>
      </c>
    </row>
    <row r="362" spans="6:19" s="66" customFormat="1" x14ac:dyDescent="0.25">
      <c r="F362" s="80" t="s">
        <v>73</v>
      </c>
      <c r="G362" s="80" t="s">
        <v>342</v>
      </c>
      <c r="H362" s="6">
        <v>54600000</v>
      </c>
      <c r="I362" s="6"/>
      <c r="J362" s="6">
        <f t="shared" si="14"/>
        <v>54600000</v>
      </c>
      <c r="K362" s="67" t="str">
        <f t="shared" si="15"/>
        <v>02-01-01-004-007</v>
      </c>
      <c r="L362" s="67" t="s">
        <v>599</v>
      </c>
      <c r="M362" s="66" t="s">
        <v>273</v>
      </c>
      <c r="N362" s="66" t="str">
        <f t="shared" si="13"/>
        <v/>
      </c>
      <c r="O362" s="66" t="str">
        <f>IF(A362="","",IF(M362="DETALLE","",COUNTIFS(N362:$N$2970,N362)))</f>
        <v/>
      </c>
      <c r="P362" s="66" t="s">
        <v>765</v>
      </c>
      <c r="Q362" s="66" t="s">
        <v>683</v>
      </c>
      <c r="R362" s="66" t="s">
        <v>410</v>
      </c>
      <c r="S362" s="65" t="s">
        <v>765</v>
      </c>
    </row>
    <row r="363" spans="6:19" s="66" customFormat="1" x14ac:dyDescent="0.25">
      <c r="F363" s="80" t="s">
        <v>75</v>
      </c>
      <c r="G363" s="80" t="s">
        <v>281</v>
      </c>
      <c r="H363" s="6">
        <v>3400000</v>
      </c>
      <c r="I363" s="6"/>
      <c r="J363" s="6">
        <f t="shared" si="14"/>
        <v>3400000</v>
      </c>
      <c r="K363" s="67" t="str">
        <f t="shared" si="15"/>
        <v>02-01-01-004-007</v>
      </c>
      <c r="L363" s="67" t="s">
        <v>599</v>
      </c>
      <c r="M363" s="66" t="s">
        <v>273</v>
      </c>
      <c r="N363" s="66" t="str">
        <f t="shared" si="13"/>
        <v/>
      </c>
      <c r="O363" s="66" t="str">
        <f>IF(A363="","",IF(M363="DETALLE","",COUNTIFS(N363:$N$2970,N363)))</f>
        <v/>
      </c>
      <c r="P363" s="66" t="s">
        <v>741</v>
      </c>
      <c r="Q363" s="66" t="s">
        <v>683</v>
      </c>
      <c r="R363" s="66" t="s">
        <v>410</v>
      </c>
      <c r="S363" s="65" t="s">
        <v>741</v>
      </c>
    </row>
    <row r="364" spans="6:19" s="66" customFormat="1" x14ac:dyDescent="0.25">
      <c r="F364" s="80" t="s">
        <v>78</v>
      </c>
      <c r="G364" s="80" t="s">
        <v>345</v>
      </c>
      <c r="H364" s="6">
        <v>250000000</v>
      </c>
      <c r="I364" s="6"/>
      <c r="J364" s="6">
        <f t="shared" si="14"/>
        <v>250000000</v>
      </c>
      <c r="K364" s="67" t="str">
        <f t="shared" si="15"/>
        <v>02-01-01-004-007</v>
      </c>
      <c r="L364" s="67" t="s">
        <v>599</v>
      </c>
      <c r="M364" s="66" t="s">
        <v>273</v>
      </c>
      <c r="N364" s="66" t="str">
        <f t="shared" si="13"/>
        <v/>
      </c>
      <c r="O364" s="66" t="str">
        <f>IF(A364="","",IF(M364="DETALLE","",COUNTIFS(N364:$N$2970,N364)))</f>
        <v/>
      </c>
      <c r="P364" s="66" t="s">
        <v>767</v>
      </c>
      <c r="Q364" s="66" t="s">
        <v>683</v>
      </c>
      <c r="R364" s="66" t="s">
        <v>410</v>
      </c>
      <c r="S364" s="65" t="s">
        <v>852</v>
      </c>
    </row>
    <row r="365" spans="6:19" s="66" customFormat="1" x14ac:dyDescent="0.25">
      <c r="F365" s="80" t="s">
        <v>79</v>
      </c>
      <c r="G365" s="80" t="s">
        <v>346</v>
      </c>
      <c r="H365" s="6">
        <v>20000000</v>
      </c>
      <c r="I365" s="6"/>
      <c r="J365" s="6">
        <f t="shared" si="14"/>
        <v>20000000</v>
      </c>
      <c r="K365" s="67" t="str">
        <f t="shared" si="15"/>
        <v>02-01-01-004-007</v>
      </c>
      <c r="L365" s="67" t="s">
        <v>599</v>
      </c>
      <c r="M365" s="66" t="s">
        <v>273</v>
      </c>
      <c r="N365" s="66" t="str">
        <f t="shared" si="13"/>
        <v/>
      </c>
      <c r="O365" s="66" t="str">
        <f>IF(A365="","",IF(M365="DETALLE","",COUNTIFS(N365:$N$2970,N365)))</f>
        <v/>
      </c>
      <c r="P365" s="66" t="s">
        <v>767</v>
      </c>
      <c r="Q365" s="66" t="s">
        <v>683</v>
      </c>
      <c r="R365" s="66" t="s">
        <v>410</v>
      </c>
      <c r="S365" s="65" t="s">
        <v>853</v>
      </c>
    </row>
    <row r="366" spans="6:19" s="66" customFormat="1" x14ac:dyDescent="0.25">
      <c r="F366" s="80" t="s">
        <v>80</v>
      </c>
      <c r="G366" s="80" t="s">
        <v>347</v>
      </c>
      <c r="H366" s="6">
        <v>124133696</v>
      </c>
      <c r="I366" s="6"/>
      <c r="J366" s="6">
        <f t="shared" si="14"/>
        <v>124133696</v>
      </c>
      <c r="K366" s="67" t="str">
        <f t="shared" si="15"/>
        <v>02-01-01-004-007</v>
      </c>
      <c r="L366" s="67" t="s">
        <v>599</v>
      </c>
      <c r="M366" s="66" t="s">
        <v>273</v>
      </c>
      <c r="N366" s="66" t="str">
        <f t="shared" si="13"/>
        <v/>
      </c>
      <c r="O366" s="66" t="str">
        <f>IF(A366="","",IF(M366="DETALLE","",COUNTIFS(N366:$N$2970,N366)))</f>
        <v/>
      </c>
      <c r="P366" s="66" t="s">
        <v>768</v>
      </c>
      <c r="Q366" s="66" t="s">
        <v>683</v>
      </c>
      <c r="R366" s="66" t="s">
        <v>410</v>
      </c>
      <c r="S366" s="65" t="s">
        <v>768</v>
      </c>
    </row>
    <row r="367" spans="6:19" s="66" customFormat="1" x14ac:dyDescent="0.25">
      <c r="F367" s="80" t="s">
        <v>84</v>
      </c>
      <c r="G367" s="80" t="s">
        <v>351</v>
      </c>
      <c r="H367" s="6">
        <v>11000000</v>
      </c>
      <c r="I367" s="6"/>
      <c r="J367" s="6">
        <f t="shared" si="14"/>
        <v>11000000</v>
      </c>
      <c r="K367" s="67" t="str">
        <f t="shared" si="15"/>
        <v>02-01-01-004-007</v>
      </c>
      <c r="L367" s="67" t="s">
        <v>599</v>
      </c>
      <c r="M367" s="66" t="s">
        <v>273</v>
      </c>
      <c r="N367" s="66" t="str">
        <f t="shared" si="13"/>
        <v/>
      </c>
      <c r="O367" s="66" t="str">
        <f>IF(A367="","",IF(M367="DETALLE","",COUNTIFS(N367:$N$2970,N367)))</f>
        <v/>
      </c>
      <c r="P367" s="66" t="s">
        <v>769</v>
      </c>
      <c r="Q367" s="66" t="s">
        <v>683</v>
      </c>
      <c r="R367" s="66" t="s">
        <v>410</v>
      </c>
      <c r="S367" s="65" t="s">
        <v>1050</v>
      </c>
    </row>
    <row r="368" spans="6:19" s="66" customFormat="1" ht="15.75" thickBot="1" x14ac:dyDescent="0.3">
      <c r="F368" s="80" t="s">
        <v>87</v>
      </c>
      <c r="G368" s="80" t="s">
        <v>354</v>
      </c>
      <c r="H368" s="6">
        <v>489000000</v>
      </c>
      <c r="I368" s="6"/>
      <c r="J368" s="6">
        <f t="shared" si="14"/>
        <v>489000000</v>
      </c>
      <c r="K368" s="67" t="str">
        <f t="shared" si="15"/>
        <v>02-01-01-004-007</v>
      </c>
      <c r="L368" s="67" t="s">
        <v>599</v>
      </c>
      <c r="M368" s="66" t="s">
        <v>273</v>
      </c>
      <c r="N368" s="66" t="str">
        <f t="shared" si="13"/>
        <v/>
      </c>
      <c r="O368" s="66" t="str">
        <f>IF(A368="","",IF(M368="DETALLE","",COUNTIFS(N368:$N$2970,N368)))</f>
        <v/>
      </c>
      <c r="P368" s="66" t="s">
        <v>771</v>
      </c>
      <c r="Q368" s="66" t="s">
        <v>683</v>
      </c>
      <c r="R368" s="66" t="s">
        <v>410</v>
      </c>
      <c r="S368" s="65" t="s">
        <v>771</v>
      </c>
    </row>
    <row r="369" spans="1:19" s="66" customFormat="1" ht="24.75" customHeight="1" thickTop="1" x14ac:dyDescent="0.25">
      <c r="A369" s="91" t="s">
        <v>926</v>
      </c>
      <c r="B369" s="92"/>
      <c r="C369" s="92"/>
      <c r="D369" s="92"/>
      <c r="E369" s="92"/>
      <c r="F369" s="92"/>
      <c r="G369" s="92"/>
      <c r="H369" s="92"/>
      <c r="I369" s="92"/>
      <c r="J369" s="61" t="s">
        <v>932</v>
      </c>
      <c r="K369" s="69"/>
      <c r="L369" s="69"/>
      <c r="M369" s="61" t="s">
        <v>927</v>
      </c>
      <c r="S369" s="65"/>
    </row>
    <row r="370" spans="1:19" s="66" customFormat="1" ht="41.25" customHeight="1" thickBot="1" x14ac:dyDescent="0.3">
      <c r="A370" s="93" t="s">
        <v>929</v>
      </c>
      <c r="B370" s="94"/>
      <c r="C370" s="94"/>
      <c r="D370" s="94"/>
      <c r="E370" s="94"/>
      <c r="F370" s="94"/>
      <c r="G370" s="94"/>
      <c r="H370" s="94"/>
      <c r="I370" s="94"/>
      <c r="J370" s="94"/>
      <c r="K370" s="77"/>
      <c r="L370" s="77"/>
      <c r="M370" s="77"/>
      <c r="S370" s="65"/>
    </row>
    <row r="371" spans="1:19" s="66" customFormat="1" ht="37.5" customHeight="1" thickTop="1" x14ac:dyDescent="0.25">
      <c r="A371" s="48" t="s">
        <v>11</v>
      </c>
      <c r="B371" s="48" t="s">
        <v>12</v>
      </c>
      <c r="C371" s="48" t="s">
        <v>13</v>
      </c>
      <c r="D371" s="48" t="s">
        <v>14</v>
      </c>
      <c r="E371" s="48" t="s">
        <v>15</v>
      </c>
      <c r="F371" s="48" t="s">
        <v>16</v>
      </c>
      <c r="G371" s="49" t="s">
        <v>17</v>
      </c>
      <c r="H371" s="50" t="s">
        <v>18</v>
      </c>
      <c r="I371" s="50" t="s">
        <v>19</v>
      </c>
      <c r="J371" s="50" t="s">
        <v>20</v>
      </c>
      <c r="K371" s="70"/>
      <c r="L371" s="70"/>
      <c r="M371" s="70"/>
      <c r="S371" s="65"/>
    </row>
    <row r="372" spans="1:19" s="66" customFormat="1" x14ac:dyDescent="0.25">
      <c r="F372" s="80" t="s">
        <v>89</v>
      </c>
      <c r="G372" s="80" t="s">
        <v>356</v>
      </c>
      <c r="H372" s="6"/>
      <c r="I372" s="6">
        <v>2500000</v>
      </c>
      <c r="J372" s="6">
        <f t="shared" si="14"/>
        <v>2500000</v>
      </c>
      <c r="K372" s="67" t="str">
        <f>IF(F372&lt;&gt;"",K368,A372&amp;IF(B372="","","-"&amp;B372)&amp;IF(OR(C372="",C372=" "),"","-"&amp;C372)&amp;IF(OR(D372="",D372=" "),"","-"&amp;D372)&amp;IF(OR(E372="",E372=" "),"","-"&amp;E372))</f>
        <v>02-01-01-004-007</v>
      </c>
      <c r="L372" s="67" t="s">
        <v>599</v>
      </c>
      <c r="M372" s="66" t="s">
        <v>273</v>
      </c>
      <c r="N372" s="66" t="str">
        <f t="shared" si="13"/>
        <v/>
      </c>
      <c r="O372" s="66" t="str">
        <f>IF(A372="","",IF(M372="DETALLE","",COUNTIFS(N372:$N$2970,N372)))</f>
        <v/>
      </c>
      <c r="P372" s="66" t="s">
        <v>772</v>
      </c>
      <c r="Q372" s="66" t="s">
        <v>683</v>
      </c>
      <c r="R372" s="66" t="s">
        <v>410</v>
      </c>
      <c r="S372" s="65" t="s">
        <v>858</v>
      </c>
    </row>
    <row r="373" spans="1:19" s="66" customFormat="1" x14ac:dyDescent="0.25">
      <c r="F373" s="80" t="s">
        <v>90</v>
      </c>
      <c r="G373" s="80" t="s">
        <v>1025</v>
      </c>
      <c r="H373" s="6">
        <v>63000000</v>
      </c>
      <c r="I373" s="6"/>
      <c r="J373" s="6">
        <f t="shared" si="14"/>
        <v>63000000</v>
      </c>
      <c r="K373" s="67" t="str">
        <f t="shared" si="15"/>
        <v>02-01-01-004-007</v>
      </c>
      <c r="L373" s="67" t="s">
        <v>599</v>
      </c>
      <c r="M373" s="66" t="s">
        <v>273</v>
      </c>
      <c r="N373" s="66" t="str">
        <f t="shared" si="13"/>
        <v/>
      </c>
      <c r="O373" s="66" t="str">
        <f>IF(A373="","",IF(M373="DETALLE","",COUNTIFS(N373:$N$2970,N373)))</f>
        <v/>
      </c>
      <c r="P373" s="66" t="s">
        <v>773</v>
      </c>
      <c r="Q373" s="66" t="s">
        <v>683</v>
      </c>
      <c r="R373" s="66" t="s">
        <v>410</v>
      </c>
      <c r="S373" s="65" t="s">
        <v>773</v>
      </c>
    </row>
    <row r="374" spans="1:19" s="66" customFormat="1" x14ac:dyDescent="0.25">
      <c r="F374" s="80" t="s">
        <v>91</v>
      </c>
      <c r="G374" s="80" t="s">
        <v>358</v>
      </c>
      <c r="H374" s="6">
        <v>32100000</v>
      </c>
      <c r="I374" s="6"/>
      <c r="J374" s="6">
        <f t="shared" si="14"/>
        <v>32100000</v>
      </c>
      <c r="K374" s="67" t="str">
        <f t="shared" si="15"/>
        <v>02-01-01-004-007</v>
      </c>
      <c r="L374" s="67" t="s">
        <v>599</v>
      </c>
      <c r="M374" s="66" t="s">
        <v>273</v>
      </c>
      <c r="N374" s="66" t="str">
        <f t="shared" si="13"/>
        <v/>
      </c>
      <c r="O374" s="66" t="str">
        <f>IF(A374="","",IF(M374="DETALLE","",COUNTIFS(N374:$N$2970,N374)))</f>
        <v/>
      </c>
      <c r="P374" s="66" t="s">
        <v>773</v>
      </c>
      <c r="Q374" s="66" t="s">
        <v>683</v>
      </c>
      <c r="R374" s="66" t="s">
        <v>410</v>
      </c>
      <c r="S374" s="65" t="s">
        <v>859</v>
      </c>
    </row>
    <row r="375" spans="1:19" s="66" customFormat="1" x14ac:dyDescent="0.25">
      <c r="F375" s="80" t="s">
        <v>94</v>
      </c>
      <c r="G375" s="80" t="s">
        <v>361</v>
      </c>
      <c r="H375" s="6">
        <v>12000000</v>
      </c>
      <c r="I375" s="6"/>
      <c r="J375" s="6">
        <f t="shared" si="14"/>
        <v>12000000</v>
      </c>
      <c r="K375" s="67" t="str">
        <f t="shared" si="15"/>
        <v>02-01-01-004-007</v>
      </c>
      <c r="L375" s="67" t="s">
        <v>599</v>
      </c>
      <c r="M375" s="66" t="s">
        <v>273</v>
      </c>
      <c r="N375" s="66" t="str">
        <f t="shared" si="13"/>
        <v/>
      </c>
      <c r="O375" s="66" t="str">
        <f>IF(A375="","",IF(M375="DETALLE","",COUNTIFS(N375:$N$2970,N375)))</f>
        <v/>
      </c>
      <c r="P375" s="66" t="s">
        <v>774</v>
      </c>
      <c r="Q375" s="66" t="s">
        <v>683</v>
      </c>
      <c r="R375" s="66" t="s">
        <v>410</v>
      </c>
      <c r="S375" s="65" t="s">
        <v>860</v>
      </c>
    </row>
    <row r="376" spans="1:19" s="66" customFormat="1" x14ac:dyDescent="0.25">
      <c r="F376" s="80" t="s">
        <v>142</v>
      </c>
      <c r="G376" s="80" t="s">
        <v>406</v>
      </c>
      <c r="H376" s="6">
        <v>5000000</v>
      </c>
      <c r="I376" s="6"/>
      <c r="J376" s="6">
        <f t="shared" si="14"/>
        <v>5000000</v>
      </c>
      <c r="K376" s="67" t="str">
        <f t="shared" si="15"/>
        <v>02-01-01-004-007</v>
      </c>
      <c r="L376" s="67" t="s">
        <v>599</v>
      </c>
      <c r="M376" s="66" t="s">
        <v>273</v>
      </c>
      <c r="N376" s="66" t="str">
        <f t="shared" si="13"/>
        <v/>
      </c>
      <c r="O376" s="66" t="str">
        <f>IF(A376="","",IF(M376="DETALLE","",COUNTIFS(N376:$N$2970,N376)))</f>
        <v/>
      </c>
      <c r="P376" s="66" t="s">
        <v>774</v>
      </c>
      <c r="Q376" s="66" t="s">
        <v>683</v>
      </c>
      <c r="R376" s="66" t="s">
        <v>410</v>
      </c>
      <c r="S376" s="65" t="s">
        <v>1053</v>
      </c>
    </row>
    <row r="377" spans="1:19" s="66" customFormat="1" x14ac:dyDescent="0.25">
      <c r="F377" s="80" t="s">
        <v>97</v>
      </c>
      <c r="G377" s="80" t="s">
        <v>364</v>
      </c>
      <c r="H377" s="6">
        <v>35000000</v>
      </c>
      <c r="I377" s="6"/>
      <c r="J377" s="6">
        <f t="shared" si="14"/>
        <v>35000000</v>
      </c>
      <c r="K377" s="67" t="str">
        <f t="shared" si="15"/>
        <v>02-01-01-004-007</v>
      </c>
      <c r="L377" s="67" t="s">
        <v>599</v>
      </c>
      <c r="M377" s="66" t="s">
        <v>273</v>
      </c>
      <c r="N377" s="66" t="str">
        <f t="shared" si="13"/>
        <v/>
      </c>
      <c r="O377" s="66" t="str">
        <f>IF(A377="","",IF(M377="DETALLE","",COUNTIFS(N377:$N$2970,N377)))</f>
        <v/>
      </c>
      <c r="P377" s="66" t="s">
        <v>742</v>
      </c>
      <c r="Q377" s="66" t="s">
        <v>683</v>
      </c>
      <c r="R377" s="66" t="s">
        <v>410</v>
      </c>
      <c r="S377" s="65" t="s">
        <v>861</v>
      </c>
    </row>
    <row r="378" spans="1:19" s="66" customFormat="1" x14ac:dyDescent="0.25">
      <c r="F378" s="80" t="s">
        <v>98</v>
      </c>
      <c r="G378" s="80" t="s">
        <v>283</v>
      </c>
      <c r="H378" s="6">
        <v>237000000</v>
      </c>
      <c r="I378" s="6"/>
      <c r="J378" s="6">
        <f t="shared" si="14"/>
        <v>237000000</v>
      </c>
      <c r="K378" s="67" t="str">
        <f t="shared" si="15"/>
        <v>02-01-01-004-007</v>
      </c>
      <c r="L378" s="67" t="s">
        <v>599</v>
      </c>
      <c r="M378" s="66" t="s">
        <v>273</v>
      </c>
      <c r="N378" s="66" t="str">
        <f t="shared" ref="N378:N441" si="16">IF(F378&lt;&gt;"","",A378&amp;TRIM(B378)&amp;TRIM(C378)&amp;TRIM(D378)&amp;TRIM(E378)&amp;TRIM(M378))</f>
        <v/>
      </c>
      <c r="O378" s="66" t="str">
        <f>IF(A378="","",IF(M378="DETALLE","",COUNTIFS(N378:$N$2970,N378)))</f>
        <v/>
      </c>
      <c r="P378" s="66" t="s">
        <v>742</v>
      </c>
      <c r="Q378" s="66" t="s">
        <v>683</v>
      </c>
      <c r="R378" s="66" t="s">
        <v>410</v>
      </c>
      <c r="S378" s="65" t="s">
        <v>862</v>
      </c>
    </row>
    <row r="379" spans="1:19" s="66" customFormat="1" x14ac:dyDescent="0.25">
      <c r="F379" s="80" t="s">
        <v>99</v>
      </c>
      <c r="G379" s="80" t="s">
        <v>365</v>
      </c>
      <c r="H379" s="6">
        <v>10000000</v>
      </c>
      <c r="I379" s="6"/>
      <c r="J379" s="6">
        <f t="shared" si="14"/>
        <v>10000000</v>
      </c>
      <c r="K379" s="67" t="str">
        <f t="shared" si="15"/>
        <v>02-01-01-004-007</v>
      </c>
      <c r="L379" s="67" t="s">
        <v>599</v>
      </c>
      <c r="M379" s="66" t="s">
        <v>273</v>
      </c>
      <c r="N379" s="66" t="str">
        <f t="shared" si="16"/>
        <v/>
      </c>
      <c r="O379" s="66" t="str">
        <f>IF(A379="","",IF(M379="DETALLE","",COUNTIFS(N379:$N$2970,N379)))</f>
        <v/>
      </c>
      <c r="P379" s="66" t="s">
        <v>742</v>
      </c>
      <c r="Q379" s="66" t="s">
        <v>683</v>
      </c>
      <c r="R379" s="66" t="s">
        <v>410</v>
      </c>
      <c r="S379" s="65" t="s">
        <v>1052</v>
      </c>
    </row>
    <row r="380" spans="1:19" s="66" customFormat="1" ht="20.25" customHeight="1" x14ac:dyDescent="0.25">
      <c r="A380" s="62"/>
      <c r="B380" s="62"/>
      <c r="C380" s="62"/>
      <c r="D380" s="62"/>
      <c r="E380" s="62"/>
      <c r="F380" s="82"/>
      <c r="G380" s="82" t="s">
        <v>261</v>
      </c>
      <c r="H380" s="4" t="str">
        <f>IF(A380="","",SUMIFS(H381:$H$2970,L381:$L$2970,K380))</f>
        <v/>
      </c>
      <c r="I380" s="4" t="str">
        <f>IF(A380="","",SUMIFS(I381:$I$2970,L381:$L$2970,K380))</f>
        <v/>
      </c>
      <c r="J380" s="4" t="str">
        <f t="shared" si="14"/>
        <v/>
      </c>
      <c r="K380" s="64" t="str">
        <f t="shared" si="15"/>
        <v/>
      </c>
      <c r="L380" s="64" t="s">
        <v>261</v>
      </c>
      <c r="M380" s="62" t="s">
        <v>261</v>
      </c>
      <c r="N380" s="62" t="str">
        <f t="shared" si="16"/>
        <v/>
      </c>
      <c r="O380" s="62" t="str">
        <f>IF(A380="","",IF(M380="DETALLE","",COUNTIFS(N380:$N$2970,N380)))</f>
        <v/>
      </c>
      <c r="P380" s="62" t="s">
        <v>261</v>
      </c>
      <c r="Q380" s="62" t="s">
        <v>261</v>
      </c>
      <c r="R380" s="62" t="s">
        <v>261</v>
      </c>
      <c r="S380" s="65" t="s">
        <v>261</v>
      </c>
    </row>
    <row r="381" spans="1:19" s="66" customFormat="1" ht="30" customHeight="1" x14ac:dyDescent="0.25">
      <c r="A381" s="62" t="s">
        <v>27</v>
      </c>
      <c r="B381" s="62" t="s">
        <v>28</v>
      </c>
      <c r="C381" s="62" t="s">
        <v>28</v>
      </c>
      <c r="D381" s="62" t="s">
        <v>100</v>
      </c>
      <c r="E381" s="62" t="s">
        <v>30</v>
      </c>
      <c r="F381" s="82"/>
      <c r="G381" s="83" t="s">
        <v>413</v>
      </c>
      <c r="H381" s="4">
        <f>IF(A381="","",SUMIFS(H382:$H$2970,L382:$L$2970,K381))</f>
        <v>991543090.13999999</v>
      </c>
      <c r="I381" s="4">
        <f>IF(A381="","",SUMIFS(I382:$I$2970,L382:$L$2970,K381))</f>
        <v>425925375</v>
      </c>
      <c r="J381" s="4">
        <f t="shared" si="14"/>
        <v>1417468465.1399999</v>
      </c>
      <c r="K381" s="64" t="str">
        <f t="shared" si="15"/>
        <v>02-01-01-004-008</v>
      </c>
      <c r="L381" s="64" t="s">
        <v>594</v>
      </c>
      <c r="M381" s="62" t="s">
        <v>277</v>
      </c>
      <c r="N381" s="62" t="str">
        <f t="shared" si="16"/>
        <v>020101004008Subordinal</v>
      </c>
      <c r="O381" s="62">
        <f>IF(A381="","",IF(M381="DETALLE","",COUNTIFS(N381:$N$2970,N381)))</f>
        <v>1</v>
      </c>
      <c r="P381" s="62" t="s">
        <v>261</v>
      </c>
      <c r="Q381" s="62" t="s">
        <v>684</v>
      </c>
      <c r="R381" s="62" t="s">
        <v>413</v>
      </c>
      <c r="S381" s="65" t="s">
        <v>261</v>
      </c>
    </row>
    <row r="382" spans="1:19" s="66" customFormat="1" x14ac:dyDescent="0.25">
      <c r="F382" s="80" t="s">
        <v>101</v>
      </c>
      <c r="G382" s="80" t="s">
        <v>279</v>
      </c>
      <c r="H382" s="6">
        <v>591576000</v>
      </c>
      <c r="I382" s="6"/>
      <c r="J382" s="6">
        <f t="shared" ref="J382:J445" si="17">IF(AND(A382="",F382=""),"",H382+I382)</f>
        <v>591576000</v>
      </c>
      <c r="K382" s="67" t="str">
        <f t="shared" ref="K382:K445" si="18">IF(F382&lt;&gt;"",K381,A382&amp;IF(B382="","","-"&amp;B382)&amp;IF(OR(C382="",C382=" "),"","-"&amp;C382)&amp;IF(OR(D382="",D382=" "),"","-"&amp;D382)&amp;IF(OR(E382="",E382=" "),"","-"&amp;E382))</f>
        <v>02-01-01-004-008</v>
      </c>
      <c r="L382" s="67" t="s">
        <v>600</v>
      </c>
      <c r="M382" s="66" t="s">
        <v>273</v>
      </c>
      <c r="N382" s="66" t="str">
        <f t="shared" si="16"/>
        <v/>
      </c>
      <c r="O382" s="66" t="str">
        <f>IF(A382="","",IF(M382="DETALLE","",COUNTIFS(N382:$N$2970,N382)))</f>
        <v/>
      </c>
      <c r="P382" s="66" t="s">
        <v>739</v>
      </c>
      <c r="Q382" s="66" t="s">
        <v>684</v>
      </c>
      <c r="R382" s="66" t="s">
        <v>413</v>
      </c>
      <c r="S382" s="65" t="s">
        <v>864</v>
      </c>
    </row>
    <row r="383" spans="1:19" s="66" customFormat="1" x14ac:dyDescent="0.25">
      <c r="F383" s="80" t="s">
        <v>31</v>
      </c>
      <c r="G383" s="80" t="s">
        <v>961</v>
      </c>
      <c r="H383" s="6"/>
      <c r="I383" s="6">
        <v>226225375</v>
      </c>
      <c r="J383" s="6">
        <f t="shared" si="17"/>
        <v>226225375</v>
      </c>
      <c r="K383" s="67" t="str">
        <f t="shared" si="18"/>
        <v>02-01-01-004-008</v>
      </c>
      <c r="L383" s="67" t="s">
        <v>600</v>
      </c>
      <c r="M383" s="66" t="s">
        <v>273</v>
      </c>
      <c r="N383" s="66" t="str">
        <f t="shared" si="16"/>
        <v/>
      </c>
      <c r="O383" s="66" t="str">
        <f>IF(A383="","",IF(M383="DETALLE","",COUNTIFS(N383:$N$2970,N383)))</f>
        <v/>
      </c>
      <c r="P383" s="66" t="s">
        <v>739</v>
      </c>
      <c r="Q383" s="66" t="s">
        <v>684</v>
      </c>
      <c r="R383" s="66" t="s">
        <v>413</v>
      </c>
      <c r="S383" s="65" t="s">
        <v>832</v>
      </c>
    </row>
    <row r="384" spans="1:19" s="66" customFormat="1" x14ac:dyDescent="0.25">
      <c r="F384" s="80" t="s">
        <v>144</v>
      </c>
      <c r="G384" s="80" t="s">
        <v>408</v>
      </c>
      <c r="H384" s="6">
        <v>65000000</v>
      </c>
      <c r="I384" s="6"/>
      <c r="J384" s="6">
        <f t="shared" si="17"/>
        <v>65000000</v>
      </c>
      <c r="K384" s="67" t="str">
        <f t="shared" si="18"/>
        <v>02-01-01-004-008</v>
      </c>
      <c r="L384" s="67" t="s">
        <v>600</v>
      </c>
      <c r="M384" s="66" t="s">
        <v>273</v>
      </c>
      <c r="N384" s="66" t="str">
        <f t="shared" si="16"/>
        <v/>
      </c>
      <c r="O384" s="66" t="str">
        <f>IF(A384="","",IF(M384="DETALLE","",COUNTIFS(N384:$N$2970,N384)))</f>
        <v/>
      </c>
      <c r="P384" s="66" t="s">
        <v>739</v>
      </c>
      <c r="Q384" s="66" t="s">
        <v>684</v>
      </c>
      <c r="R384" s="66" t="s">
        <v>413</v>
      </c>
      <c r="S384" s="65" t="s">
        <v>888</v>
      </c>
    </row>
    <row r="385" spans="6:19" s="66" customFormat="1" x14ac:dyDescent="0.25">
      <c r="F385" s="80" t="s">
        <v>102</v>
      </c>
      <c r="G385" s="80" t="s">
        <v>368</v>
      </c>
      <c r="H385" s="6">
        <v>35000000</v>
      </c>
      <c r="I385" s="6"/>
      <c r="J385" s="6">
        <f t="shared" si="17"/>
        <v>35000000</v>
      </c>
      <c r="K385" s="67" t="str">
        <f t="shared" si="18"/>
        <v>02-01-01-004-008</v>
      </c>
      <c r="L385" s="67" t="s">
        <v>600</v>
      </c>
      <c r="M385" s="66" t="s">
        <v>273</v>
      </c>
      <c r="N385" s="66" t="str">
        <f t="shared" si="16"/>
        <v/>
      </c>
      <c r="O385" s="66" t="str">
        <f>IF(A385="","",IF(M385="DETALLE","",COUNTIFS(N385:$N$2970,N385)))</f>
        <v/>
      </c>
      <c r="P385" s="66" t="s">
        <v>739</v>
      </c>
      <c r="Q385" s="66" t="s">
        <v>684</v>
      </c>
      <c r="R385" s="66" t="s">
        <v>413</v>
      </c>
      <c r="S385" s="65" t="s">
        <v>865</v>
      </c>
    </row>
    <row r="386" spans="6:19" s="66" customFormat="1" x14ac:dyDescent="0.25">
      <c r="F386" s="80" t="s">
        <v>122</v>
      </c>
      <c r="G386" s="80" t="s">
        <v>389</v>
      </c>
      <c r="H386" s="6">
        <v>2000000</v>
      </c>
      <c r="I386" s="6"/>
      <c r="J386" s="6">
        <f t="shared" si="17"/>
        <v>2000000</v>
      </c>
      <c r="K386" s="67" t="str">
        <f t="shared" si="18"/>
        <v>02-01-01-004-008</v>
      </c>
      <c r="L386" s="67" t="s">
        <v>600</v>
      </c>
      <c r="M386" s="66" t="s">
        <v>273</v>
      </c>
      <c r="N386" s="66" t="str">
        <f t="shared" si="16"/>
        <v/>
      </c>
      <c r="O386" s="66" t="str">
        <f>IF(A386="","",IF(M386="DETALLE","",COUNTIFS(N386:$N$2970,N386)))</f>
        <v/>
      </c>
      <c r="P386" s="66" t="s">
        <v>739</v>
      </c>
      <c r="Q386" s="66" t="s">
        <v>684</v>
      </c>
      <c r="R386" s="66" t="s">
        <v>413</v>
      </c>
      <c r="S386" s="65" t="s">
        <v>871</v>
      </c>
    </row>
    <row r="387" spans="6:19" s="66" customFormat="1" x14ac:dyDescent="0.25">
      <c r="F387" s="80" t="s">
        <v>43</v>
      </c>
      <c r="G387" s="80" t="s">
        <v>1017</v>
      </c>
      <c r="H387" s="6">
        <v>2860000</v>
      </c>
      <c r="I387" s="6"/>
      <c r="J387" s="6">
        <f t="shared" si="17"/>
        <v>2860000</v>
      </c>
      <c r="K387" s="67" t="str">
        <f t="shared" si="18"/>
        <v>02-01-01-004-008</v>
      </c>
      <c r="L387" s="67" t="s">
        <v>600</v>
      </c>
      <c r="M387" s="66" t="s">
        <v>273</v>
      </c>
      <c r="N387" s="66" t="str">
        <f t="shared" si="16"/>
        <v/>
      </c>
      <c r="O387" s="66" t="str">
        <f>IF(A387="","",IF(M387="DETALLE","",COUNTIFS(N387:$N$2970,N387)))</f>
        <v/>
      </c>
      <c r="P387" s="66" t="s">
        <v>746</v>
      </c>
      <c r="Q387" s="66" t="s">
        <v>684</v>
      </c>
      <c r="R387" s="66" t="s">
        <v>413</v>
      </c>
      <c r="S387" s="65" t="s">
        <v>746</v>
      </c>
    </row>
    <row r="388" spans="6:19" s="66" customFormat="1" x14ac:dyDescent="0.25">
      <c r="F388" s="80" t="s">
        <v>47</v>
      </c>
      <c r="G388" s="80" t="s">
        <v>1031</v>
      </c>
      <c r="H388" s="6">
        <v>14000000</v>
      </c>
      <c r="I388" s="6"/>
      <c r="J388" s="6">
        <f t="shared" si="17"/>
        <v>14000000</v>
      </c>
      <c r="K388" s="67" t="str">
        <f t="shared" si="18"/>
        <v>02-01-01-004-008</v>
      </c>
      <c r="L388" s="67" t="s">
        <v>600</v>
      </c>
      <c r="M388" s="66" t="s">
        <v>273</v>
      </c>
      <c r="N388" s="66" t="str">
        <f t="shared" si="16"/>
        <v/>
      </c>
      <c r="O388" s="66" t="str">
        <f>IF(A388="","",IF(M388="DETALLE","",COUNTIFS(N388:$N$2970,N388)))</f>
        <v/>
      </c>
      <c r="P388" s="66" t="s">
        <v>750</v>
      </c>
      <c r="Q388" s="66" t="s">
        <v>684</v>
      </c>
      <c r="R388" s="66" t="s">
        <v>413</v>
      </c>
      <c r="S388" s="65" t="s">
        <v>750</v>
      </c>
    </row>
    <row r="389" spans="6:19" s="66" customFormat="1" x14ac:dyDescent="0.25">
      <c r="F389" s="80" t="s">
        <v>51</v>
      </c>
      <c r="G389" s="80" t="s">
        <v>322</v>
      </c>
      <c r="H389" s="6">
        <v>2637596</v>
      </c>
      <c r="I389" s="6"/>
      <c r="J389" s="6">
        <f t="shared" si="17"/>
        <v>2637596</v>
      </c>
      <c r="K389" s="67" t="str">
        <f t="shared" si="18"/>
        <v>02-01-01-004-008</v>
      </c>
      <c r="L389" s="67" t="s">
        <v>600</v>
      </c>
      <c r="M389" s="66" t="s">
        <v>273</v>
      </c>
      <c r="N389" s="66" t="str">
        <f t="shared" si="16"/>
        <v/>
      </c>
      <c r="O389" s="66" t="str">
        <f>IF(A389="","",IF(M389="DETALLE","",COUNTIFS(N389:$N$2970,N389)))</f>
        <v/>
      </c>
      <c r="P389" s="66" t="s">
        <v>753</v>
      </c>
      <c r="Q389" s="66" t="s">
        <v>684</v>
      </c>
      <c r="R389" s="66" t="s">
        <v>413</v>
      </c>
      <c r="S389" s="65" t="s">
        <v>753</v>
      </c>
    </row>
    <row r="390" spans="6:19" s="66" customFormat="1" x14ac:dyDescent="0.25">
      <c r="F390" s="80" t="s">
        <v>54</v>
      </c>
      <c r="G390" s="80" t="s">
        <v>288</v>
      </c>
      <c r="H390" s="6"/>
      <c r="I390" s="6">
        <v>148700000</v>
      </c>
      <c r="J390" s="6">
        <f t="shared" si="17"/>
        <v>148700000</v>
      </c>
      <c r="K390" s="67" t="str">
        <f t="shared" si="18"/>
        <v>02-01-01-004-008</v>
      </c>
      <c r="L390" s="67" t="s">
        <v>600</v>
      </c>
      <c r="M390" s="66" t="s">
        <v>273</v>
      </c>
      <c r="N390" s="66" t="str">
        <f t="shared" si="16"/>
        <v/>
      </c>
      <c r="O390" s="66" t="str">
        <f>IF(A390="","",IF(M390="DETALLE","",COUNTIFS(N390:$N$2970,N390)))</f>
        <v/>
      </c>
      <c r="P390" s="66" t="s">
        <v>743</v>
      </c>
      <c r="Q390" s="66" t="s">
        <v>684</v>
      </c>
      <c r="R390" s="66" t="s">
        <v>413</v>
      </c>
      <c r="S390" s="65" t="s">
        <v>743</v>
      </c>
    </row>
    <row r="391" spans="6:19" s="66" customFormat="1" x14ac:dyDescent="0.25">
      <c r="F391" s="80" t="s">
        <v>56</v>
      </c>
      <c r="G391" s="80" t="s">
        <v>280</v>
      </c>
      <c r="H391" s="6">
        <v>15028800</v>
      </c>
      <c r="I391" s="6"/>
      <c r="J391" s="6">
        <f t="shared" si="17"/>
        <v>15028800</v>
      </c>
      <c r="K391" s="67" t="str">
        <f t="shared" si="18"/>
        <v>02-01-01-004-008</v>
      </c>
      <c r="L391" s="67" t="s">
        <v>600</v>
      </c>
      <c r="M391" s="66" t="s">
        <v>273</v>
      </c>
      <c r="N391" s="66" t="str">
        <f t="shared" si="16"/>
        <v/>
      </c>
      <c r="O391" s="66" t="str">
        <f>IF(A391="","",IF(M391="DETALLE","",COUNTIFS(N391:$N$2970,N391)))</f>
        <v/>
      </c>
      <c r="P391" s="66" t="s">
        <v>740</v>
      </c>
      <c r="Q391" s="66" t="s">
        <v>684</v>
      </c>
      <c r="R391" s="66" t="s">
        <v>413</v>
      </c>
      <c r="S391" s="65" t="s">
        <v>740</v>
      </c>
    </row>
    <row r="392" spans="6:19" s="66" customFormat="1" x14ac:dyDescent="0.25">
      <c r="F392" s="80" t="s">
        <v>58</v>
      </c>
      <c r="G392" s="80" t="s">
        <v>988</v>
      </c>
      <c r="H392" s="6">
        <v>3000000</v>
      </c>
      <c r="I392" s="6">
        <v>50000000</v>
      </c>
      <c r="J392" s="6">
        <f t="shared" si="17"/>
        <v>53000000</v>
      </c>
      <c r="K392" s="67" t="str">
        <f t="shared" si="18"/>
        <v>02-01-01-004-008</v>
      </c>
      <c r="L392" s="67" t="s">
        <v>600</v>
      </c>
      <c r="M392" s="66" t="s">
        <v>273</v>
      </c>
      <c r="N392" s="66" t="str">
        <f t="shared" si="16"/>
        <v/>
      </c>
      <c r="O392" s="66" t="str">
        <f>IF(A392="","",IF(M392="DETALLE","",COUNTIFS(N392:$N$2970,N392)))</f>
        <v/>
      </c>
      <c r="P392" s="66" t="s">
        <v>758</v>
      </c>
      <c r="Q392" s="66" t="s">
        <v>684</v>
      </c>
      <c r="R392" s="66" t="s">
        <v>413</v>
      </c>
      <c r="S392" s="65" t="s">
        <v>758</v>
      </c>
    </row>
    <row r="393" spans="6:19" s="66" customFormat="1" x14ac:dyDescent="0.25">
      <c r="F393" s="80" t="s">
        <v>59</v>
      </c>
      <c r="G393" s="80" t="s">
        <v>1029</v>
      </c>
      <c r="H393" s="6">
        <v>64790000</v>
      </c>
      <c r="I393" s="6"/>
      <c r="J393" s="6">
        <f t="shared" si="17"/>
        <v>64790000</v>
      </c>
      <c r="K393" s="67" t="str">
        <f t="shared" si="18"/>
        <v>02-01-01-004-008</v>
      </c>
      <c r="L393" s="67" t="s">
        <v>600</v>
      </c>
      <c r="M393" s="66" t="s">
        <v>273</v>
      </c>
      <c r="N393" s="66" t="str">
        <f t="shared" si="16"/>
        <v/>
      </c>
      <c r="O393" s="66" t="str">
        <f>IF(A393="","",IF(M393="DETALLE","",COUNTIFS(N393:$N$2970,N393)))</f>
        <v/>
      </c>
      <c r="P393" s="66" t="s">
        <v>759</v>
      </c>
      <c r="Q393" s="66" t="s">
        <v>684</v>
      </c>
      <c r="R393" s="66" t="s">
        <v>413</v>
      </c>
      <c r="S393" s="65" t="s">
        <v>759</v>
      </c>
    </row>
    <row r="394" spans="6:19" s="66" customFormat="1" x14ac:dyDescent="0.25">
      <c r="F394" s="80" t="s">
        <v>145</v>
      </c>
      <c r="G394" s="80" t="s">
        <v>1037</v>
      </c>
      <c r="H394" s="6"/>
      <c r="I394" s="6">
        <v>1000000</v>
      </c>
      <c r="J394" s="6">
        <f t="shared" si="17"/>
        <v>1000000</v>
      </c>
      <c r="K394" s="67" t="str">
        <f t="shared" si="18"/>
        <v>02-01-01-004-008</v>
      </c>
      <c r="L394" s="67" t="s">
        <v>600</v>
      </c>
      <c r="M394" s="66" t="s">
        <v>273</v>
      </c>
      <c r="N394" s="66" t="str">
        <f t="shared" si="16"/>
        <v/>
      </c>
      <c r="O394" s="66" t="str">
        <f>IF(A394="","",IF(M394="DETALLE","",COUNTIFS(N394:$N$2970,N394)))</f>
        <v/>
      </c>
      <c r="P394" s="66" t="s">
        <v>767</v>
      </c>
      <c r="Q394" s="66" t="s">
        <v>684</v>
      </c>
      <c r="R394" s="66" t="s">
        <v>413</v>
      </c>
      <c r="S394" s="65" t="s">
        <v>767</v>
      </c>
    </row>
    <row r="395" spans="6:19" s="66" customFormat="1" x14ac:dyDescent="0.25">
      <c r="F395" s="80" t="s">
        <v>61</v>
      </c>
      <c r="G395" s="80" t="s">
        <v>330</v>
      </c>
      <c r="H395" s="6">
        <v>17000000</v>
      </c>
      <c r="I395" s="6"/>
      <c r="J395" s="6">
        <f t="shared" si="17"/>
        <v>17000000</v>
      </c>
      <c r="K395" s="67" t="str">
        <f t="shared" si="18"/>
        <v>02-01-01-004-008</v>
      </c>
      <c r="L395" s="67" t="s">
        <v>600</v>
      </c>
      <c r="M395" s="66" t="s">
        <v>273</v>
      </c>
      <c r="N395" s="66" t="str">
        <f t="shared" si="16"/>
        <v/>
      </c>
      <c r="O395" s="66" t="str">
        <f>IF(A395="","",IF(M395="DETALLE","",COUNTIFS(N395:$N$2970,N395)))</f>
        <v/>
      </c>
      <c r="P395" s="66" t="s">
        <v>760</v>
      </c>
      <c r="Q395" s="66" t="s">
        <v>684</v>
      </c>
      <c r="R395" s="66" t="s">
        <v>413</v>
      </c>
      <c r="S395" s="65" t="s">
        <v>843</v>
      </c>
    </row>
    <row r="396" spans="6:19" s="66" customFormat="1" x14ac:dyDescent="0.25">
      <c r="F396" s="80" t="s">
        <v>65</v>
      </c>
      <c r="G396" s="80" t="s">
        <v>1024</v>
      </c>
      <c r="H396" s="6">
        <v>5000000</v>
      </c>
      <c r="I396" s="6"/>
      <c r="J396" s="6">
        <f t="shared" si="17"/>
        <v>5000000</v>
      </c>
      <c r="K396" s="67" t="str">
        <f t="shared" si="18"/>
        <v>02-01-01-004-008</v>
      </c>
      <c r="L396" s="67" t="s">
        <v>600</v>
      </c>
      <c r="M396" s="66" t="s">
        <v>273</v>
      </c>
      <c r="N396" s="66" t="str">
        <f t="shared" si="16"/>
        <v/>
      </c>
      <c r="O396" s="66" t="str">
        <f>IF(A396="","",IF(M396="DETALLE","",COUNTIFS(N396:$N$2970,N396)))</f>
        <v/>
      </c>
      <c r="P396" s="66" t="s">
        <v>762</v>
      </c>
      <c r="Q396" s="66" t="s">
        <v>684</v>
      </c>
      <c r="R396" s="66" t="s">
        <v>413</v>
      </c>
      <c r="S396" s="65" t="s">
        <v>762</v>
      </c>
    </row>
    <row r="397" spans="6:19" s="66" customFormat="1" x14ac:dyDescent="0.25">
      <c r="F397" s="80" t="s">
        <v>66</v>
      </c>
      <c r="G397" s="80" t="s">
        <v>335</v>
      </c>
      <c r="H397" s="6">
        <v>5000000</v>
      </c>
      <c r="I397" s="6"/>
      <c r="J397" s="6">
        <f t="shared" si="17"/>
        <v>5000000</v>
      </c>
      <c r="K397" s="67" t="str">
        <f t="shared" si="18"/>
        <v>02-01-01-004-008</v>
      </c>
      <c r="L397" s="67" t="s">
        <v>600</v>
      </c>
      <c r="M397" s="66" t="s">
        <v>273</v>
      </c>
      <c r="N397" s="66" t="str">
        <f t="shared" si="16"/>
        <v/>
      </c>
      <c r="O397" s="66" t="str">
        <f>IF(A397="","",IF(M397="DETALLE","",COUNTIFS(N397:$N$2970,N397)))</f>
        <v/>
      </c>
      <c r="P397" s="66" t="s">
        <v>762</v>
      </c>
      <c r="Q397" s="66" t="s">
        <v>684</v>
      </c>
      <c r="R397" s="66" t="s">
        <v>413</v>
      </c>
      <c r="S397" s="65" t="s">
        <v>845</v>
      </c>
    </row>
    <row r="398" spans="6:19" s="66" customFormat="1" x14ac:dyDescent="0.25">
      <c r="F398" s="80" t="s">
        <v>67</v>
      </c>
      <c r="G398" s="80" t="s">
        <v>336</v>
      </c>
      <c r="H398" s="6">
        <v>12200000</v>
      </c>
      <c r="I398" s="6"/>
      <c r="J398" s="6">
        <f t="shared" si="17"/>
        <v>12200000</v>
      </c>
      <c r="K398" s="67" t="str">
        <f t="shared" si="18"/>
        <v>02-01-01-004-008</v>
      </c>
      <c r="L398" s="67" t="s">
        <v>600</v>
      </c>
      <c r="M398" s="66" t="s">
        <v>273</v>
      </c>
      <c r="N398" s="66" t="str">
        <f t="shared" si="16"/>
        <v/>
      </c>
      <c r="O398" s="66" t="str">
        <f>IF(A398="","",IF(M398="DETALLE","",COUNTIFS(N398:$N$2970,N398)))</f>
        <v/>
      </c>
      <c r="P398" s="66" t="s">
        <v>762</v>
      </c>
      <c r="Q398" s="66" t="s">
        <v>684</v>
      </c>
      <c r="R398" s="66" t="s">
        <v>413</v>
      </c>
      <c r="S398" s="65" t="s">
        <v>1048</v>
      </c>
    </row>
    <row r="399" spans="6:19" s="66" customFormat="1" x14ac:dyDescent="0.25">
      <c r="F399" s="80" t="s">
        <v>69</v>
      </c>
      <c r="G399" s="80" t="s">
        <v>338</v>
      </c>
      <c r="H399" s="6">
        <v>10000000</v>
      </c>
      <c r="I399" s="6"/>
      <c r="J399" s="6">
        <f t="shared" si="17"/>
        <v>10000000</v>
      </c>
      <c r="K399" s="67" t="str">
        <f t="shared" si="18"/>
        <v>02-01-01-004-008</v>
      </c>
      <c r="L399" s="67" t="s">
        <v>600</v>
      </c>
      <c r="M399" s="66" t="s">
        <v>273</v>
      </c>
      <c r="N399" s="66" t="str">
        <f t="shared" si="16"/>
        <v/>
      </c>
      <c r="O399" s="66" t="str">
        <f>IF(A399="","",IF(M399="DETALLE","",COUNTIFS(N399:$N$2970,N399)))</f>
        <v/>
      </c>
      <c r="P399" s="66" t="s">
        <v>763</v>
      </c>
      <c r="Q399" s="66" t="s">
        <v>684</v>
      </c>
      <c r="R399" s="66" t="s">
        <v>413</v>
      </c>
      <c r="S399" s="65" t="s">
        <v>847</v>
      </c>
    </row>
    <row r="400" spans="6:19" s="66" customFormat="1" x14ac:dyDescent="0.25">
      <c r="F400" s="80" t="s">
        <v>72</v>
      </c>
      <c r="G400" s="80" t="s">
        <v>341</v>
      </c>
      <c r="H400" s="6">
        <v>1650000</v>
      </c>
      <c r="I400" s="6"/>
      <c r="J400" s="6">
        <f t="shared" si="17"/>
        <v>1650000</v>
      </c>
      <c r="K400" s="67" t="str">
        <f t="shared" si="18"/>
        <v>02-01-01-004-008</v>
      </c>
      <c r="L400" s="67" t="s">
        <v>600</v>
      </c>
      <c r="M400" s="66" t="s">
        <v>273</v>
      </c>
      <c r="N400" s="66" t="str">
        <f t="shared" si="16"/>
        <v/>
      </c>
      <c r="O400" s="66" t="str">
        <f>IF(A400="","",IF(M400="DETALLE","",COUNTIFS(N400:$N$2970,N400)))</f>
        <v/>
      </c>
      <c r="P400" s="66" t="s">
        <v>765</v>
      </c>
      <c r="Q400" s="66" t="s">
        <v>684</v>
      </c>
      <c r="R400" s="66" t="s">
        <v>413</v>
      </c>
      <c r="S400" s="65" t="s">
        <v>850</v>
      </c>
    </row>
    <row r="401" spans="1:19" s="66" customFormat="1" x14ac:dyDescent="0.25">
      <c r="F401" s="80" t="s">
        <v>75</v>
      </c>
      <c r="G401" s="80" t="s">
        <v>281</v>
      </c>
      <c r="H401" s="6">
        <v>9780000</v>
      </c>
      <c r="I401" s="6"/>
      <c r="J401" s="6">
        <f t="shared" si="17"/>
        <v>9780000</v>
      </c>
      <c r="K401" s="67" t="str">
        <f t="shared" si="18"/>
        <v>02-01-01-004-008</v>
      </c>
      <c r="L401" s="67" t="s">
        <v>600</v>
      </c>
      <c r="M401" s="66" t="s">
        <v>273</v>
      </c>
      <c r="N401" s="66" t="str">
        <f t="shared" si="16"/>
        <v/>
      </c>
      <c r="O401" s="66" t="str">
        <f>IF(A401="","",IF(M401="DETALLE","",COUNTIFS(N401:$N$2970,N401)))</f>
        <v/>
      </c>
      <c r="P401" s="66" t="s">
        <v>741</v>
      </c>
      <c r="Q401" s="66" t="s">
        <v>684</v>
      </c>
      <c r="R401" s="66" t="s">
        <v>413</v>
      </c>
      <c r="S401" s="65" t="s">
        <v>741</v>
      </c>
    </row>
    <row r="402" spans="1:19" s="66" customFormat="1" x14ac:dyDescent="0.25">
      <c r="F402" s="80" t="s">
        <v>78</v>
      </c>
      <c r="G402" s="80" t="s">
        <v>345</v>
      </c>
      <c r="H402" s="6">
        <v>10931614</v>
      </c>
      <c r="I402" s="6"/>
      <c r="J402" s="6">
        <f t="shared" si="17"/>
        <v>10931614</v>
      </c>
      <c r="K402" s="67" t="str">
        <f t="shared" si="18"/>
        <v>02-01-01-004-008</v>
      </c>
      <c r="L402" s="67" t="s">
        <v>600</v>
      </c>
      <c r="M402" s="66" t="s">
        <v>273</v>
      </c>
      <c r="N402" s="66" t="str">
        <f t="shared" si="16"/>
        <v/>
      </c>
      <c r="O402" s="66" t="str">
        <f>IF(A402="","",IF(M402="DETALLE","",COUNTIFS(N402:$N$2970,N402)))</f>
        <v/>
      </c>
      <c r="P402" s="66" t="s">
        <v>767</v>
      </c>
      <c r="Q402" s="66" t="s">
        <v>684</v>
      </c>
      <c r="R402" s="66" t="s">
        <v>413</v>
      </c>
      <c r="S402" s="65" t="s">
        <v>852</v>
      </c>
    </row>
    <row r="403" spans="1:19" s="66" customFormat="1" x14ac:dyDescent="0.25">
      <c r="F403" s="80" t="s">
        <v>80</v>
      </c>
      <c r="G403" s="80" t="s">
        <v>347</v>
      </c>
      <c r="H403" s="6">
        <v>40152980.140000001</v>
      </c>
      <c r="I403" s="6"/>
      <c r="J403" s="6">
        <f t="shared" si="17"/>
        <v>40152980.140000001</v>
      </c>
      <c r="K403" s="67" t="str">
        <f t="shared" si="18"/>
        <v>02-01-01-004-008</v>
      </c>
      <c r="L403" s="67" t="s">
        <v>600</v>
      </c>
      <c r="M403" s="66" t="s">
        <v>273</v>
      </c>
      <c r="N403" s="66" t="str">
        <f t="shared" si="16"/>
        <v/>
      </c>
      <c r="O403" s="66" t="str">
        <f>IF(A403="","",IF(M403="DETALLE","",COUNTIFS(N403:$N$2970,N403)))</f>
        <v/>
      </c>
      <c r="P403" s="66" t="s">
        <v>768</v>
      </c>
      <c r="Q403" s="66" t="s">
        <v>684</v>
      </c>
      <c r="R403" s="66" t="s">
        <v>413</v>
      </c>
      <c r="S403" s="65" t="s">
        <v>768</v>
      </c>
    </row>
    <row r="404" spans="1:19" s="66" customFormat="1" x14ac:dyDescent="0.25">
      <c r="F404" s="80" t="s">
        <v>113</v>
      </c>
      <c r="G404" s="80" t="s">
        <v>379</v>
      </c>
      <c r="H404" s="6">
        <v>4000000</v>
      </c>
      <c r="I404" s="6"/>
      <c r="J404" s="6">
        <f t="shared" si="17"/>
        <v>4000000</v>
      </c>
      <c r="K404" s="67" t="str">
        <f t="shared" si="18"/>
        <v>02-01-01-004-008</v>
      </c>
      <c r="L404" s="67" t="s">
        <v>600</v>
      </c>
      <c r="M404" s="66" t="s">
        <v>273</v>
      </c>
      <c r="N404" s="66" t="str">
        <f t="shared" si="16"/>
        <v/>
      </c>
      <c r="O404" s="66" t="str">
        <f>IF(A404="","",IF(M404="DETALLE","",COUNTIFS(N404:$N$2970,N404)))</f>
        <v/>
      </c>
      <c r="P404" s="66" t="s">
        <v>768</v>
      </c>
      <c r="Q404" s="66" t="s">
        <v>684</v>
      </c>
      <c r="R404" s="66" t="s">
        <v>413</v>
      </c>
      <c r="S404" s="65" t="s">
        <v>867</v>
      </c>
    </row>
    <row r="405" spans="1:19" s="66" customFormat="1" x14ac:dyDescent="0.25">
      <c r="F405" s="80" t="s">
        <v>114</v>
      </c>
      <c r="G405" s="80" t="s">
        <v>380</v>
      </c>
      <c r="H405" s="6">
        <v>3000000</v>
      </c>
      <c r="I405" s="6"/>
      <c r="J405" s="6">
        <f t="shared" si="17"/>
        <v>3000000</v>
      </c>
      <c r="K405" s="67" t="str">
        <f t="shared" si="18"/>
        <v>02-01-01-004-008</v>
      </c>
      <c r="L405" s="67" t="s">
        <v>600</v>
      </c>
      <c r="M405" s="66" t="s">
        <v>273</v>
      </c>
      <c r="N405" s="66" t="str">
        <f t="shared" si="16"/>
        <v/>
      </c>
      <c r="O405" s="66" t="str">
        <f>IF(A405="","",IF(M405="DETALLE","",COUNTIFS(N405:$N$2970,N405)))</f>
        <v/>
      </c>
      <c r="P405" s="66" t="s">
        <v>769</v>
      </c>
      <c r="Q405" s="66" t="s">
        <v>684</v>
      </c>
      <c r="R405" s="66" t="s">
        <v>413</v>
      </c>
      <c r="S405" s="65" t="s">
        <v>868</v>
      </c>
    </row>
    <row r="406" spans="1:19" s="66" customFormat="1" x14ac:dyDescent="0.25">
      <c r="F406" s="80" t="s">
        <v>84</v>
      </c>
      <c r="G406" s="80" t="s">
        <v>351</v>
      </c>
      <c r="H406" s="6">
        <v>10600000</v>
      </c>
      <c r="I406" s="6"/>
      <c r="J406" s="6">
        <f t="shared" si="17"/>
        <v>10600000</v>
      </c>
      <c r="K406" s="67" t="str">
        <f t="shared" si="18"/>
        <v>02-01-01-004-008</v>
      </c>
      <c r="L406" s="67" t="s">
        <v>600</v>
      </c>
      <c r="M406" s="66" t="s">
        <v>273</v>
      </c>
      <c r="N406" s="66" t="str">
        <f t="shared" si="16"/>
        <v/>
      </c>
      <c r="O406" s="66" t="str">
        <f>IF(A406="","",IF(M406="DETALLE","",COUNTIFS(N406:$N$2970,N406)))</f>
        <v/>
      </c>
      <c r="P406" s="66" t="s">
        <v>769</v>
      </c>
      <c r="Q406" s="66" t="s">
        <v>684</v>
      </c>
      <c r="R406" s="66" t="s">
        <v>413</v>
      </c>
      <c r="S406" s="65" t="s">
        <v>1050</v>
      </c>
    </row>
    <row r="407" spans="1:19" s="66" customFormat="1" x14ac:dyDescent="0.25">
      <c r="F407" s="80" t="s">
        <v>85</v>
      </c>
      <c r="G407" s="80" t="s">
        <v>352</v>
      </c>
      <c r="H407" s="6">
        <v>8000000</v>
      </c>
      <c r="I407" s="6"/>
      <c r="J407" s="6">
        <f t="shared" si="17"/>
        <v>8000000</v>
      </c>
      <c r="K407" s="67" t="str">
        <f t="shared" si="18"/>
        <v>02-01-01-004-008</v>
      </c>
      <c r="L407" s="67" t="s">
        <v>600</v>
      </c>
      <c r="M407" s="66" t="s">
        <v>273</v>
      </c>
      <c r="N407" s="66" t="str">
        <f t="shared" si="16"/>
        <v/>
      </c>
      <c r="O407" s="66" t="str">
        <f>IF(A407="","",IF(M407="DETALLE","",COUNTIFS(N407:$N$2970,N407)))</f>
        <v/>
      </c>
      <c r="P407" s="66" t="s">
        <v>770</v>
      </c>
      <c r="Q407" s="66" t="s">
        <v>684</v>
      </c>
      <c r="R407" s="66" t="s">
        <v>413</v>
      </c>
      <c r="S407" s="65" t="s">
        <v>770</v>
      </c>
    </row>
    <row r="408" spans="1:19" s="66" customFormat="1" x14ac:dyDescent="0.25">
      <c r="F408" s="80" t="s">
        <v>86</v>
      </c>
      <c r="G408" s="80" t="s">
        <v>353</v>
      </c>
      <c r="H408" s="6">
        <v>13400000</v>
      </c>
      <c r="I408" s="6"/>
      <c r="J408" s="6">
        <f t="shared" si="17"/>
        <v>13400000</v>
      </c>
      <c r="K408" s="67" t="str">
        <f t="shared" si="18"/>
        <v>02-01-01-004-008</v>
      </c>
      <c r="L408" s="67" t="s">
        <v>600</v>
      </c>
      <c r="M408" s="66" t="s">
        <v>273</v>
      </c>
      <c r="N408" s="66" t="str">
        <f t="shared" si="16"/>
        <v/>
      </c>
      <c r="O408" s="66" t="str">
        <f>IF(A408="","",IF(M408="DETALLE","",COUNTIFS(N408:$N$2970,N408)))</f>
        <v/>
      </c>
      <c r="P408" s="66" t="s">
        <v>770</v>
      </c>
      <c r="Q408" s="66" t="s">
        <v>684</v>
      </c>
      <c r="R408" s="66" t="s">
        <v>413</v>
      </c>
      <c r="S408" s="65" t="s">
        <v>856</v>
      </c>
    </row>
    <row r="409" spans="1:19" s="66" customFormat="1" x14ac:dyDescent="0.25">
      <c r="F409" s="80" t="s">
        <v>87</v>
      </c>
      <c r="G409" s="80" t="s">
        <v>354</v>
      </c>
      <c r="H409" s="6">
        <v>2500000</v>
      </c>
      <c r="I409" s="6"/>
      <c r="J409" s="6">
        <f t="shared" si="17"/>
        <v>2500000</v>
      </c>
      <c r="K409" s="67" t="str">
        <f t="shared" si="18"/>
        <v>02-01-01-004-008</v>
      </c>
      <c r="L409" s="67" t="s">
        <v>600</v>
      </c>
      <c r="M409" s="66" t="s">
        <v>273</v>
      </c>
      <c r="N409" s="66" t="str">
        <f t="shared" si="16"/>
        <v/>
      </c>
      <c r="O409" s="66" t="str">
        <f>IF(A409="","",IF(M409="DETALLE","",COUNTIFS(N409:$N$2970,N409)))</f>
        <v/>
      </c>
      <c r="P409" s="66" t="s">
        <v>771</v>
      </c>
      <c r="Q409" s="66" t="s">
        <v>684</v>
      </c>
      <c r="R409" s="66" t="s">
        <v>413</v>
      </c>
      <c r="S409" s="65" t="s">
        <v>771</v>
      </c>
    </row>
    <row r="410" spans="1:19" s="66" customFormat="1" x14ac:dyDescent="0.25">
      <c r="F410" s="80" t="s">
        <v>88</v>
      </c>
      <c r="G410" s="80" t="s">
        <v>355</v>
      </c>
      <c r="H410" s="6">
        <v>16036100</v>
      </c>
      <c r="I410" s="6"/>
      <c r="J410" s="6">
        <f t="shared" si="17"/>
        <v>16036100</v>
      </c>
      <c r="K410" s="67" t="str">
        <f t="shared" si="18"/>
        <v>02-01-01-004-008</v>
      </c>
      <c r="L410" s="67" t="s">
        <v>600</v>
      </c>
      <c r="M410" s="66" t="s">
        <v>273</v>
      </c>
      <c r="N410" s="66" t="str">
        <f t="shared" si="16"/>
        <v/>
      </c>
      <c r="O410" s="66" t="str">
        <f>IF(A410="","",IF(M410="DETALLE","",COUNTIFS(N410:$N$2970,N410)))</f>
        <v/>
      </c>
      <c r="P410" s="66" t="s">
        <v>771</v>
      </c>
      <c r="Q410" s="66" t="s">
        <v>684</v>
      </c>
      <c r="R410" s="66" t="s">
        <v>413</v>
      </c>
      <c r="S410" s="65" t="s">
        <v>1051</v>
      </c>
    </row>
    <row r="411" spans="1:19" s="66" customFormat="1" x14ac:dyDescent="0.25">
      <c r="F411" s="80" t="s">
        <v>90</v>
      </c>
      <c r="G411" s="80" t="s">
        <v>1025</v>
      </c>
      <c r="H411" s="6">
        <v>25400000</v>
      </c>
      <c r="I411" s="6"/>
      <c r="J411" s="6">
        <f t="shared" si="17"/>
        <v>25400000</v>
      </c>
      <c r="K411" s="67" t="str">
        <f t="shared" si="18"/>
        <v>02-01-01-004-008</v>
      </c>
      <c r="L411" s="67" t="s">
        <v>600</v>
      </c>
      <c r="M411" s="66" t="s">
        <v>273</v>
      </c>
      <c r="N411" s="66" t="str">
        <f t="shared" si="16"/>
        <v/>
      </c>
      <c r="O411" s="66" t="str">
        <f>IF(A411="","",IF(M411="DETALLE","",COUNTIFS(N411:$N$2970,N411)))</f>
        <v/>
      </c>
      <c r="P411" s="66" t="s">
        <v>773</v>
      </c>
      <c r="Q411" s="66" t="s">
        <v>684</v>
      </c>
      <c r="R411" s="66" t="s">
        <v>413</v>
      </c>
      <c r="S411" s="65" t="s">
        <v>773</v>
      </c>
    </row>
    <row r="412" spans="1:19" s="66" customFormat="1" x14ac:dyDescent="0.25">
      <c r="F412" s="80" t="s">
        <v>97</v>
      </c>
      <c r="G412" s="80" t="s">
        <v>364</v>
      </c>
      <c r="H412" s="6">
        <v>1000000</v>
      </c>
      <c r="I412" s="6"/>
      <c r="J412" s="6">
        <f t="shared" si="17"/>
        <v>1000000</v>
      </c>
      <c r="K412" s="67" t="str">
        <f t="shared" si="18"/>
        <v>02-01-01-004-008</v>
      </c>
      <c r="L412" s="67" t="s">
        <v>600</v>
      </c>
      <c r="M412" s="66" t="s">
        <v>273</v>
      </c>
      <c r="N412" s="66" t="str">
        <f t="shared" si="16"/>
        <v/>
      </c>
      <c r="O412" s="66" t="str">
        <f>IF(A412="","",IF(M412="DETALLE","",COUNTIFS(N412:$N$2970,N412)))</f>
        <v/>
      </c>
      <c r="P412" s="66" t="s">
        <v>742</v>
      </c>
      <c r="Q412" s="66" t="s">
        <v>684</v>
      </c>
      <c r="R412" s="66" t="s">
        <v>413</v>
      </c>
      <c r="S412" s="65" t="s">
        <v>861</v>
      </c>
    </row>
    <row r="413" spans="1:19" s="66" customFormat="1" ht="29.25" customHeight="1" x14ac:dyDescent="0.25">
      <c r="A413" s="62"/>
      <c r="B413" s="62"/>
      <c r="C413" s="62"/>
      <c r="D413" s="62"/>
      <c r="E413" s="62"/>
      <c r="F413" s="82"/>
      <c r="G413" s="82" t="s">
        <v>261</v>
      </c>
      <c r="H413" s="4" t="str">
        <f>IF(A413="","",SUMIFS(H414:$H$2970,L414:$L$2970,K413))</f>
        <v/>
      </c>
      <c r="I413" s="4" t="str">
        <f>IF(A413="","",SUMIFS(I414:$I$2970,L414:$L$2970,K413))</f>
        <v/>
      </c>
      <c r="J413" s="4" t="str">
        <f t="shared" si="17"/>
        <v/>
      </c>
      <c r="K413" s="64" t="str">
        <f t="shared" si="18"/>
        <v/>
      </c>
      <c r="L413" s="64" t="s">
        <v>261</v>
      </c>
      <c r="M413" s="62" t="s">
        <v>261</v>
      </c>
      <c r="N413" s="62" t="str">
        <f t="shared" si="16"/>
        <v/>
      </c>
      <c r="O413" s="62" t="str">
        <f>IF(A413="","",IF(M413="DETALLE","",COUNTIFS(N413:$N$2970,N413)))</f>
        <v/>
      </c>
      <c r="P413" s="62" t="s">
        <v>261</v>
      </c>
      <c r="Q413" s="62" t="s">
        <v>261</v>
      </c>
      <c r="R413" s="62" t="s">
        <v>261</v>
      </c>
      <c r="S413" s="65" t="s">
        <v>261</v>
      </c>
    </row>
    <row r="414" spans="1:19" s="66" customFormat="1" ht="30" customHeight="1" x14ac:dyDescent="0.25">
      <c r="A414" s="62" t="s">
        <v>27</v>
      </c>
      <c r="B414" s="62" t="s">
        <v>28</v>
      </c>
      <c r="C414" s="62" t="s">
        <v>28</v>
      </c>
      <c r="D414" s="62" t="s">
        <v>100</v>
      </c>
      <c r="E414" s="62" t="s">
        <v>149</v>
      </c>
      <c r="F414" s="82"/>
      <c r="G414" s="83" t="s">
        <v>414</v>
      </c>
      <c r="H414" s="4">
        <f>IF(A414="","",SUMIFS(H415:$H$2970,L415:$L$2970,K414))</f>
        <v>2055280000</v>
      </c>
      <c r="I414" s="4">
        <f>IF(A414="","",SUMIFS(I415:$I$2970,L415:$L$2970,K414))</f>
        <v>374910046</v>
      </c>
      <c r="J414" s="4">
        <f t="shared" si="17"/>
        <v>2430190046</v>
      </c>
      <c r="K414" s="64" t="str">
        <f t="shared" si="18"/>
        <v>02-01-01-004-009</v>
      </c>
      <c r="L414" s="64" t="s">
        <v>594</v>
      </c>
      <c r="M414" s="62" t="s">
        <v>277</v>
      </c>
      <c r="N414" s="62" t="str">
        <f t="shared" si="16"/>
        <v>020101004009Subordinal</v>
      </c>
      <c r="O414" s="62">
        <f>IF(A414="","",IF(M414="DETALLE","",COUNTIFS(N414:$N$2970,N414)))</f>
        <v>1</v>
      </c>
      <c r="P414" s="62" t="s">
        <v>261</v>
      </c>
      <c r="Q414" s="62" t="s">
        <v>414</v>
      </c>
      <c r="R414" s="62" t="s">
        <v>414</v>
      </c>
      <c r="S414" s="65" t="s">
        <v>261</v>
      </c>
    </row>
    <row r="415" spans="1:19" s="66" customFormat="1" x14ac:dyDescent="0.25">
      <c r="F415" s="80" t="s">
        <v>128</v>
      </c>
      <c r="G415" s="80" t="s">
        <v>1038</v>
      </c>
      <c r="H415" s="6">
        <v>280000000</v>
      </c>
      <c r="I415" s="6"/>
      <c r="J415" s="6">
        <f t="shared" si="17"/>
        <v>280000000</v>
      </c>
      <c r="K415" s="67" t="str">
        <f t="shared" si="18"/>
        <v>02-01-01-004-009</v>
      </c>
      <c r="L415" s="67" t="s">
        <v>601</v>
      </c>
      <c r="M415" s="66" t="s">
        <v>273</v>
      </c>
      <c r="N415" s="66" t="str">
        <f t="shared" si="16"/>
        <v/>
      </c>
      <c r="O415" s="66" t="str">
        <f>IF(A415="","",IF(M415="DETALLE","",COUNTIFS(N415:$N$2970,N415)))</f>
        <v/>
      </c>
      <c r="P415" s="66" t="s">
        <v>739</v>
      </c>
      <c r="Q415" s="66" t="s">
        <v>414</v>
      </c>
      <c r="R415" s="66" t="s">
        <v>414</v>
      </c>
      <c r="S415" s="65" t="s">
        <v>876</v>
      </c>
    </row>
    <row r="416" spans="1:19" s="66" customFormat="1" x14ac:dyDescent="0.25">
      <c r="F416" s="80" t="s">
        <v>33</v>
      </c>
      <c r="G416" s="80" t="s">
        <v>979</v>
      </c>
      <c r="H416" s="6">
        <v>871830000</v>
      </c>
      <c r="I416" s="6"/>
      <c r="J416" s="6">
        <f t="shared" si="17"/>
        <v>871830000</v>
      </c>
      <c r="K416" s="67" t="str">
        <f t="shared" si="18"/>
        <v>02-01-01-004-009</v>
      </c>
      <c r="L416" s="67" t="s">
        <v>601</v>
      </c>
      <c r="M416" s="66" t="s">
        <v>273</v>
      </c>
      <c r="N416" s="66" t="str">
        <f t="shared" si="16"/>
        <v/>
      </c>
      <c r="O416" s="66" t="str">
        <f>IF(A416="","",IF(M416="DETALLE","",COUNTIFS(N416:$N$2970,N416)))</f>
        <v/>
      </c>
      <c r="P416" s="66" t="s">
        <v>739</v>
      </c>
      <c r="Q416" s="66" t="s">
        <v>414</v>
      </c>
      <c r="R416" s="66" t="s">
        <v>414</v>
      </c>
      <c r="S416" s="65" t="s">
        <v>834</v>
      </c>
    </row>
    <row r="417" spans="1:19" s="66" customFormat="1" x14ac:dyDescent="0.25">
      <c r="F417" s="84" t="s">
        <v>135</v>
      </c>
      <c r="G417" s="80" t="s">
        <v>1039</v>
      </c>
      <c r="H417" s="6">
        <v>900000000</v>
      </c>
      <c r="I417" s="6"/>
      <c r="J417" s="6">
        <f t="shared" si="17"/>
        <v>900000000</v>
      </c>
      <c r="K417" s="67" t="str">
        <f t="shared" si="18"/>
        <v>02-01-01-004-009</v>
      </c>
      <c r="L417" s="67" t="s">
        <v>601</v>
      </c>
      <c r="M417" s="66" t="s">
        <v>273</v>
      </c>
      <c r="N417" s="66" t="str">
        <f t="shared" si="16"/>
        <v/>
      </c>
      <c r="O417" s="66" t="str">
        <f>IF(A417="","",IF(M417="DETALLE","",COUNTIFS(N417:$N$2970,N417)))</f>
        <v/>
      </c>
      <c r="P417" s="66" t="s">
        <v>739</v>
      </c>
      <c r="Q417" s="66" t="s">
        <v>414</v>
      </c>
      <c r="R417" s="66" t="s">
        <v>414</v>
      </c>
      <c r="S417" s="65" t="s">
        <v>883</v>
      </c>
    </row>
    <row r="418" spans="1:19" s="66" customFormat="1" x14ac:dyDescent="0.25">
      <c r="F418" s="80" t="s">
        <v>38</v>
      </c>
      <c r="G418" s="80" t="s">
        <v>1016</v>
      </c>
      <c r="H418" s="6">
        <v>1000000</v>
      </c>
      <c r="I418" s="6"/>
      <c r="J418" s="6">
        <f t="shared" si="17"/>
        <v>1000000</v>
      </c>
      <c r="K418" s="67" t="str">
        <f t="shared" si="18"/>
        <v>02-01-01-004-009</v>
      </c>
      <c r="L418" s="67" t="s">
        <v>601</v>
      </c>
      <c r="M418" s="66" t="s">
        <v>273</v>
      </c>
      <c r="N418" s="66" t="str">
        <f t="shared" si="16"/>
        <v/>
      </c>
      <c r="O418" s="66" t="str">
        <f>IF(A418="","",IF(M418="DETALLE","",COUNTIFS(N418:$N$2970,N418)))</f>
        <v/>
      </c>
      <c r="P418" s="66" t="s">
        <v>739</v>
      </c>
      <c r="Q418" s="66" t="s">
        <v>414</v>
      </c>
      <c r="R418" s="66" t="s">
        <v>414</v>
      </c>
      <c r="S418" s="65" t="s">
        <v>839</v>
      </c>
    </row>
    <row r="419" spans="1:19" s="66" customFormat="1" x14ac:dyDescent="0.25">
      <c r="F419" s="80" t="s">
        <v>54</v>
      </c>
      <c r="G419" s="80" t="s">
        <v>288</v>
      </c>
      <c r="H419" s="6"/>
      <c r="I419" s="6">
        <v>200000000</v>
      </c>
      <c r="J419" s="6">
        <f t="shared" si="17"/>
        <v>200000000</v>
      </c>
      <c r="K419" s="67" t="str">
        <f t="shared" si="18"/>
        <v>02-01-01-004-009</v>
      </c>
      <c r="L419" s="67" t="s">
        <v>601</v>
      </c>
      <c r="M419" s="66" t="s">
        <v>273</v>
      </c>
      <c r="N419" s="66" t="str">
        <f t="shared" si="16"/>
        <v/>
      </c>
      <c r="O419" s="66" t="str">
        <f>IF(A419="","",IF(M419="DETALLE","",COUNTIFS(N419:$N$2970,N419)))</f>
        <v/>
      </c>
      <c r="P419" s="66" t="s">
        <v>743</v>
      </c>
      <c r="Q419" s="66" t="s">
        <v>414</v>
      </c>
      <c r="R419" s="66" t="s">
        <v>414</v>
      </c>
      <c r="S419" s="65" t="s">
        <v>743</v>
      </c>
    </row>
    <row r="420" spans="1:19" s="66" customFormat="1" x14ac:dyDescent="0.25">
      <c r="F420" s="80" t="s">
        <v>57</v>
      </c>
      <c r="G420" s="80" t="s">
        <v>1023</v>
      </c>
      <c r="H420" s="6">
        <v>650000</v>
      </c>
      <c r="I420" s="6"/>
      <c r="J420" s="6">
        <f t="shared" si="17"/>
        <v>650000</v>
      </c>
      <c r="K420" s="67" t="str">
        <f t="shared" si="18"/>
        <v>02-01-01-004-009</v>
      </c>
      <c r="L420" s="67" t="s">
        <v>601</v>
      </c>
      <c r="M420" s="66" t="s">
        <v>273</v>
      </c>
      <c r="N420" s="66" t="str">
        <f t="shared" si="16"/>
        <v/>
      </c>
      <c r="O420" s="66" t="str">
        <f>IF(A420="","",IF(M420="DETALLE","",COUNTIFS(N420:$N$2970,N420)))</f>
        <v/>
      </c>
      <c r="P420" s="66" t="s">
        <v>757</v>
      </c>
      <c r="Q420" s="66" t="s">
        <v>414</v>
      </c>
      <c r="R420" s="66" t="s">
        <v>414</v>
      </c>
      <c r="S420" s="65" t="s">
        <v>757</v>
      </c>
    </row>
    <row r="421" spans="1:19" s="66" customFormat="1" x14ac:dyDescent="0.25">
      <c r="F421" s="80" t="s">
        <v>73</v>
      </c>
      <c r="G421" s="80" t="s">
        <v>342</v>
      </c>
      <c r="H421" s="6"/>
      <c r="I421" s="6">
        <v>174910046</v>
      </c>
      <c r="J421" s="6">
        <f t="shared" si="17"/>
        <v>174910046</v>
      </c>
      <c r="K421" s="67" t="str">
        <f t="shared" si="18"/>
        <v>02-01-01-004-009</v>
      </c>
      <c r="L421" s="67" t="s">
        <v>601</v>
      </c>
      <c r="M421" s="66" t="s">
        <v>273</v>
      </c>
      <c r="N421" s="66" t="str">
        <f t="shared" si="16"/>
        <v/>
      </c>
      <c r="O421" s="66" t="str">
        <f>IF(A421="","",IF(M421="DETALLE","",COUNTIFS(N421:$N$2970,N421)))</f>
        <v/>
      </c>
      <c r="P421" s="66" t="s">
        <v>765</v>
      </c>
      <c r="Q421" s="66" t="s">
        <v>414</v>
      </c>
      <c r="R421" s="66" t="s">
        <v>414</v>
      </c>
      <c r="S421" s="65" t="s">
        <v>765</v>
      </c>
    </row>
    <row r="422" spans="1:19" s="66" customFormat="1" x14ac:dyDescent="0.25">
      <c r="F422" s="84" t="s">
        <v>84</v>
      </c>
      <c r="G422" s="80" t="s">
        <v>351</v>
      </c>
      <c r="H422" s="6">
        <v>1800000</v>
      </c>
      <c r="I422" s="6"/>
      <c r="J422" s="6">
        <f t="shared" si="17"/>
        <v>1800000</v>
      </c>
      <c r="K422" s="67" t="str">
        <f t="shared" si="18"/>
        <v>02-01-01-004-009</v>
      </c>
      <c r="L422" s="67" t="s">
        <v>601</v>
      </c>
      <c r="M422" s="66" t="s">
        <v>273</v>
      </c>
      <c r="N422" s="66" t="str">
        <f t="shared" si="16"/>
        <v/>
      </c>
      <c r="O422" s="66" t="str">
        <f>IF(A422="","",IF(M422="DETALLE","",COUNTIFS(N422:$N$2970,N422)))</f>
        <v/>
      </c>
      <c r="P422" s="66" t="s">
        <v>769</v>
      </c>
      <c r="Q422" s="66" t="s">
        <v>414</v>
      </c>
      <c r="R422" s="66" t="s">
        <v>414</v>
      </c>
      <c r="S422" s="65" t="s">
        <v>1050</v>
      </c>
    </row>
    <row r="423" spans="1:19" s="66" customFormat="1" ht="27" customHeight="1" x14ac:dyDescent="0.25">
      <c r="A423" s="62"/>
      <c r="B423" s="62"/>
      <c r="C423" s="62"/>
      <c r="D423" s="62"/>
      <c r="E423" s="62"/>
      <c r="F423" s="82"/>
      <c r="G423" s="82" t="s">
        <v>261</v>
      </c>
      <c r="H423" s="4" t="str">
        <f>IF(A423="","",SUMIFS(H424:$H$2970,L424:$L$2970,K423))</f>
        <v/>
      </c>
      <c r="I423" s="4" t="str">
        <f>IF(A423="","",SUMIFS(I424:$I$2970,L424:$L$2970,K423))</f>
        <v/>
      </c>
      <c r="J423" s="4" t="str">
        <f t="shared" si="17"/>
        <v/>
      </c>
      <c r="K423" s="64" t="str">
        <f t="shared" si="18"/>
        <v/>
      </c>
      <c r="L423" s="64" t="s">
        <v>261</v>
      </c>
      <c r="M423" s="62" t="s">
        <v>261</v>
      </c>
      <c r="N423" s="62" t="str">
        <f t="shared" si="16"/>
        <v/>
      </c>
      <c r="O423" s="62" t="str">
        <f>IF(A423="","",IF(M423="DETALLE","",COUNTIFS(N423:$N$2970,N423)))</f>
        <v/>
      </c>
      <c r="P423" s="62" t="s">
        <v>261</v>
      </c>
      <c r="Q423" s="62" t="s">
        <v>261</v>
      </c>
      <c r="R423" s="62" t="s">
        <v>261</v>
      </c>
      <c r="S423" s="65" t="s">
        <v>261</v>
      </c>
    </row>
    <row r="424" spans="1:19" s="66" customFormat="1" ht="30" customHeight="1" x14ac:dyDescent="0.25">
      <c r="A424" s="62" t="s">
        <v>27</v>
      </c>
      <c r="B424" s="62" t="s">
        <v>28</v>
      </c>
      <c r="C424" s="62" t="s">
        <v>28</v>
      </c>
      <c r="D424" s="62" t="s">
        <v>100</v>
      </c>
      <c r="E424" s="62" t="s">
        <v>150</v>
      </c>
      <c r="F424" s="82"/>
      <c r="G424" s="83" t="s">
        <v>415</v>
      </c>
      <c r="H424" s="4">
        <f>IF(A424="","",SUMIFS(H425:$H$2970,L425:$L$2970,K424))</f>
        <v>8758825316.8600006</v>
      </c>
      <c r="I424" s="4">
        <f>IF(A424="","",SUMIFS(I425:$I$2970,L425:$L$2970,K424))</f>
        <v>5384747000</v>
      </c>
      <c r="J424" s="4">
        <f t="shared" si="17"/>
        <v>14143572316.860001</v>
      </c>
      <c r="K424" s="64" t="str">
        <f t="shared" si="18"/>
        <v>02-01-01-004-010</v>
      </c>
      <c r="L424" s="64" t="s">
        <v>594</v>
      </c>
      <c r="M424" s="62" t="s">
        <v>277</v>
      </c>
      <c r="N424" s="62" t="str">
        <f t="shared" si="16"/>
        <v>020101004010Subordinal</v>
      </c>
      <c r="O424" s="62">
        <f>IF(A424="","",IF(M424="DETALLE","",COUNTIFS(N424:$N$2970,N424)))</f>
        <v>1</v>
      </c>
      <c r="P424" s="62" t="s">
        <v>261</v>
      </c>
      <c r="Q424" s="62" t="s">
        <v>415</v>
      </c>
      <c r="R424" s="62" t="s">
        <v>415</v>
      </c>
      <c r="S424" s="65" t="s">
        <v>261</v>
      </c>
    </row>
    <row r="425" spans="1:19" s="66" customFormat="1" x14ac:dyDescent="0.25">
      <c r="F425" s="80" t="s">
        <v>101</v>
      </c>
      <c r="G425" s="80" t="s">
        <v>279</v>
      </c>
      <c r="H425" s="6">
        <v>2705985000</v>
      </c>
      <c r="I425" s="6">
        <v>2336022000</v>
      </c>
      <c r="J425" s="6">
        <f t="shared" si="17"/>
        <v>5042007000</v>
      </c>
      <c r="K425" s="67" t="str">
        <f t="shared" si="18"/>
        <v>02-01-01-004-010</v>
      </c>
      <c r="L425" s="67" t="s">
        <v>602</v>
      </c>
      <c r="M425" s="66" t="s">
        <v>273</v>
      </c>
      <c r="N425" s="66" t="str">
        <f t="shared" si="16"/>
        <v/>
      </c>
      <c r="O425" s="66" t="str">
        <f>IF(A425="","",IF(M425="DETALLE","",COUNTIFS(N425:$N$2970,N425)))</f>
        <v/>
      </c>
      <c r="P425" s="66" t="s">
        <v>739</v>
      </c>
      <c r="Q425" s="66" t="s">
        <v>415</v>
      </c>
      <c r="R425" s="66" t="s">
        <v>415</v>
      </c>
      <c r="S425" s="65" t="s">
        <v>864</v>
      </c>
    </row>
    <row r="426" spans="1:19" s="66" customFormat="1" x14ac:dyDescent="0.25">
      <c r="F426" s="80" t="s">
        <v>35</v>
      </c>
      <c r="G426" s="80" t="s">
        <v>1034</v>
      </c>
      <c r="H426" s="6">
        <v>2168000000</v>
      </c>
      <c r="I426" s="6"/>
      <c r="J426" s="6">
        <f t="shared" si="17"/>
        <v>2168000000</v>
      </c>
      <c r="K426" s="67" t="str">
        <f t="shared" si="18"/>
        <v>02-01-01-004-010</v>
      </c>
      <c r="L426" s="67" t="s">
        <v>602</v>
      </c>
      <c r="M426" s="66" t="s">
        <v>273</v>
      </c>
      <c r="N426" s="66" t="str">
        <f t="shared" si="16"/>
        <v/>
      </c>
      <c r="O426" s="66" t="str">
        <f>IF(A426="","",IF(M426="DETALLE","",COUNTIFS(N426:$N$2970,N426)))</f>
        <v/>
      </c>
      <c r="P426" s="66" t="s">
        <v>739</v>
      </c>
      <c r="Q426" s="66" t="s">
        <v>415</v>
      </c>
      <c r="R426" s="66" t="s">
        <v>415</v>
      </c>
      <c r="S426" s="65" t="s">
        <v>836</v>
      </c>
    </row>
    <row r="427" spans="1:19" s="66" customFormat="1" x14ac:dyDescent="0.25">
      <c r="F427" s="80" t="s">
        <v>39</v>
      </c>
      <c r="G427" s="80" t="s">
        <v>310</v>
      </c>
      <c r="H427" s="6">
        <v>198000000</v>
      </c>
      <c r="I427" s="6"/>
      <c r="J427" s="6">
        <f t="shared" si="17"/>
        <v>198000000</v>
      </c>
      <c r="K427" s="67" t="str">
        <f t="shared" si="18"/>
        <v>02-01-01-004-010</v>
      </c>
      <c r="L427" s="67" t="s">
        <v>602</v>
      </c>
      <c r="M427" s="66" t="s">
        <v>273</v>
      </c>
      <c r="N427" s="66" t="str">
        <f t="shared" si="16"/>
        <v/>
      </c>
      <c r="O427" s="66" t="str">
        <f>IF(A427="","",IF(M427="DETALLE","",COUNTIFS(N427:$N$2970,N427)))</f>
        <v/>
      </c>
      <c r="P427" s="66" t="s">
        <v>739</v>
      </c>
      <c r="Q427" s="66" t="s">
        <v>415</v>
      </c>
      <c r="R427" s="66" t="s">
        <v>415</v>
      </c>
      <c r="S427" s="65" t="s">
        <v>840</v>
      </c>
    </row>
    <row r="428" spans="1:19" s="66" customFormat="1" x14ac:dyDescent="0.25">
      <c r="F428" s="80" t="s">
        <v>51</v>
      </c>
      <c r="G428" s="80" t="s">
        <v>322</v>
      </c>
      <c r="H428" s="6">
        <v>37450000</v>
      </c>
      <c r="I428" s="6"/>
      <c r="J428" s="6">
        <f t="shared" si="17"/>
        <v>37450000</v>
      </c>
      <c r="K428" s="67" t="str">
        <f t="shared" si="18"/>
        <v>02-01-01-004-010</v>
      </c>
      <c r="L428" s="67" t="s">
        <v>602</v>
      </c>
      <c r="M428" s="66" t="s">
        <v>273</v>
      </c>
      <c r="N428" s="66" t="str">
        <f t="shared" si="16"/>
        <v/>
      </c>
      <c r="O428" s="66" t="str">
        <f>IF(A428="","",IF(M428="DETALLE","",COUNTIFS(N428:$N$2970,N428)))</f>
        <v/>
      </c>
      <c r="P428" s="66" t="s">
        <v>753</v>
      </c>
      <c r="Q428" s="66" t="s">
        <v>415</v>
      </c>
      <c r="R428" s="66" t="s">
        <v>415</v>
      </c>
      <c r="S428" s="65" t="s">
        <v>753</v>
      </c>
    </row>
    <row r="429" spans="1:19" s="66" customFormat="1" x14ac:dyDescent="0.25">
      <c r="F429" s="80" t="s">
        <v>52</v>
      </c>
      <c r="G429" s="80" t="s">
        <v>323</v>
      </c>
      <c r="H429" s="6">
        <v>28000000</v>
      </c>
      <c r="I429" s="6"/>
      <c r="J429" s="6">
        <f t="shared" si="17"/>
        <v>28000000</v>
      </c>
      <c r="K429" s="67" t="str">
        <f t="shared" si="18"/>
        <v>02-01-01-004-010</v>
      </c>
      <c r="L429" s="67" t="s">
        <v>602</v>
      </c>
      <c r="M429" s="66" t="s">
        <v>273</v>
      </c>
      <c r="N429" s="66" t="str">
        <f t="shared" si="16"/>
        <v/>
      </c>
      <c r="O429" s="66" t="str">
        <f>IF(A429="","",IF(M429="DETALLE","",COUNTIFS(N429:$N$2970,N429)))</f>
        <v/>
      </c>
      <c r="P429" s="66" t="s">
        <v>754</v>
      </c>
      <c r="Q429" s="66" t="s">
        <v>415</v>
      </c>
      <c r="R429" s="66" t="s">
        <v>415</v>
      </c>
      <c r="S429" s="65" t="s">
        <v>754</v>
      </c>
    </row>
    <row r="430" spans="1:19" s="66" customFormat="1" x14ac:dyDescent="0.25">
      <c r="F430" s="80" t="s">
        <v>55</v>
      </c>
      <c r="G430" s="80" t="s">
        <v>1030</v>
      </c>
      <c r="H430" s="6">
        <v>108696039</v>
      </c>
      <c r="I430" s="6"/>
      <c r="J430" s="6">
        <f t="shared" si="17"/>
        <v>108696039</v>
      </c>
      <c r="K430" s="67" t="str">
        <f t="shared" si="18"/>
        <v>02-01-01-004-010</v>
      </c>
      <c r="L430" s="67" t="s">
        <v>602</v>
      </c>
      <c r="M430" s="66" t="s">
        <v>273</v>
      </c>
      <c r="N430" s="66" t="str">
        <f t="shared" si="16"/>
        <v/>
      </c>
      <c r="O430" s="66" t="str">
        <f>IF(A430="","",IF(M430="DETALLE","",COUNTIFS(N430:$N$2970,N430)))</f>
        <v/>
      </c>
      <c r="P430" s="66" t="s">
        <v>756</v>
      </c>
      <c r="Q430" s="66" t="s">
        <v>415</v>
      </c>
      <c r="R430" s="66" t="s">
        <v>415</v>
      </c>
      <c r="S430" s="65" t="s">
        <v>756</v>
      </c>
    </row>
    <row r="431" spans="1:19" s="66" customFormat="1" x14ac:dyDescent="0.25">
      <c r="F431" s="80" t="s">
        <v>56</v>
      </c>
      <c r="G431" s="80" t="s">
        <v>280</v>
      </c>
      <c r="H431" s="6">
        <v>1254847000</v>
      </c>
      <c r="I431" s="6"/>
      <c r="J431" s="6">
        <f t="shared" si="17"/>
        <v>1254847000</v>
      </c>
      <c r="K431" s="67" t="str">
        <f t="shared" si="18"/>
        <v>02-01-01-004-010</v>
      </c>
      <c r="L431" s="67" t="s">
        <v>602</v>
      </c>
      <c r="M431" s="66" t="s">
        <v>273</v>
      </c>
      <c r="N431" s="66" t="str">
        <f t="shared" si="16"/>
        <v/>
      </c>
      <c r="O431" s="66" t="str">
        <f>IF(A431="","",IF(M431="DETALLE","",COUNTIFS(N431:$N$2970,N431)))</f>
        <v/>
      </c>
      <c r="P431" s="66" t="s">
        <v>740</v>
      </c>
      <c r="Q431" s="66" t="s">
        <v>415</v>
      </c>
      <c r="R431" s="66" t="s">
        <v>415</v>
      </c>
      <c r="S431" s="65" t="s">
        <v>740</v>
      </c>
    </row>
    <row r="432" spans="1:19" s="66" customFormat="1" x14ac:dyDescent="0.25">
      <c r="F432" s="80" t="s">
        <v>58</v>
      </c>
      <c r="G432" s="80" t="s">
        <v>988</v>
      </c>
      <c r="H432" s="6"/>
      <c r="I432" s="6">
        <v>2000000000</v>
      </c>
      <c r="J432" s="6">
        <f t="shared" si="17"/>
        <v>2000000000</v>
      </c>
      <c r="K432" s="67" t="str">
        <f t="shared" si="18"/>
        <v>02-01-01-004-010</v>
      </c>
      <c r="L432" s="67" t="s">
        <v>602</v>
      </c>
      <c r="M432" s="66" t="s">
        <v>273</v>
      </c>
      <c r="N432" s="66" t="str">
        <f t="shared" si="16"/>
        <v/>
      </c>
      <c r="O432" s="66" t="str">
        <f>IF(A432="","",IF(M432="DETALLE","",COUNTIFS(N432:$N$2970,N432)))</f>
        <v/>
      </c>
      <c r="P432" s="66" t="s">
        <v>758</v>
      </c>
      <c r="Q432" s="66" t="s">
        <v>415</v>
      </c>
      <c r="R432" s="66" t="s">
        <v>415</v>
      </c>
      <c r="S432" s="65" t="s">
        <v>758</v>
      </c>
    </row>
    <row r="433" spans="1:19" s="66" customFormat="1" x14ac:dyDescent="0.25">
      <c r="F433" s="80" t="s">
        <v>145</v>
      </c>
      <c r="G433" s="80" t="s">
        <v>1037</v>
      </c>
      <c r="H433" s="6"/>
      <c r="I433" s="6">
        <v>1000000000</v>
      </c>
      <c r="J433" s="6">
        <f t="shared" si="17"/>
        <v>1000000000</v>
      </c>
      <c r="K433" s="67" t="str">
        <f t="shared" si="18"/>
        <v>02-01-01-004-010</v>
      </c>
      <c r="L433" s="67" t="s">
        <v>602</v>
      </c>
      <c r="M433" s="66" t="s">
        <v>273</v>
      </c>
      <c r="N433" s="66" t="str">
        <f t="shared" si="16"/>
        <v/>
      </c>
      <c r="O433" s="66" t="str">
        <f>IF(A433="","",IF(M433="DETALLE","",COUNTIFS(N433:$N$2970,N433)))</f>
        <v/>
      </c>
      <c r="P433" s="66" t="s">
        <v>767</v>
      </c>
      <c r="Q433" s="66" t="s">
        <v>415</v>
      </c>
      <c r="R433" s="66" t="s">
        <v>415</v>
      </c>
      <c r="S433" s="65" t="s">
        <v>767</v>
      </c>
    </row>
    <row r="434" spans="1:19" s="66" customFormat="1" x14ac:dyDescent="0.25">
      <c r="F434" s="80" t="s">
        <v>61</v>
      </c>
      <c r="G434" s="80" t="s">
        <v>330</v>
      </c>
      <c r="H434" s="6">
        <v>7000000</v>
      </c>
      <c r="I434" s="6"/>
      <c r="J434" s="6">
        <f t="shared" si="17"/>
        <v>7000000</v>
      </c>
      <c r="K434" s="67" t="str">
        <f t="shared" si="18"/>
        <v>02-01-01-004-010</v>
      </c>
      <c r="L434" s="67" t="s">
        <v>602</v>
      </c>
      <c r="M434" s="66" t="s">
        <v>273</v>
      </c>
      <c r="N434" s="66" t="str">
        <f t="shared" si="16"/>
        <v/>
      </c>
      <c r="O434" s="66" t="str">
        <f>IF(A434="","",IF(M434="DETALLE","",COUNTIFS(N434:$N$2970,N434)))</f>
        <v/>
      </c>
      <c r="P434" s="66" t="s">
        <v>760</v>
      </c>
      <c r="Q434" s="66" t="s">
        <v>415</v>
      </c>
      <c r="R434" s="66" t="s">
        <v>415</v>
      </c>
      <c r="S434" s="65" t="s">
        <v>843</v>
      </c>
    </row>
    <row r="435" spans="1:19" s="66" customFormat="1" x14ac:dyDescent="0.25">
      <c r="F435" s="80" t="s">
        <v>62</v>
      </c>
      <c r="G435" s="80" t="s">
        <v>331</v>
      </c>
      <c r="H435" s="6">
        <v>30000000</v>
      </c>
      <c r="I435" s="6"/>
      <c r="J435" s="6">
        <f t="shared" si="17"/>
        <v>30000000</v>
      </c>
      <c r="K435" s="67" t="str">
        <f t="shared" si="18"/>
        <v>02-01-01-004-010</v>
      </c>
      <c r="L435" s="67" t="s">
        <v>602</v>
      </c>
      <c r="M435" s="66" t="s">
        <v>273</v>
      </c>
      <c r="N435" s="66" t="str">
        <f t="shared" si="16"/>
        <v/>
      </c>
      <c r="O435" s="66" t="str">
        <f>IF(A435="","",IF(M435="DETALLE","",COUNTIFS(N435:$N$2970,N435)))</f>
        <v/>
      </c>
      <c r="P435" s="66" t="s">
        <v>761</v>
      </c>
      <c r="Q435" s="66" t="s">
        <v>415</v>
      </c>
      <c r="R435" s="66" t="s">
        <v>415</v>
      </c>
      <c r="S435" s="65" t="s">
        <v>761</v>
      </c>
    </row>
    <row r="436" spans="1:19" s="66" customFormat="1" x14ac:dyDescent="0.25">
      <c r="F436" s="80" t="s">
        <v>68</v>
      </c>
      <c r="G436" s="80" t="s">
        <v>337</v>
      </c>
      <c r="H436" s="6">
        <v>149000000</v>
      </c>
      <c r="I436" s="6"/>
      <c r="J436" s="6">
        <f t="shared" si="17"/>
        <v>149000000</v>
      </c>
      <c r="K436" s="67" t="str">
        <f t="shared" si="18"/>
        <v>02-01-01-004-010</v>
      </c>
      <c r="L436" s="67" t="s">
        <v>602</v>
      </c>
      <c r="M436" s="66" t="s">
        <v>273</v>
      </c>
      <c r="N436" s="66" t="str">
        <f t="shared" si="16"/>
        <v/>
      </c>
      <c r="O436" s="66" t="str">
        <f>IF(A436="","",IF(M436="DETALLE","",COUNTIFS(N436:$N$2970,N436)))</f>
        <v/>
      </c>
      <c r="P436" s="66" t="s">
        <v>763</v>
      </c>
      <c r="Q436" s="66" t="s">
        <v>415</v>
      </c>
      <c r="R436" s="66" t="s">
        <v>415</v>
      </c>
      <c r="S436" s="65" t="s">
        <v>763</v>
      </c>
    </row>
    <row r="437" spans="1:19" s="66" customFormat="1" x14ac:dyDescent="0.25">
      <c r="F437" s="80" t="s">
        <v>69</v>
      </c>
      <c r="G437" s="80" t="s">
        <v>338</v>
      </c>
      <c r="H437" s="6">
        <v>8000000</v>
      </c>
      <c r="I437" s="6"/>
      <c r="J437" s="6">
        <f t="shared" si="17"/>
        <v>8000000</v>
      </c>
      <c r="K437" s="67" t="str">
        <f t="shared" si="18"/>
        <v>02-01-01-004-010</v>
      </c>
      <c r="L437" s="67" t="s">
        <v>602</v>
      </c>
      <c r="M437" s="66" t="s">
        <v>273</v>
      </c>
      <c r="N437" s="66" t="str">
        <f t="shared" si="16"/>
        <v/>
      </c>
      <c r="O437" s="66" t="str">
        <f>IF(A437="","",IF(M437="DETALLE","",COUNTIFS(N437:$N$2970,N437)))</f>
        <v/>
      </c>
      <c r="P437" s="66" t="s">
        <v>763</v>
      </c>
      <c r="Q437" s="66" t="s">
        <v>415</v>
      </c>
      <c r="R437" s="66" t="s">
        <v>415</v>
      </c>
      <c r="S437" s="65" t="s">
        <v>847</v>
      </c>
    </row>
    <row r="438" spans="1:19" s="66" customFormat="1" x14ac:dyDescent="0.25">
      <c r="F438" s="80" t="s">
        <v>71</v>
      </c>
      <c r="G438" s="80" t="s">
        <v>982</v>
      </c>
      <c r="H438" s="6">
        <v>42257141.859999999</v>
      </c>
      <c r="I438" s="6"/>
      <c r="J438" s="6">
        <f t="shared" si="17"/>
        <v>42257141.859999999</v>
      </c>
      <c r="K438" s="67" t="str">
        <f t="shared" si="18"/>
        <v>02-01-01-004-010</v>
      </c>
      <c r="L438" s="67" t="s">
        <v>602</v>
      </c>
      <c r="M438" s="66" t="s">
        <v>273</v>
      </c>
      <c r="N438" s="66" t="str">
        <f t="shared" si="16"/>
        <v/>
      </c>
      <c r="O438" s="66" t="str">
        <f>IF(A438="","",IF(M438="DETALLE","",COUNTIFS(N438:$N$2970,N438)))</f>
        <v/>
      </c>
      <c r="P438" s="66" t="s">
        <v>764</v>
      </c>
      <c r="Q438" s="66" t="s">
        <v>415</v>
      </c>
      <c r="R438" s="66" t="s">
        <v>415</v>
      </c>
      <c r="S438" s="65" t="s">
        <v>849</v>
      </c>
    </row>
    <row r="439" spans="1:19" s="66" customFormat="1" x14ac:dyDescent="0.25">
      <c r="F439" s="80" t="s">
        <v>72</v>
      </c>
      <c r="G439" s="80" t="s">
        <v>341</v>
      </c>
      <c r="H439" s="6">
        <v>22400000</v>
      </c>
      <c r="I439" s="6"/>
      <c r="J439" s="6">
        <f t="shared" si="17"/>
        <v>22400000</v>
      </c>
      <c r="K439" s="67" t="str">
        <f t="shared" si="18"/>
        <v>02-01-01-004-010</v>
      </c>
      <c r="L439" s="67" t="s">
        <v>602</v>
      </c>
      <c r="M439" s="66" t="s">
        <v>273</v>
      </c>
      <c r="N439" s="66" t="str">
        <f t="shared" si="16"/>
        <v/>
      </c>
      <c r="O439" s="66" t="str">
        <f>IF(A439="","",IF(M439="DETALLE","",COUNTIFS(N439:$N$2970,N439)))</f>
        <v/>
      </c>
      <c r="P439" s="66" t="s">
        <v>765</v>
      </c>
      <c r="Q439" s="66" t="s">
        <v>415</v>
      </c>
      <c r="R439" s="66" t="s">
        <v>415</v>
      </c>
      <c r="S439" s="65" t="s">
        <v>850</v>
      </c>
    </row>
    <row r="440" spans="1:19" s="66" customFormat="1" x14ac:dyDescent="0.25">
      <c r="F440" s="80" t="s">
        <v>73</v>
      </c>
      <c r="G440" s="80" t="s">
        <v>342</v>
      </c>
      <c r="H440" s="6">
        <v>6700000</v>
      </c>
      <c r="I440" s="6"/>
      <c r="J440" s="6">
        <f t="shared" si="17"/>
        <v>6700000</v>
      </c>
      <c r="K440" s="67" t="str">
        <f t="shared" si="18"/>
        <v>02-01-01-004-010</v>
      </c>
      <c r="L440" s="67" t="s">
        <v>602</v>
      </c>
      <c r="M440" s="66" t="s">
        <v>273</v>
      </c>
      <c r="N440" s="66" t="str">
        <f t="shared" si="16"/>
        <v/>
      </c>
      <c r="O440" s="66" t="str">
        <f>IF(A440="","",IF(M440="DETALLE","",COUNTIFS(N440:$N$2970,N440)))</f>
        <v/>
      </c>
      <c r="P440" s="66" t="s">
        <v>765</v>
      </c>
      <c r="Q440" s="66" t="s">
        <v>415</v>
      </c>
      <c r="R440" s="66" t="s">
        <v>415</v>
      </c>
      <c r="S440" s="65" t="s">
        <v>765</v>
      </c>
    </row>
    <row r="441" spans="1:19" s="66" customFormat="1" x14ac:dyDescent="0.25">
      <c r="F441" s="80" t="s">
        <v>78</v>
      </c>
      <c r="G441" s="80" t="s">
        <v>345</v>
      </c>
      <c r="H441" s="6">
        <v>478390136</v>
      </c>
      <c r="I441" s="6"/>
      <c r="J441" s="6">
        <f t="shared" si="17"/>
        <v>478390136</v>
      </c>
      <c r="K441" s="67" t="str">
        <f t="shared" si="18"/>
        <v>02-01-01-004-010</v>
      </c>
      <c r="L441" s="67" t="s">
        <v>602</v>
      </c>
      <c r="M441" s="66" t="s">
        <v>273</v>
      </c>
      <c r="N441" s="66" t="str">
        <f t="shared" si="16"/>
        <v/>
      </c>
      <c r="O441" s="66" t="str">
        <f>IF(A441="","",IF(M441="DETALLE","",COUNTIFS(N441:$N$2970,N441)))</f>
        <v/>
      </c>
      <c r="P441" s="66" t="s">
        <v>767</v>
      </c>
      <c r="Q441" s="66" t="s">
        <v>415</v>
      </c>
      <c r="R441" s="66" t="s">
        <v>415</v>
      </c>
      <c r="S441" s="65" t="s">
        <v>852</v>
      </c>
    </row>
    <row r="442" spans="1:19" s="66" customFormat="1" x14ac:dyDescent="0.25">
      <c r="F442" s="80" t="s">
        <v>80</v>
      </c>
      <c r="G442" s="80" t="s">
        <v>347</v>
      </c>
      <c r="H442" s="6"/>
      <c r="I442" s="6">
        <v>48725000</v>
      </c>
      <c r="J442" s="6">
        <f t="shared" si="17"/>
        <v>48725000</v>
      </c>
      <c r="K442" s="67" t="str">
        <f t="shared" si="18"/>
        <v>02-01-01-004-010</v>
      </c>
      <c r="L442" s="67" t="s">
        <v>602</v>
      </c>
      <c r="M442" s="66" t="s">
        <v>273</v>
      </c>
      <c r="N442" s="66" t="str">
        <f t="shared" ref="N442:N508" si="19">IF(F442&lt;&gt;"","",A442&amp;TRIM(B442)&amp;TRIM(C442)&amp;TRIM(D442)&amp;TRIM(E442)&amp;TRIM(M442))</f>
        <v/>
      </c>
      <c r="O442" s="66" t="str">
        <f>IF(A442="","",IF(M442="DETALLE","",COUNTIFS(N442:$N$2970,N442)))</f>
        <v/>
      </c>
      <c r="P442" s="66" t="s">
        <v>768</v>
      </c>
      <c r="Q442" s="66" t="s">
        <v>415</v>
      </c>
      <c r="R442" s="66" t="s">
        <v>415</v>
      </c>
      <c r="S442" s="65" t="s">
        <v>768</v>
      </c>
    </row>
    <row r="443" spans="1:19" s="66" customFormat="1" x14ac:dyDescent="0.25">
      <c r="F443" s="80" t="s">
        <v>113</v>
      </c>
      <c r="G443" s="80" t="s">
        <v>379</v>
      </c>
      <c r="H443" s="6">
        <v>15000000</v>
      </c>
      <c r="I443" s="6"/>
      <c r="J443" s="6">
        <f t="shared" si="17"/>
        <v>15000000</v>
      </c>
      <c r="K443" s="67" t="str">
        <f t="shared" si="18"/>
        <v>02-01-01-004-010</v>
      </c>
      <c r="L443" s="67" t="s">
        <v>602</v>
      </c>
      <c r="M443" s="66" t="s">
        <v>273</v>
      </c>
      <c r="N443" s="66" t="str">
        <f t="shared" si="19"/>
        <v/>
      </c>
      <c r="O443" s="66" t="str">
        <f>IF(A443="","",IF(M443="DETALLE","",COUNTIFS(N443:$N$2970,N443)))</f>
        <v/>
      </c>
      <c r="P443" s="66" t="s">
        <v>768</v>
      </c>
      <c r="Q443" s="66" t="s">
        <v>415</v>
      </c>
      <c r="R443" s="66" t="s">
        <v>415</v>
      </c>
      <c r="S443" s="65" t="s">
        <v>867</v>
      </c>
    </row>
    <row r="444" spans="1:19" s="66" customFormat="1" x14ac:dyDescent="0.25">
      <c r="F444" s="80" t="s">
        <v>85</v>
      </c>
      <c r="G444" s="80" t="s">
        <v>352</v>
      </c>
      <c r="H444" s="6">
        <v>28600000</v>
      </c>
      <c r="I444" s="6"/>
      <c r="J444" s="6">
        <f t="shared" si="17"/>
        <v>28600000</v>
      </c>
      <c r="K444" s="67" t="str">
        <f t="shared" si="18"/>
        <v>02-01-01-004-010</v>
      </c>
      <c r="L444" s="67" t="s">
        <v>602</v>
      </c>
      <c r="M444" s="66" t="s">
        <v>273</v>
      </c>
      <c r="N444" s="66" t="str">
        <f t="shared" si="19"/>
        <v/>
      </c>
      <c r="O444" s="66" t="str">
        <f>IF(A444="","",IF(M444="DETALLE","",COUNTIFS(N444:$N$2970,N444)))</f>
        <v/>
      </c>
      <c r="P444" s="66" t="s">
        <v>770</v>
      </c>
      <c r="Q444" s="66" t="s">
        <v>415</v>
      </c>
      <c r="R444" s="66" t="s">
        <v>415</v>
      </c>
      <c r="S444" s="65" t="s">
        <v>770</v>
      </c>
    </row>
    <row r="445" spans="1:19" s="66" customFormat="1" x14ac:dyDescent="0.25">
      <c r="F445" s="80" t="s">
        <v>90</v>
      </c>
      <c r="G445" s="80" t="s">
        <v>1025</v>
      </c>
      <c r="H445" s="6">
        <v>1345000000</v>
      </c>
      <c r="I445" s="6"/>
      <c r="J445" s="6">
        <f t="shared" si="17"/>
        <v>1345000000</v>
      </c>
      <c r="K445" s="67" t="str">
        <f t="shared" si="18"/>
        <v>02-01-01-004-010</v>
      </c>
      <c r="L445" s="67" t="s">
        <v>602</v>
      </c>
      <c r="M445" s="66" t="s">
        <v>273</v>
      </c>
      <c r="N445" s="66" t="str">
        <f t="shared" si="19"/>
        <v/>
      </c>
      <c r="O445" s="66" t="str">
        <f>IF(A445="","",IF(M445="DETALLE","",COUNTIFS(N445:$N$2970,N445)))</f>
        <v/>
      </c>
      <c r="P445" s="66" t="s">
        <v>773</v>
      </c>
      <c r="Q445" s="66" t="s">
        <v>415</v>
      </c>
      <c r="R445" s="66" t="s">
        <v>415</v>
      </c>
      <c r="S445" s="65" t="s">
        <v>773</v>
      </c>
    </row>
    <row r="446" spans="1:19" s="66" customFormat="1" x14ac:dyDescent="0.25">
      <c r="F446" s="80" t="s">
        <v>94</v>
      </c>
      <c r="G446" s="80" t="s">
        <v>361</v>
      </c>
      <c r="H446" s="6">
        <v>110000000</v>
      </c>
      <c r="I446" s="6"/>
      <c r="J446" s="6">
        <f t="shared" ref="J446:J512" si="20">IF(AND(A446="",F446=""),"",H446+I446)</f>
        <v>110000000</v>
      </c>
      <c r="K446" s="67" t="str">
        <f t="shared" ref="K446:K512" si="21">IF(F446&lt;&gt;"",K445,A446&amp;IF(B446="","","-"&amp;B446)&amp;IF(OR(C446="",C446=" "),"","-"&amp;C446)&amp;IF(OR(D446="",D446=" "),"","-"&amp;D446)&amp;IF(OR(E446="",E446=" "),"","-"&amp;E446))</f>
        <v>02-01-01-004-010</v>
      </c>
      <c r="L446" s="67" t="s">
        <v>602</v>
      </c>
      <c r="M446" s="66" t="s">
        <v>273</v>
      </c>
      <c r="N446" s="66" t="str">
        <f t="shared" si="19"/>
        <v/>
      </c>
      <c r="O446" s="66" t="str">
        <f>IF(A446="","",IF(M446="DETALLE","",COUNTIFS(N446:$N$2970,N446)))</f>
        <v/>
      </c>
      <c r="P446" s="66" t="s">
        <v>774</v>
      </c>
      <c r="Q446" s="66" t="s">
        <v>415</v>
      </c>
      <c r="R446" s="66" t="s">
        <v>415</v>
      </c>
      <c r="S446" s="65" t="s">
        <v>860</v>
      </c>
    </row>
    <row r="447" spans="1:19" s="66" customFormat="1" x14ac:dyDescent="0.25">
      <c r="F447" s="80" t="s">
        <v>96</v>
      </c>
      <c r="G447" s="80" t="s">
        <v>363</v>
      </c>
      <c r="H447" s="6">
        <v>15500000</v>
      </c>
      <c r="I447" s="6"/>
      <c r="J447" s="6">
        <f t="shared" si="20"/>
        <v>15500000</v>
      </c>
      <c r="K447" s="67" t="str">
        <f t="shared" si="21"/>
        <v>02-01-01-004-010</v>
      </c>
      <c r="L447" s="67" t="s">
        <v>602</v>
      </c>
      <c r="M447" s="66" t="s">
        <v>273</v>
      </c>
      <c r="N447" s="66" t="str">
        <f t="shared" si="19"/>
        <v/>
      </c>
      <c r="O447" s="66" t="str">
        <f>IF(A447="","",IF(M447="DETALLE","",COUNTIFS(N447:$N$2970,N447)))</f>
        <v/>
      </c>
      <c r="P447" s="66" t="s">
        <v>742</v>
      </c>
      <c r="Q447" s="66" t="s">
        <v>415</v>
      </c>
      <c r="R447" s="66" t="s">
        <v>415</v>
      </c>
      <c r="S447" s="65" t="s">
        <v>742</v>
      </c>
    </row>
    <row r="448" spans="1:19" s="66" customFormat="1" ht="18.75" customHeight="1" x14ac:dyDescent="0.25">
      <c r="A448" s="62"/>
      <c r="B448" s="62"/>
      <c r="C448" s="62"/>
      <c r="D448" s="62"/>
      <c r="E448" s="62"/>
      <c r="F448" s="82"/>
      <c r="G448" s="82" t="s">
        <v>261</v>
      </c>
      <c r="H448" s="4" t="str">
        <f>IF(A448="","",SUMIFS(H449:$H$2970,L449:$L$2970,K448))</f>
        <v/>
      </c>
      <c r="I448" s="4" t="str">
        <f>IF(A448="","",SUMIFS(I449:$I$2970,L449:$L$2970,K448))</f>
        <v/>
      </c>
      <c r="J448" s="4" t="str">
        <f t="shared" si="20"/>
        <v/>
      </c>
      <c r="K448" s="64" t="str">
        <f t="shared" si="21"/>
        <v/>
      </c>
      <c r="L448" s="64" t="s">
        <v>261</v>
      </c>
      <c r="M448" s="62" t="s">
        <v>261</v>
      </c>
      <c r="N448" s="62" t="str">
        <f t="shared" si="19"/>
        <v/>
      </c>
      <c r="O448" s="62" t="str">
        <f>IF(A448="","",IF(M448="DETALLE","",COUNTIFS(N448:$N$2970,N448)))</f>
        <v/>
      </c>
      <c r="P448" s="62" t="s">
        <v>261</v>
      </c>
      <c r="Q448" s="62" t="s">
        <v>261</v>
      </c>
      <c r="R448" s="62" t="s">
        <v>261</v>
      </c>
      <c r="S448" s="65" t="s">
        <v>261</v>
      </c>
    </row>
    <row r="449" spans="1:19" s="66" customFormat="1" ht="30" customHeight="1" x14ac:dyDescent="0.25">
      <c r="A449" s="62" t="s">
        <v>27</v>
      </c>
      <c r="B449" s="62" t="s">
        <v>28</v>
      </c>
      <c r="C449" s="62" t="s">
        <v>28</v>
      </c>
      <c r="D449" s="62" t="s">
        <v>143</v>
      </c>
      <c r="E449" s="62"/>
      <c r="F449" s="82"/>
      <c r="G449" s="83" t="s">
        <v>416</v>
      </c>
      <c r="H449" s="4">
        <f>IF(A449="","",SUMIFS(H450:$H$2970,L450:$L$2970,K449))</f>
        <v>6106138033</v>
      </c>
      <c r="I449" s="4">
        <f>IF(A449="","",SUMIFS(I450:$I$2970,L450:$L$2970,K449))</f>
        <v>480748168</v>
      </c>
      <c r="J449" s="4">
        <f t="shared" si="20"/>
        <v>6586886201</v>
      </c>
      <c r="K449" s="64" t="str">
        <f t="shared" si="21"/>
        <v>02-01-01-006</v>
      </c>
      <c r="L449" s="64" t="s">
        <v>591</v>
      </c>
      <c r="M449" s="62" t="s">
        <v>276</v>
      </c>
      <c r="N449" s="62" t="str">
        <f t="shared" si="19"/>
        <v>020101006Ordinal</v>
      </c>
      <c r="O449" s="62">
        <f>IF(A449="","",IF(M449="DETALLE","",COUNTIFS(N449:$N$2970,N449)))</f>
        <v>1</v>
      </c>
      <c r="P449" s="62" t="s">
        <v>261</v>
      </c>
      <c r="Q449" s="62" t="s">
        <v>679</v>
      </c>
      <c r="R449" s="62" t="s">
        <v>416</v>
      </c>
      <c r="S449" s="65" t="s">
        <v>261</v>
      </c>
    </row>
    <row r="450" spans="1:19" s="66" customFormat="1" ht="30" customHeight="1" x14ac:dyDescent="0.25">
      <c r="A450" s="62" t="s">
        <v>27</v>
      </c>
      <c r="B450" s="62" t="s">
        <v>28</v>
      </c>
      <c r="C450" s="62" t="s">
        <v>28</v>
      </c>
      <c r="D450" s="62" t="s">
        <v>143</v>
      </c>
      <c r="E450" s="62" t="s">
        <v>151</v>
      </c>
      <c r="F450" s="82"/>
      <c r="G450" s="83" t="s">
        <v>417</v>
      </c>
      <c r="H450" s="4">
        <f>IF(A450="","",SUMIFS(H451:$H$2970,L451:$L$2970,K450))</f>
        <v>130200000</v>
      </c>
      <c r="I450" s="4">
        <f>IF(A450="","",SUMIFS(I451:$I$2970,L451:$L$2970,K450))</f>
        <v>0</v>
      </c>
      <c r="J450" s="4">
        <f t="shared" si="20"/>
        <v>130200000</v>
      </c>
      <c r="K450" s="64" t="str">
        <f t="shared" si="21"/>
        <v>02-01-01-006-001</v>
      </c>
      <c r="L450" s="64" t="s">
        <v>603</v>
      </c>
      <c r="M450" s="62" t="s">
        <v>277</v>
      </c>
      <c r="N450" s="62" t="str">
        <f t="shared" si="19"/>
        <v>020101006001Subordinal</v>
      </c>
      <c r="O450" s="62">
        <f>IF(A450="","",IF(M450="DETALLE","",COUNTIFS(N450:$N$2970,N450)))</f>
        <v>1</v>
      </c>
      <c r="P450" s="62" t="s">
        <v>261</v>
      </c>
      <c r="Q450" s="62" t="s">
        <v>679</v>
      </c>
      <c r="R450" s="62" t="s">
        <v>417</v>
      </c>
      <c r="S450" s="65" t="s">
        <v>261</v>
      </c>
    </row>
    <row r="451" spans="1:19" s="66" customFormat="1" x14ac:dyDescent="0.25">
      <c r="F451" s="80" t="s">
        <v>56</v>
      </c>
      <c r="G451" s="80" t="s">
        <v>280</v>
      </c>
      <c r="H451" s="6">
        <v>130200000</v>
      </c>
      <c r="I451" s="6"/>
      <c r="J451" s="6">
        <f t="shared" si="20"/>
        <v>130200000</v>
      </c>
      <c r="K451" s="67" t="str">
        <f t="shared" si="21"/>
        <v>02-01-01-006-001</v>
      </c>
      <c r="L451" s="67" t="s">
        <v>604</v>
      </c>
      <c r="M451" s="66" t="s">
        <v>273</v>
      </c>
      <c r="N451" s="66" t="str">
        <f t="shared" si="19"/>
        <v/>
      </c>
      <c r="O451" s="66" t="str">
        <f>IF(A451="","",IF(M451="DETALLE","",COUNTIFS(N451:$N$2970,N451)))</f>
        <v/>
      </c>
      <c r="P451" s="66" t="s">
        <v>740</v>
      </c>
      <c r="Q451" s="66" t="s">
        <v>679</v>
      </c>
      <c r="R451" s="66" t="s">
        <v>417</v>
      </c>
      <c r="S451" s="65" t="s">
        <v>740</v>
      </c>
    </row>
    <row r="452" spans="1:19" s="66" customFormat="1" ht="15" customHeight="1" x14ac:dyDescent="0.25">
      <c r="A452" s="62"/>
      <c r="B452" s="62"/>
      <c r="C452" s="62"/>
      <c r="D452" s="62"/>
      <c r="E452" s="62"/>
      <c r="F452" s="82"/>
      <c r="G452" s="82" t="s">
        <v>261</v>
      </c>
      <c r="H452" s="4" t="str">
        <f>IF(A452="","",SUMIFS(H453:$H$2970,L453:$L$2970,K452))</f>
        <v/>
      </c>
      <c r="I452" s="4" t="str">
        <f>IF(A452="","",SUMIFS(I453:$I$2970,L453:$L$2970,K452))</f>
        <v/>
      </c>
      <c r="J452" s="4" t="str">
        <f t="shared" si="20"/>
        <v/>
      </c>
      <c r="K452" s="64" t="str">
        <f t="shared" si="21"/>
        <v/>
      </c>
      <c r="L452" s="64" t="s">
        <v>261</v>
      </c>
      <c r="M452" s="62" t="s">
        <v>261</v>
      </c>
      <c r="N452" s="62" t="str">
        <f t="shared" si="19"/>
        <v/>
      </c>
      <c r="O452" s="62" t="str">
        <f>IF(A452="","",IF(M452="DETALLE","",COUNTIFS(N452:$N$2970,N452)))</f>
        <v/>
      </c>
      <c r="P452" s="62" t="s">
        <v>261</v>
      </c>
      <c r="Q452" s="62" t="s">
        <v>261</v>
      </c>
      <c r="R452" s="62" t="s">
        <v>261</v>
      </c>
      <c r="S452" s="65" t="s">
        <v>261</v>
      </c>
    </row>
    <row r="453" spans="1:19" s="66" customFormat="1" ht="30" customHeight="1" x14ac:dyDescent="0.25">
      <c r="A453" s="62" t="s">
        <v>27</v>
      </c>
      <c r="B453" s="62" t="s">
        <v>28</v>
      </c>
      <c r="C453" s="62" t="s">
        <v>28</v>
      </c>
      <c r="D453" s="62" t="s">
        <v>143</v>
      </c>
      <c r="E453" s="62" t="s">
        <v>152</v>
      </c>
      <c r="F453" s="82"/>
      <c r="G453" s="83" t="s">
        <v>418</v>
      </c>
      <c r="H453" s="4">
        <f>IF(A453="","",SUMIFS(H454:$H$2970,L454:$L$2970,K453))</f>
        <v>5975938033</v>
      </c>
      <c r="I453" s="4">
        <f>IF(A453="","",SUMIFS(I454:$I$2970,L454:$L$2970,K453))</f>
        <v>480748168</v>
      </c>
      <c r="J453" s="4">
        <f t="shared" si="20"/>
        <v>6456686201</v>
      </c>
      <c r="K453" s="64" t="str">
        <f t="shared" si="21"/>
        <v>02-01-01-006-002</v>
      </c>
      <c r="L453" s="64" t="s">
        <v>603</v>
      </c>
      <c r="M453" s="62" t="s">
        <v>277</v>
      </c>
      <c r="N453" s="62" t="str">
        <f t="shared" si="19"/>
        <v>020101006002Subordinal</v>
      </c>
      <c r="O453" s="62">
        <f>IF(A453="","",IF(M453="DETALLE","",COUNTIFS(N453:$N$2970,N453)))</f>
        <v>1</v>
      </c>
      <c r="P453" s="62" t="s">
        <v>261</v>
      </c>
      <c r="Q453" s="62" t="s">
        <v>685</v>
      </c>
      <c r="R453" s="62" t="s">
        <v>418</v>
      </c>
      <c r="S453" s="65" t="s">
        <v>261</v>
      </c>
    </row>
    <row r="454" spans="1:19" s="66" customFormat="1" x14ac:dyDescent="0.25">
      <c r="F454" s="80" t="s">
        <v>101</v>
      </c>
      <c r="G454" s="80" t="s">
        <v>279</v>
      </c>
      <c r="H454" s="6">
        <v>27200000</v>
      </c>
      <c r="I454" s="6"/>
      <c r="J454" s="6">
        <f t="shared" si="20"/>
        <v>27200000</v>
      </c>
      <c r="K454" s="67" t="str">
        <f t="shared" si="21"/>
        <v>02-01-01-006-002</v>
      </c>
      <c r="L454" s="67" t="s">
        <v>605</v>
      </c>
      <c r="M454" s="66" t="s">
        <v>273</v>
      </c>
      <c r="N454" s="66" t="str">
        <f t="shared" si="19"/>
        <v/>
      </c>
      <c r="O454" s="66" t="str">
        <f>IF(A454="","",IF(M454="DETALLE","",COUNTIFS(N454:$N$2970,N454)))</f>
        <v/>
      </c>
      <c r="P454" s="66" t="s">
        <v>739</v>
      </c>
      <c r="Q454" s="66" t="s">
        <v>685</v>
      </c>
      <c r="R454" s="66" t="s">
        <v>418</v>
      </c>
      <c r="S454" s="65" t="s">
        <v>864</v>
      </c>
    </row>
    <row r="455" spans="1:19" s="66" customFormat="1" x14ac:dyDescent="0.25">
      <c r="F455" s="80" t="s">
        <v>31</v>
      </c>
      <c r="G455" s="80" t="s">
        <v>961</v>
      </c>
      <c r="H455" s="6"/>
      <c r="I455" s="6">
        <v>67680000</v>
      </c>
      <c r="J455" s="6">
        <f t="shared" si="20"/>
        <v>67680000</v>
      </c>
      <c r="K455" s="67" t="str">
        <f t="shared" si="21"/>
        <v>02-01-01-006-002</v>
      </c>
      <c r="L455" s="67" t="s">
        <v>605</v>
      </c>
      <c r="M455" s="66" t="s">
        <v>273</v>
      </c>
      <c r="N455" s="66" t="str">
        <f t="shared" si="19"/>
        <v/>
      </c>
      <c r="O455" s="66" t="str">
        <f>IF(A455="","",IF(M455="DETALLE","",COUNTIFS(N455:$N$2970,N455)))</f>
        <v/>
      </c>
      <c r="P455" s="66" t="s">
        <v>739</v>
      </c>
      <c r="Q455" s="66" t="s">
        <v>685</v>
      </c>
      <c r="R455" s="66" t="s">
        <v>418</v>
      </c>
      <c r="S455" s="65" t="s">
        <v>832</v>
      </c>
    </row>
    <row r="456" spans="1:19" s="66" customFormat="1" x14ac:dyDescent="0.25">
      <c r="F456" s="84" t="s">
        <v>128</v>
      </c>
      <c r="G456" s="80" t="s">
        <v>1038</v>
      </c>
      <c r="H456" s="6">
        <v>12000000</v>
      </c>
      <c r="I456" s="6"/>
      <c r="J456" s="6">
        <f t="shared" si="20"/>
        <v>12000000</v>
      </c>
      <c r="K456" s="67" t="str">
        <f t="shared" si="21"/>
        <v>02-01-01-006-002</v>
      </c>
      <c r="L456" s="67" t="s">
        <v>605</v>
      </c>
      <c r="M456" s="66" t="s">
        <v>273</v>
      </c>
      <c r="N456" s="66" t="str">
        <f t="shared" si="19"/>
        <v/>
      </c>
      <c r="O456" s="66" t="str">
        <f>IF(A456="","",IF(M456="DETALLE","",COUNTIFS(N456:$N$2970,N456)))</f>
        <v/>
      </c>
      <c r="P456" s="66" t="s">
        <v>739</v>
      </c>
      <c r="Q456" s="66" t="s">
        <v>685</v>
      </c>
      <c r="R456" s="66" t="s">
        <v>418</v>
      </c>
      <c r="S456" s="65" t="s">
        <v>876</v>
      </c>
    </row>
    <row r="457" spans="1:19" s="66" customFormat="1" x14ac:dyDescent="0.25">
      <c r="F457" s="84" t="s">
        <v>153</v>
      </c>
      <c r="G457" s="80" t="s">
        <v>1008</v>
      </c>
      <c r="H457" s="6">
        <v>600000</v>
      </c>
      <c r="I457" s="6"/>
      <c r="J457" s="6">
        <f t="shared" si="20"/>
        <v>600000</v>
      </c>
      <c r="K457" s="67" t="str">
        <f t="shared" si="21"/>
        <v>02-01-01-006-002</v>
      </c>
      <c r="L457" s="67" t="s">
        <v>605</v>
      </c>
      <c r="M457" s="66" t="s">
        <v>273</v>
      </c>
      <c r="N457" s="66" t="str">
        <f t="shared" si="19"/>
        <v/>
      </c>
      <c r="O457" s="66" t="str">
        <f>IF(A457="","",IF(M457="DETALLE","",COUNTIFS(N457:$N$2970,N457)))</f>
        <v/>
      </c>
      <c r="P457" s="66" t="s">
        <v>739</v>
      </c>
      <c r="Q457" s="66" t="s">
        <v>685</v>
      </c>
      <c r="R457" s="66" t="s">
        <v>418</v>
      </c>
      <c r="S457" s="65" t="s">
        <v>890</v>
      </c>
    </row>
    <row r="458" spans="1:19" s="66" customFormat="1" x14ac:dyDescent="0.25">
      <c r="F458" s="84" t="s">
        <v>154</v>
      </c>
      <c r="G458" s="80" t="s">
        <v>1009</v>
      </c>
      <c r="H458" s="6">
        <v>1100000</v>
      </c>
      <c r="I458" s="6"/>
      <c r="J458" s="6">
        <f t="shared" si="20"/>
        <v>1100000</v>
      </c>
      <c r="K458" s="67" t="str">
        <f t="shared" si="21"/>
        <v>02-01-01-006-002</v>
      </c>
      <c r="L458" s="67" t="s">
        <v>605</v>
      </c>
      <c r="M458" s="66" t="s">
        <v>273</v>
      </c>
      <c r="N458" s="66" t="str">
        <f t="shared" si="19"/>
        <v/>
      </c>
      <c r="O458" s="66" t="str">
        <f>IF(A458="","",IF(M458="DETALLE","",COUNTIFS(N458:$N$2970,N458)))</f>
        <v/>
      </c>
      <c r="P458" s="66" t="s">
        <v>739</v>
      </c>
      <c r="Q458" s="66" t="s">
        <v>685</v>
      </c>
      <c r="R458" s="66" t="s">
        <v>418</v>
      </c>
      <c r="S458" s="65" t="s">
        <v>891</v>
      </c>
    </row>
    <row r="459" spans="1:19" s="66" customFormat="1" x14ac:dyDescent="0.25">
      <c r="F459" s="84" t="s">
        <v>155</v>
      </c>
      <c r="G459" s="80" t="s">
        <v>1010</v>
      </c>
      <c r="H459" s="6">
        <v>400000</v>
      </c>
      <c r="I459" s="6"/>
      <c r="J459" s="6">
        <f t="shared" si="20"/>
        <v>400000</v>
      </c>
      <c r="K459" s="67" t="str">
        <f t="shared" si="21"/>
        <v>02-01-01-006-002</v>
      </c>
      <c r="L459" s="67" t="s">
        <v>605</v>
      </c>
      <c r="M459" s="66" t="s">
        <v>273</v>
      </c>
      <c r="N459" s="66" t="str">
        <f t="shared" si="19"/>
        <v/>
      </c>
      <c r="O459" s="66" t="str">
        <f>IF(A459="","",IF(M459="DETALLE","",COUNTIFS(N459:$N$2970,N459)))</f>
        <v/>
      </c>
      <c r="P459" s="66" t="s">
        <v>739</v>
      </c>
      <c r="Q459" s="66" t="s">
        <v>685</v>
      </c>
      <c r="R459" s="66" t="s">
        <v>418</v>
      </c>
      <c r="S459" s="65" t="s">
        <v>892</v>
      </c>
    </row>
    <row r="460" spans="1:19" s="66" customFormat="1" x14ac:dyDescent="0.25">
      <c r="F460" s="84" t="s">
        <v>33</v>
      </c>
      <c r="G460" s="80" t="s">
        <v>979</v>
      </c>
      <c r="H460" s="6">
        <v>40000000</v>
      </c>
      <c r="I460" s="6"/>
      <c r="J460" s="6">
        <f t="shared" si="20"/>
        <v>40000000</v>
      </c>
      <c r="K460" s="67" t="str">
        <f t="shared" si="21"/>
        <v>02-01-01-006-002</v>
      </c>
      <c r="L460" s="67" t="s">
        <v>605</v>
      </c>
      <c r="M460" s="66" t="s">
        <v>273</v>
      </c>
      <c r="N460" s="66" t="str">
        <f t="shared" si="19"/>
        <v/>
      </c>
      <c r="O460" s="66" t="str">
        <f>IF(A460="","",IF(M460="DETALLE","",COUNTIFS(N460:$N$2970,N460)))</f>
        <v/>
      </c>
      <c r="P460" s="66" t="s">
        <v>739</v>
      </c>
      <c r="Q460" s="66" t="s">
        <v>685</v>
      </c>
      <c r="R460" s="66" t="s">
        <v>418</v>
      </c>
      <c r="S460" s="65" t="s">
        <v>834</v>
      </c>
    </row>
    <row r="461" spans="1:19" s="66" customFormat="1" x14ac:dyDescent="0.25">
      <c r="F461" s="84" t="s">
        <v>35</v>
      </c>
      <c r="G461" s="80" t="s">
        <v>1034</v>
      </c>
      <c r="H461" s="6">
        <v>10000000</v>
      </c>
      <c r="I461" s="6"/>
      <c r="J461" s="6">
        <f t="shared" si="20"/>
        <v>10000000</v>
      </c>
      <c r="K461" s="67" t="str">
        <f t="shared" si="21"/>
        <v>02-01-01-006-002</v>
      </c>
      <c r="L461" s="67" t="s">
        <v>605</v>
      </c>
      <c r="M461" s="66" t="s">
        <v>273</v>
      </c>
      <c r="N461" s="66" t="str">
        <f t="shared" si="19"/>
        <v/>
      </c>
      <c r="O461" s="66" t="str">
        <f>IF(A461="","",IF(M461="DETALLE","",COUNTIFS(N461:$N$2970,N461)))</f>
        <v/>
      </c>
      <c r="P461" s="66" t="s">
        <v>739</v>
      </c>
      <c r="Q461" s="66" t="s">
        <v>685</v>
      </c>
      <c r="R461" s="66" t="s">
        <v>418</v>
      </c>
      <c r="S461" s="65" t="s">
        <v>836</v>
      </c>
    </row>
    <row r="462" spans="1:19" s="66" customFormat="1" ht="15.75" thickBot="1" x14ac:dyDescent="0.3">
      <c r="F462" s="80" t="s">
        <v>135</v>
      </c>
      <c r="G462" s="80" t="s">
        <v>1039</v>
      </c>
      <c r="H462" s="6">
        <v>1987416577</v>
      </c>
      <c r="I462" s="6"/>
      <c r="J462" s="6">
        <f t="shared" si="20"/>
        <v>1987416577</v>
      </c>
      <c r="K462" s="67" t="str">
        <f t="shared" si="21"/>
        <v>02-01-01-006-002</v>
      </c>
      <c r="L462" s="67" t="s">
        <v>605</v>
      </c>
      <c r="M462" s="66" t="s">
        <v>273</v>
      </c>
      <c r="N462" s="66" t="str">
        <f t="shared" si="19"/>
        <v/>
      </c>
      <c r="O462" s="66" t="str">
        <f>IF(A462="","",IF(M462="DETALLE","",COUNTIFS(N462:$N$2970,N462)))</f>
        <v/>
      </c>
      <c r="P462" s="66" t="s">
        <v>739</v>
      </c>
      <c r="Q462" s="66" t="s">
        <v>685</v>
      </c>
      <c r="R462" s="66" t="s">
        <v>418</v>
      </c>
      <c r="S462" s="65" t="s">
        <v>883</v>
      </c>
    </row>
    <row r="463" spans="1:19" s="66" customFormat="1" ht="24.75" thickTop="1" x14ac:dyDescent="0.25">
      <c r="A463" s="91" t="s">
        <v>926</v>
      </c>
      <c r="B463" s="92"/>
      <c r="C463" s="92"/>
      <c r="D463" s="92"/>
      <c r="E463" s="92"/>
      <c r="F463" s="92"/>
      <c r="G463" s="92"/>
      <c r="H463" s="92"/>
      <c r="I463" s="92"/>
      <c r="J463" s="61" t="s">
        <v>931</v>
      </c>
      <c r="K463" s="69"/>
      <c r="L463" s="69"/>
      <c r="M463" s="61" t="s">
        <v>927</v>
      </c>
      <c r="S463" s="65"/>
    </row>
    <row r="464" spans="1:19" s="66" customFormat="1" ht="51" customHeight="1" thickBot="1" x14ac:dyDescent="0.3">
      <c r="A464" s="93" t="s">
        <v>929</v>
      </c>
      <c r="B464" s="94"/>
      <c r="C464" s="94"/>
      <c r="D464" s="94"/>
      <c r="E464" s="94"/>
      <c r="F464" s="94"/>
      <c r="G464" s="94"/>
      <c r="H464" s="94"/>
      <c r="I464" s="94"/>
      <c r="J464" s="94"/>
      <c r="K464" s="77"/>
      <c r="L464" s="77"/>
      <c r="M464" s="77"/>
      <c r="S464" s="65"/>
    </row>
    <row r="465" spans="1:19" s="66" customFormat="1" ht="15.75" thickTop="1" x14ac:dyDescent="0.25">
      <c r="A465" s="48" t="s">
        <v>11</v>
      </c>
      <c r="B465" s="48" t="s">
        <v>12</v>
      </c>
      <c r="C465" s="48" t="s">
        <v>13</v>
      </c>
      <c r="D465" s="48" t="s">
        <v>14</v>
      </c>
      <c r="E465" s="48" t="s">
        <v>15</v>
      </c>
      <c r="F465" s="48" t="s">
        <v>16</v>
      </c>
      <c r="G465" s="49" t="s">
        <v>17</v>
      </c>
      <c r="H465" s="50" t="s">
        <v>18</v>
      </c>
      <c r="I465" s="50" t="s">
        <v>19</v>
      </c>
      <c r="J465" s="50" t="s">
        <v>20</v>
      </c>
      <c r="K465" s="70"/>
      <c r="L465" s="70"/>
      <c r="M465" s="70"/>
      <c r="S465" s="65"/>
    </row>
    <row r="466" spans="1:19" s="66" customFormat="1" x14ac:dyDescent="0.25">
      <c r="F466" s="84" t="s">
        <v>36</v>
      </c>
      <c r="G466" s="80" t="s">
        <v>307</v>
      </c>
      <c r="H466" s="6">
        <v>480868235</v>
      </c>
      <c r="I466" s="6"/>
      <c r="J466" s="6">
        <f t="shared" si="20"/>
        <v>480868235</v>
      </c>
      <c r="K466" s="67" t="str">
        <f>IF(F466&lt;&gt;"",K462,A466&amp;IF(B466="","","-"&amp;B466)&amp;IF(OR(C466="",C466=" "),"","-"&amp;C466)&amp;IF(OR(D466="",D466=" "),"","-"&amp;D466)&amp;IF(OR(E466="",E466=" "),"","-"&amp;E466))</f>
        <v>02-01-01-006-002</v>
      </c>
      <c r="L466" s="67" t="s">
        <v>605</v>
      </c>
      <c r="M466" s="66" t="s">
        <v>273</v>
      </c>
      <c r="N466" s="66" t="str">
        <f t="shared" si="19"/>
        <v/>
      </c>
      <c r="O466" s="66" t="str">
        <f>IF(A466="","",IF(M466="DETALLE","",COUNTIFS(N466:$N$2970,N466)))</f>
        <v/>
      </c>
      <c r="P466" s="66" t="s">
        <v>739</v>
      </c>
      <c r="Q466" s="66" t="s">
        <v>685</v>
      </c>
      <c r="R466" s="66" t="s">
        <v>418</v>
      </c>
      <c r="S466" s="65" t="s">
        <v>837</v>
      </c>
    </row>
    <row r="467" spans="1:19" s="66" customFormat="1" x14ac:dyDescent="0.25">
      <c r="F467" s="84" t="s">
        <v>37</v>
      </c>
      <c r="G467" s="80" t="s">
        <v>308</v>
      </c>
      <c r="H467" s="6">
        <v>352000000</v>
      </c>
      <c r="I467" s="6"/>
      <c r="J467" s="6">
        <f t="shared" si="20"/>
        <v>352000000</v>
      </c>
      <c r="K467" s="67" t="str">
        <f t="shared" si="21"/>
        <v>02-01-01-006-002</v>
      </c>
      <c r="L467" s="67" t="s">
        <v>605</v>
      </c>
      <c r="M467" s="66" t="s">
        <v>273</v>
      </c>
      <c r="N467" s="66" t="str">
        <f t="shared" si="19"/>
        <v/>
      </c>
      <c r="O467" s="66" t="str">
        <f>IF(A467="","",IF(M467="DETALLE","",COUNTIFS(N467:$N$2970,N467)))</f>
        <v/>
      </c>
      <c r="P467" s="66" t="s">
        <v>739</v>
      </c>
      <c r="Q467" s="66" t="s">
        <v>685</v>
      </c>
      <c r="R467" s="66" t="s">
        <v>418</v>
      </c>
      <c r="S467" s="65" t="s">
        <v>838</v>
      </c>
    </row>
    <row r="468" spans="1:19" s="66" customFormat="1" x14ac:dyDescent="0.25">
      <c r="F468" s="84" t="s">
        <v>38</v>
      </c>
      <c r="G468" s="80" t="s">
        <v>1016</v>
      </c>
      <c r="H468" s="6">
        <v>24000000</v>
      </c>
      <c r="I468" s="6"/>
      <c r="J468" s="6">
        <f t="shared" si="20"/>
        <v>24000000</v>
      </c>
      <c r="K468" s="67" t="str">
        <f t="shared" si="21"/>
        <v>02-01-01-006-002</v>
      </c>
      <c r="L468" s="67" t="s">
        <v>605</v>
      </c>
      <c r="M468" s="66" t="s">
        <v>273</v>
      </c>
      <c r="N468" s="66" t="str">
        <f t="shared" si="19"/>
        <v/>
      </c>
      <c r="O468" s="66" t="str">
        <f>IF(A468="","",IF(M468="DETALLE","",COUNTIFS(N468:$N$2970,N468)))</f>
        <v/>
      </c>
      <c r="P468" s="66" t="s">
        <v>739</v>
      </c>
      <c r="Q468" s="66" t="s">
        <v>685</v>
      </c>
      <c r="R468" s="66" t="s">
        <v>418</v>
      </c>
      <c r="S468" s="65" t="s">
        <v>839</v>
      </c>
    </row>
    <row r="469" spans="1:19" s="66" customFormat="1" x14ac:dyDescent="0.25">
      <c r="F469" s="84" t="s">
        <v>121</v>
      </c>
      <c r="G469" s="80" t="s">
        <v>980</v>
      </c>
      <c r="H469" s="6">
        <v>56300000</v>
      </c>
      <c r="I469" s="6"/>
      <c r="J469" s="6">
        <f t="shared" si="20"/>
        <v>56300000</v>
      </c>
      <c r="K469" s="67" t="str">
        <f t="shared" si="21"/>
        <v>02-01-01-006-002</v>
      </c>
      <c r="L469" s="67" t="s">
        <v>605</v>
      </c>
      <c r="M469" s="66" t="s">
        <v>273</v>
      </c>
      <c r="N469" s="66" t="str">
        <f t="shared" si="19"/>
        <v/>
      </c>
      <c r="O469" s="66" t="str">
        <f>IF(A469="","",IF(M469="DETALLE","",COUNTIFS(N469:$N$2970,N469)))</f>
        <v/>
      </c>
      <c r="P469" s="66" t="s">
        <v>739</v>
      </c>
      <c r="Q469" s="66" t="s">
        <v>685</v>
      </c>
      <c r="R469" s="66" t="s">
        <v>418</v>
      </c>
      <c r="S469" s="65" t="s">
        <v>870</v>
      </c>
    </row>
    <row r="470" spans="1:19" s="66" customFormat="1" x14ac:dyDescent="0.25">
      <c r="F470" s="80" t="s">
        <v>137</v>
      </c>
      <c r="G470" s="80" t="s">
        <v>402</v>
      </c>
      <c r="H470" s="6">
        <v>6600000</v>
      </c>
      <c r="I470" s="6"/>
      <c r="J470" s="6">
        <f t="shared" si="20"/>
        <v>6600000</v>
      </c>
      <c r="K470" s="67" t="str">
        <f t="shared" si="21"/>
        <v>02-01-01-006-002</v>
      </c>
      <c r="L470" s="67" t="s">
        <v>605</v>
      </c>
      <c r="M470" s="66" t="s">
        <v>273</v>
      </c>
      <c r="N470" s="66" t="str">
        <f t="shared" si="19"/>
        <v/>
      </c>
      <c r="O470" s="66" t="str">
        <f>IF(A470="","",IF(M470="DETALLE","",COUNTIFS(N470:$N$2970,N470)))</f>
        <v/>
      </c>
      <c r="P470" s="66" t="s">
        <v>739</v>
      </c>
      <c r="Q470" s="66" t="s">
        <v>685</v>
      </c>
      <c r="R470" s="66" t="s">
        <v>418</v>
      </c>
      <c r="S470" s="65" t="s">
        <v>885</v>
      </c>
    </row>
    <row r="471" spans="1:19" s="66" customFormat="1" x14ac:dyDescent="0.25">
      <c r="F471" s="80" t="s">
        <v>39</v>
      </c>
      <c r="G471" s="80" t="s">
        <v>310</v>
      </c>
      <c r="H471" s="6">
        <v>14000000</v>
      </c>
      <c r="I471" s="6"/>
      <c r="J471" s="6">
        <f t="shared" si="20"/>
        <v>14000000</v>
      </c>
      <c r="K471" s="67" t="str">
        <f t="shared" si="21"/>
        <v>02-01-01-006-002</v>
      </c>
      <c r="L471" s="67" t="s">
        <v>605</v>
      </c>
      <c r="M471" s="66" t="s">
        <v>273</v>
      </c>
      <c r="N471" s="66" t="str">
        <f t="shared" si="19"/>
        <v/>
      </c>
      <c r="O471" s="66" t="str">
        <f>IF(A471="","",IF(M471="DETALLE","",COUNTIFS(N471:$N$2970,N471)))</f>
        <v/>
      </c>
      <c r="P471" s="66" t="s">
        <v>739</v>
      </c>
      <c r="Q471" s="66" t="s">
        <v>685</v>
      </c>
      <c r="R471" s="66" t="s">
        <v>418</v>
      </c>
      <c r="S471" s="65" t="s">
        <v>840</v>
      </c>
    </row>
    <row r="472" spans="1:19" s="66" customFormat="1" x14ac:dyDescent="0.25">
      <c r="F472" s="80" t="s">
        <v>40</v>
      </c>
      <c r="G472" s="80" t="s">
        <v>994</v>
      </c>
      <c r="H472" s="6">
        <v>65621400</v>
      </c>
      <c r="I472" s="6"/>
      <c r="J472" s="6">
        <f t="shared" si="20"/>
        <v>65621400</v>
      </c>
      <c r="K472" s="67" t="str">
        <f t="shared" si="21"/>
        <v>02-01-01-006-002</v>
      </c>
      <c r="L472" s="67" t="s">
        <v>605</v>
      </c>
      <c r="M472" s="66" t="s">
        <v>273</v>
      </c>
      <c r="N472" s="66" t="str">
        <f t="shared" si="19"/>
        <v/>
      </c>
      <c r="O472" s="66" t="str">
        <f>IF(A472="","",IF(M472="DETALLE","",COUNTIFS(N472:$N$2970,N472)))</f>
        <v/>
      </c>
      <c r="P472" s="66" t="s">
        <v>744</v>
      </c>
      <c r="Q472" s="66" t="s">
        <v>685</v>
      </c>
      <c r="R472" s="66" t="s">
        <v>418</v>
      </c>
      <c r="S472" s="65" t="s">
        <v>744</v>
      </c>
    </row>
    <row r="473" spans="1:19" s="66" customFormat="1" x14ac:dyDescent="0.25">
      <c r="F473" s="80" t="s">
        <v>43</v>
      </c>
      <c r="G473" s="80" t="s">
        <v>1017</v>
      </c>
      <c r="H473" s="6">
        <v>5000000</v>
      </c>
      <c r="I473" s="6"/>
      <c r="J473" s="6">
        <f t="shared" si="20"/>
        <v>5000000</v>
      </c>
      <c r="K473" s="67" t="str">
        <f t="shared" si="21"/>
        <v>02-01-01-006-002</v>
      </c>
      <c r="L473" s="67" t="s">
        <v>605</v>
      </c>
      <c r="M473" s="66" t="s">
        <v>273</v>
      </c>
      <c r="N473" s="66" t="str">
        <f t="shared" si="19"/>
        <v/>
      </c>
      <c r="O473" s="66" t="str">
        <f>IF(A473="","",IF(M473="DETALLE","",COUNTIFS(N473:$N$2970,N473)))</f>
        <v/>
      </c>
      <c r="P473" s="66" t="s">
        <v>746</v>
      </c>
      <c r="Q473" s="66" t="s">
        <v>685</v>
      </c>
      <c r="R473" s="66" t="s">
        <v>418</v>
      </c>
      <c r="S473" s="65" t="s">
        <v>746</v>
      </c>
    </row>
    <row r="474" spans="1:19" s="66" customFormat="1" x14ac:dyDescent="0.25">
      <c r="F474" s="80" t="s">
        <v>51</v>
      </c>
      <c r="G474" s="80" t="s">
        <v>322</v>
      </c>
      <c r="H474" s="6">
        <v>10000000</v>
      </c>
      <c r="I474" s="6"/>
      <c r="J474" s="6">
        <f t="shared" si="20"/>
        <v>10000000</v>
      </c>
      <c r="K474" s="67" t="str">
        <f t="shared" si="21"/>
        <v>02-01-01-006-002</v>
      </c>
      <c r="L474" s="67" t="s">
        <v>605</v>
      </c>
      <c r="M474" s="66" t="s">
        <v>273</v>
      </c>
      <c r="N474" s="66" t="str">
        <f t="shared" si="19"/>
        <v/>
      </c>
      <c r="O474" s="66" t="str">
        <f>IF(A474="","",IF(M474="DETALLE","",COUNTIFS(N474:$N$2970,N474)))</f>
        <v/>
      </c>
      <c r="P474" s="66" t="s">
        <v>753</v>
      </c>
      <c r="Q474" s="66" t="s">
        <v>685</v>
      </c>
      <c r="R474" s="66" t="s">
        <v>418</v>
      </c>
      <c r="S474" s="65" t="s">
        <v>753</v>
      </c>
    </row>
    <row r="475" spans="1:19" s="66" customFormat="1" x14ac:dyDescent="0.25">
      <c r="F475" s="80" t="s">
        <v>52</v>
      </c>
      <c r="G475" s="80" t="s">
        <v>323</v>
      </c>
      <c r="H475" s="6">
        <v>19200000</v>
      </c>
      <c r="I475" s="6"/>
      <c r="J475" s="6">
        <f t="shared" si="20"/>
        <v>19200000</v>
      </c>
      <c r="K475" s="67" t="str">
        <f t="shared" si="21"/>
        <v>02-01-01-006-002</v>
      </c>
      <c r="L475" s="67" t="s">
        <v>605</v>
      </c>
      <c r="M475" s="66" t="s">
        <v>273</v>
      </c>
      <c r="N475" s="66" t="str">
        <f t="shared" si="19"/>
        <v/>
      </c>
      <c r="O475" s="66" t="str">
        <f>IF(A475="","",IF(M475="DETALLE","",COUNTIFS(N475:$N$2970,N475)))</f>
        <v/>
      </c>
      <c r="P475" s="66" t="s">
        <v>754</v>
      </c>
      <c r="Q475" s="66" t="s">
        <v>685</v>
      </c>
      <c r="R475" s="66" t="s">
        <v>418</v>
      </c>
      <c r="S475" s="65" t="s">
        <v>754</v>
      </c>
    </row>
    <row r="476" spans="1:19" s="66" customFormat="1" x14ac:dyDescent="0.25">
      <c r="F476" s="80" t="s">
        <v>54</v>
      </c>
      <c r="G476" s="80" t="s">
        <v>288</v>
      </c>
      <c r="H476" s="6"/>
      <c r="I476" s="6">
        <v>76168168</v>
      </c>
      <c r="J476" s="6">
        <f t="shared" si="20"/>
        <v>76168168</v>
      </c>
      <c r="K476" s="67" t="str">
        <f t="shared" si="21"/>
        <v>02-01-01-006-002</v>
      </c>
      <c r="L476" s="67" t="s">
        <v>605</v>
      </c>
      <c r="M476" s="66" t="s">
        <v>273</v>
      </c>
      <c r="N476" s="66" t="str">
        <f t="shared" si="19"/>
        <v/>
      </c>
      <c r="O476" s="66" t="str">
        <f>IF(A476="","",IF(M476="DETALLE","",COUNTIFS(N476:$N$2970,N476)))</f>
        <v/>
      </c>
      <c r="P476" s="66" t="s">
        <v>743</v>
      </c>
      <c r="Q476" s="66" t="s">
        <v>685</v>
      </c>
      <c r="R476" s="66" t="s">
        <v>418</v>
      </c>
      <c r="S476" s="65" t="s">
        <v>743</v>
      </c>
    </row>
    <row r="477" spans="1:19" s="66" customFormat="1" x14ac:dyDescent="0.25">
      <c r="F477" s="80" t="s">
        <v>138</v>
      </c>
      <c r="G477" s="80" t="s">
        <v>992</v>
      </c>
      <c r="H477" s="6">
        <v>257770821</v>
      </c>
      <c r="I477" s="6"/>
      <c r="J477" s="6">
        <f t="shared" si="20"/>
        <v>257770821</v>
      </c>
      <c r="K477" s="67" t="str">
        <f t="shared" si="21"/>
        <v>02-01-01-006-002</v>
      </c>
      <c r="L477" s="67" t="s">
        <v>605</v>
      </c>
      <c r="M477" s="66" t="s">
        <v>273</v>
      </c>
      <c r="N477" s="66" t="str">
        <f t="shared" si="19"/>
        <v/>
      </c>
      <c r="O477" s="66" t="str">
        <f>IF(A477="","",IF(M477="DETALLE","",COUNTIFS(N477:$N$2970,N477)))</f>
        <v/>
      </c>
      <c r="P477" s="66" t="s">
        <v>778</v>
      </c>
      <c r="Q477" s="66" t="s">
        <v>685</v>
      </c>
      <c r="R477" s="66" t="s">
        <v>418</v>
      </c>
      <c r="S477" s="65" t="s">
        <v>778</v>
      </c>
    </row>
    <row r="478" spans="1:19" s="66" customFormat="1" x14ac:dyDescent="0.25">
      <c r="F478" s="80" t="s">
        <v>56</v>
      </c>
      <c r="G478" s="80" t="s">
        <v>280</v>
      </c>
      <c r="H478" s="6">
        <v>1050000000</v>
      </c>
      <c r="I478" s="6"/>
      <c r="J478" s="6">
        <f t="shared" si="20"/>
        <v>1050000000</v>
      </c>
      <c r="K478" s="67" t="str">
        <f t="shared" si="21"/>
        <v>02-01-01-006-002</v>
      </c>
      <c r="L478" s="67" t="s">
        <v>605</v>
      </c>
      <c r="M478" s="66" t="s">
        <v>273</v>
      </c>
      <c r="N478" s="66" t="str">
        <f t="shared" si="19"/>
        <v/>
      </c>
      <c r="O478" s="66" t="str">
        <f>IF(A478="","",IF(M478="DETALLE","",COUNTIFS(N478:$N$2970,N478)))</f>
        <v/>
      </c>
      <c r="P478" s="66" t="s">
        <v>740</v>
      </c>
      <c r="Q478" s="66" t="s">
        <v>685</v>
      </c>
      <c r="R478" s="66" t="s">
        <v>418</v>
      </c>
      <c r="S478" s="65" t="s">
        <v>740</v>
      </c>
    </row>
    <row r="479" spans="1:19" s="66" customFormat="1" x14ac:dyDescent="0.25">
      <c r="F479" s="80" t="s">
        <v>57</v>
      </c>
      <c r="G479" s="80" t="s">
        <v>1023</v>
      </c>
      <c r="H479" s="6">
        <v>121000000</v>
      </c>
      <c r="I479" s="6"/>
      <c r="J479" s="6">
        <f t="shared" si="20"/>
        <v>121000000</v>
      </c>
      <c r="K479" s="67" t="str">
        <f t="shared" si="21"/>
        <v>02-01-01-006-002</v>
      </c>
      <c r="L479" s="67" t="s">
        <v>605</v>
      </c>
      <c r="M479" s="66" t="s">
        <v>273</v>
      </c>
      <c r="N479" s="66" t="str">
        <f t="shared" si="19"/>
        <v/>
      </c>
      <c r="O479" s="66" t="str">
        <f>IF(A479="","",IF(M479="DETALLE","",COUNTIFS(N479:$N$2970,N479)))</f>
        <v/>
      </c>
      <c r="P479" s="66" t="s">
        <v>757</v>
      </c>
      <c r="Q479" s="66" t="s">
        <v>685</v>
      </c>
      <c r="R479" s="66" t="s">
        <v>418</v>
      </c>
      <c r="S479" s="65" t="s">
        <v>757</v>
      </c>
    </row>
    <row r="480" spans="1:19" s="66" customFormat="1" x14ac:dyDescent="0.25">
      <c r="F480" s="80" t="s">
        <v>58</v>
      </c>
      <c r="G480" s="80" t="s">
        <v>988</v>
      </c>
      <c r="H480" s="6"/>
      <c r="I480" s="6">
        <v>324000000</v>
      </c>
      <c r="J480" s="6">
        <f t="shared" si="20"/>
        <v>324000000</v>
      </c>
      <c r="K480" s="67" t="str">
        <f t="shared" si="21"/>
        <v>02-01-01-006-002</v>
      </c>
      <c r="L480" s="67" t="s">
        <v>605</v>
      </c>
      <c r="M480" s="66" t="s">
        <v>273</v>
      </c>
      <c r="N480" s="66" t="str">
        <f t="shared" si="19"/>
        <v/>
      </c>
      <c r="O480" s="66" t="str">
        <f>IF(A480="","",IF(M480="DETALLE","",COUNTIFS(N480:$N$2970,N480)))</f>
        <v/>
      </c>
      <c r="P480" s="66" t="s">
        <v>758</v>
      </c>
      <c r="Q480" s="66" t="s">
        <v>685</v>
      </c>
      <c r="R480" s="66" t="s">
        <v>418</v>
      </c>
      <c r="S480" s="65" t="s">
        <v>758</v>
      </c>
    </row>
    <row r="481" spans="6:19" s="66" customFormat="1" x14ac:dyDescent="0.25">
      <c r="F481" s="80" t="s">
        <v>139</v>
      </c>
      <c r="G481" s="80" t="s">
        <v>1036</v>
      </c>
      <c r="H481" s="6">
        <v>310000000</v>
      </c>
      <c r="I481" s="6"/>
      <c r="J481" s="6">
        <f t="shared" si="20"/>
        <v>310000000</v>
      </c>
      <c r="K481" s="67" t="str">
        <f t="shared" si="21"/>
        <v>02-01-01-006-002</v>
      </c>
      <c r="L481" s="67" t="s">
        <v>605</v>
      </c>
      <c r="M481" s="66" t="s">
        <v>273</v>
      </c>
      <c r="N481" s="66" t="str">
        <f t="shared" si="19"/>
        <v/>
      </c>
      <c r="O481" s="66" t="str">
        <f>IF(A481="","",IF(M481="DETALLE","",COUNTIFS(N481:$N$2970,N481)))</f>
        <v/>
      </c>
      <c r="P481" s="66" t="s">
        <v>779</v>
      </c>
      <c r="Q481" s="66" t="s">
        <v>685</v>
      </c>
      <c r="R481" s="66" t="s">
        <v>418</v>
      </c>
      <c r="S481" s="65" t="s">
        <v>779</v>
      </c>
    </row>
    <row r="482" spans="6:19" s="66" customFormat="1" x14ac:dyDescent="0.25">
      <c r="F482" s="80" t="s">
        <v>140</v>
      </c>
      <c r="G482" s="80" t="s">
        <v>313</v>
      </c>
      <c r="H482" s="6">
        <v>127200000</v>
      </c>
      <c r="I482" s="6"/>
      <c r="J482" s="6">
        <f t="shared" si="20"/>
        <v>127200000</v>
      </c>
      <c r="K482" s="67" t="str">
        <f t="shared" si="21"/>
        <v>02-01-01-006-002</v>
      </c>
      <c r="L482" s="67" t="s">
        <v>605</v>
      </c>
      <c r="M482" s="66" t="s">
        <v>273</v>
      </c>
      <c r="N482" s="66" t="str">
        <f t="shared" si="19"/>
        <v/>
      </c>
      <c r="O482" s="66" t="str">
        <f>IF(A482="","",IF(M482="DETALLE","",COUNTIFS(N482:$N$2970,N482)))</f>
        <v/>
      </c>
      <c r="P482" s="66" t="s">
        <v>779</v>
      </c>
      <c r="Q482" s="66" t="s">
        <v>685</v>
      </c>
      <c r="R482" s="66" t="s">
        <v>418</v>
      </c>
      <c r="S482" s="65" t="s">
        <v>886</v>
      </c>
    </row>
    <row r="483" spans="6:19" s="66" customFormat="1" x14ac:dyDescent="0.25">
      <c r="F483" s="80" t="s">
        <v>59</v>
      </c>
      <c r="G483" s="80" t="s">
        <v>1029</v>
      </c>
      <c r="H483" s="6">
        <v>200000000</v>
      </c>
      <c r="I483" s="6"/>
      <c r="J483" s="6">
        <f t="shared" si="20"/>
        <v>200000000</v>
      </c>
      <c r="K483" s="67" t="str">
        <f t="shared" si="21"/>
        <v>02-01-01-006-002</v>
      </c>
      <c r="L483" s="67" t="s">
        <v>605</v>
      </c>
      <c r="M483" s="66" t="s">
        <v>273</v>
      </c>
      <c r="N483" s="66" t="str">
        <f t="shared" si="19"/>
        <v/>
      </c>
      <c r="O483" s="66" t="str">
        <f>IF(A483="","",IF(M483="DETALLE","",COUNTIFS(N483:$N$2970,N483)))</f>
        <v/>
      </c>
      <c r="P483" s="66" t="s">
        <v>759</v>
      </c>
      <c r="Q483" s="66" t="s">
        <v>685</v>
      </c>
      <c r="R483" s="66" t="s">
        <v>418</v>
      </c>
      <c r="S483" s="65" t="s">
        <v>759</v>
      </c>
    </row>
    <row r="484" spans="6:19" s="66" customFormat="1" x14ac:dyDescent="0.25">
      <c r="F484" s="80" t="s">
        <v>60</v>
      </c>
      <c r="G484" s="80" t="s">
        <v>329</v>
      </c>
      <c r="H484" s="6">
        <v>56500000</v>
      </c>
      <c r="I484" s="6"/>
      <c r="J484" s="6">
        <f t="shared" si="20"/>
        <v>56500000</v>
      </c>
      <c r="K484" s="67" t="str">
        <f t="shared" si="21"/>
        <v>02-01-01-006-002</v>
      </c>
      <c r="L484" s="67" t="s">
        <v>605</v>
      </c>
      <c r="M484" s="66" t="s">
        <v>273</v>
      </c>
      <c r="N484" s="66" t="str">
        <f t="shared" si="19"/>
        <v/>
      </c>
      <c r="O484" s="66" t="str">
        <f>IF(A484="","",IF(M484="DETALLE","",COUNTIFS(N484:$N$2970,N484)))</f>
        <v/>
      </c>
      <c r="P484" s="66" t="s">
        <v>760</v>
      </c>
      <c r="Q484" s="66" t="s">
        <v>685</v>
      </c>
      <c r="R484" s="66" t="s">
        <v>418</v>
      </c>
      <c r="S484" s="65" t="s">
        <v>760</v>
      </c>
    </row>
    <row r="485" spans="6:19" s="66" customFormat="1" x14ac:dyDescent="0.25">
      <c r="F485" s="80" t="s">
        <v>65</v>
      </c>
      <c r="G485" s="80" t="s">
        <v>1024</v>
      </c>
      <c r="H485" s="6">
        <v>18645000</v>
      </c>
      <c r="I485" s="6"/>
      <c r="J485" s="6">
        <f t="shared" si="20"/>
        <v>18645000</v>
      </c>
      <c r="K485" s="67" t="str">
        <f t="shared" si="21"/>
        <v>02-01-01-006-002</v>
      </c>
      <c r="L485" s="67" t="s">
        <v>605</v>
      </c>
      <c r="M485" s="66" t="s">
        <v>273</v>
      </c>
      <c r="N485" s="66" t="str">
        <f t="shared" si="19"/>
        <v/>
      </c>
      <c r="O485" s="66" t="str">
        <f>IF(A485="","",IF(M485="DETALLE","",COUNTIFS(N485:$N$2970,N485)))</f>
        <v/>
      </c>
      <c r="P485" s="66" t="s">
        <v>762</v>
      </c>
      <c r="Q485" s="66" t="s">
        <v>685</v>
      </c>
      <c r="R485" s="66" t="s">
        <v>418</v>
      </c>
      <c r="S485" s="65" t="s">
        <v>762</v>
      </c>
    </row>
    <row r="486" spans="6:19" s="66" customFormat="1" x14ac:dyDescent="0.25">
      <c r="F486" s="80" t="s">
        <v>66</v>
      </c>
      <c r="G486" s="80" t="s">
        <v>335</v>
      </c>
      <c r="H486" s="6">
        <v>30000000</v>
      </c>
      <c r="I486" s="6"/>
      <c r="J486" s="6">
        <f t="shared" si="20"/>
        <v>30000000</v>
      </c>
      <c r="K486" s="67" t="str">
        <f t="shared" si="21"/>
        <v>02-01-01-006-002</v>
      </c>
      <c r="L486" s="67" t="s">
        <v>605</v>
      </c>
      <c r="M486" s="66" t="s">
        <v>273</v>
      </c>
      <c r="N486" s="66" t="str">
        <f t="shared" si="19"/>
        <v/>
      </c>
      <c r="O486" s="66" t="str">
        <f>IF(A486="","",IF(M486="DETALLE","",COUNTIFS(N486:$N$2970,N486)))</f>
        <v/>
      </c>
      <c r="P486" s="66" t="s">
        <v>762</v>
      </c>
      <c r="Q486" s="66" t="s">
        <v>685</v>
      </c>
      <c r="R486" s="66" t="s">
        <v>418</v>
      </c>
      <c r="S486" s="65" t="s">
        <v>845</v>
      </c>
    </row>
    <row r="487" spans="6:19" s="66" customFormat="1" x14ac:dyDescent="0.25">
      <c r="F487" s="80" t="s">
        <v>68</v>
      </c>
      <c r="G487" s="80" t="s">
        <v>337</v>
      </c>
      <c r="H487" s="6">
        <v>3600000</v>
      </c>
      <c r="I487" s="6"/>
      <c r="J487" s="6">
        <f t="shared" si="20"/>
        <v>3600000</v>
      </c>
      <c r="K487" s="67" t="str">
        <f t="shared" si="21"/>
        <v>02-01-01-006-002</v>
      </c>
      <c r="L487" s="67" t="s">
        <v>605</v>
      </c>
      <c r="M487" s="66" t="s">
        <v>273</v>
      </c>
      <c r="N487" s="66" t="str">
        <f t="shared" si="19"/>
        <v/>
      </c>
      <c r="O487" s="66" t="str">
        <f>IF(A487="","",IF(M487="DETALLE","",COUNTIFS(N487:$N$2970,N487)))</f>
        <v/>
      </c>
      <c r="P487" s="66" t="s">
        <v>763</v>
      </c>
      <c r="Q487" s="66" t="s">
        <v>685</v>
      </c>
      <c r="R487" s="66" t="s">
        <v>418</v>
      </c>
      <c r="S487" s="65" t="s">
        <v>763</v>
      </c>
    </row>
    <row r="488" spans="6:19" s="66" customFormat="1" x14ac:dyDescent="0.25">
      <c r="F488" s="80" t="s">
        <v>72</v>
      </c>
      <c r="G488" s="80" t="s">
        <v>341</v>
      </c>
      <c r="H488" s="6"/>
      <c r="I488" s="6">
        <v>12900000</v>
      </c>
      <c r="J488" s="6">
        <f t="shared" si="20"/>
        <v>12900000</v>
      </c>
      <c r="K488" s="67" t="str">
        <f t="shared" si="21"/>
        <v>02-01-01-006-002</v>
      </c>
      <c r="L488" s="67" t="s">
        <v>605</v>
      </c>
      <c r="M488" s="66" t="s">
        <v>273</v>
      </c>
      <c r="N488" s="66" t="str">
        <f t="shared" si="19"/>
        <v/>
      </c>
      <c r="O488" s="66" t="str">
        <f>IF(A488="","",IF(M488="DETALLE","",COUNTIFS(N488:$N$2970,N488)))</f>
        <v/>
      </c>
      <c r="P488" s="66" t="s">
        <v>765</v>
      </c>
      <c r="Q488" s="66" t="s">
        <v>685</v>
      </c>
      <c r="R488" s="66" t="s">
        <v>418</v>
      </c>
      <c r="S488" s="65" t="s">
        <v>850</v>
      </c>
    </row>
    <row r="489" spans="6:19" s="66" customFormat="1" x14ac:dyDescent="0.25">
      <c r="F489" s="80" t="s">
        <v>73</v>
      </c>
      <c r="G489" s="80" t="s">
        <v>342</v>
      </c>
      <c r="H489" s="6">
        <v>26008000</v>
      </c>
      <c r="I489" s="6"/>
      <c r="J489" s="6">
        <f t="shared" si="20"/>
        <v>26008000</v>
      </c>
      <c r="K489" s="67" t="str">
        <f t="shared" si="21"/>
        <v>02-01-01-006-002</v>
      </c>
      <c r="L489" s="67" t="s">
        <v>605</v>
      </c>
      <c r="M489" s="66" t="s">
        <v>273</v>
      </c>
      <c r="N489" s="66" t="str">
        <f t="shared" si="19"/>
        <v/>
      </c>
      <c r="O489" s="66" t="str">
        <f>IF(A489="","",IF(M489="DETALLE","",COUNTIFS(N489:$N$2970,N489)))</f>
        <v/>
      </c>
      <c r="P489" s="66" t="s">
        <v>765</v>
      </c>
      <c r="Q489" s="66" t="s">
        <v>685</v>
      </c>
      <c r="R489" s="66" t="s">
        <v>418</v>
      </c>
      <c r="S489" s="65" t="s">
        <v>765</v>
      </c>
    </row>
    <row r="490" spans="6:19" s="66" customFormat="1" x14ac:dyDescent="0.25">
      <c r="F490" s="80" t="s">
        <v>124</v>
      </c>
      <c r="G490" s="80" t="s">
        <v>987</v>
      </c>
      <c r="H490" s="6">
        <v>12000000</v>
      </c>
      <c r="I490" s="6"/>
      <c r="J490" s="6">
        <f t="shared" si="20"/>
        <v>12000000</v>
      </c>
      <c r="K490" s="67" t="str">
        <f t="shared" si="21"/>
        <v>02-01-01-006-002</v>
      </c>
      <c r="L490" s="67" t="s">
        <v>605</v>
      </c>
      <c r="M490" s="66" t="s">
        <v>273</v>
      </c>
      <c r="N490" s="66" t="str">
        <f t="shared" si="19"/>
        <v/>
      </c>
      <c r="O490" s="66" t="str">
        <f>IF(A490="","",IF(M490="DETALLE","",COUNTIFS(N490:$N$2970,N490)))</f>
        <v/>
      </c>
      <c r="P490" s="66" t="s">
        <v>766</v>
      </c>
      <c r="Q490" s="66" t="s">
        <v>685</v>
      </c>
      <c r="R490" s="66" t="s">
        <v>418</v>
      </c>
      <c r="S490" s="65" t="s">
        <v>873</v>
      </c>
    </row>
    <row r="491" spans="6:19" s="66" customFormat="1" x14ac:dyDescent="0.25">
      <c r="F491" s="80" t="s">
        <v>74</v>
      </c>
      <c r="G491" s="80" t="s">
        <v>343</v>
      </c>
      <c r="H491" s="6">
        <v>14000000</v>
      </c>
      <c r="I491" s="6"/>
      <c r="J491" s="6">
        <f t="shared" si="20"/>
        <v>14000000</v>
      </c>
      <c r="K491" s="67" t="str">
        <f t="shared" si="21"/>
        <v>02-01-01-006-002</v>
      </c>
      <c r="L491" s="67" t="s">
        <v>605</v>
      </c>
      <c r="M491" s="66" t="s">
        <v>273</v>
      </c>
      <c r="N491" s="66" t="str">
        <f t="shared" si="19"/>
        <v/>
      </c>
      <c r="O491" s="66" t="str">
        <f>IF(A491="","",IF(M491="DETALLE","",COUNTIFS(N491:$N$2970,N491)))</f>
        <v/>
      </c>
      <c r="P491" s="66" t="s">
        <v>766</v>
      </c>
      <c r="Q491" s="66" t="s">
        <v>685</v>
      </c>
      <c r="R491" s="66" t="s">
        <v>418</v>
      </c>
      <c r="S491" s="65" t="s">
        <v>766</v>
      </c>
    </row>
    <row r="492" spans="6:19" s="66" customFormat="1" x14ac:dyDescent="0.25">
      <c r="F492" s="80" t="s">
        <v>75</v>
      </c>
      <c r="G492" s="80" t="s">
        <v>281</v>
      </c>
      <c r="H492" s="6">
        <v>9600000</v>
      </c>
      <c r="I492" s="6"/>
      <c r="J492" s="6">
        <f t="shared" si="20"/>
        <v>9600000</v>
      </c>
      <c r="K492" s="67" t="str">
        <f t="shared" si="21"/>
        <v>02-01-01-006-002</v>
      </c>
      <c r="L492" s="67" t="s">
        <v>605</v>
      </c>
      <c r="M492" s="66" t="s">
        <v>273</v>
      </c>
      <c r="N492" s="66" t="str">
        <f t="shared" si="19"/>
        <v/>
      </c>
      <c r="O492" s="66" t="str">
        <f>IF(A492="","",IF(M492="DETALLE","",COUNTIFS(N492:$N$2970,N492)))</f>
        <v/>
      </c>
      <c r="P492" s="66" t="s">
        <v>741</v>
      </c>
      <c r="Q492" s="66" t="s">
        <v>685</v>
      </c>
      <c r="R492" s="66" t="s">
        <v>418</v>
      </c>
      <c r="S492" s="65" t="s">
        <v>741</v>
      </c>
    </row>
    <row r="493" spans="6:19" s="66" customFormat="1" x14ac:dyDescent="0.25">
      <c r="F493" s="80" t="s">
        <v>78</v>
      </c>
      <c r="G493" s="80" t="s">
        <v>345</v>
      </c>
      <c r="H493" s="6">
        <v>55000000</v>
      </c>
      <c r="I493" s="6"/>
      <c r="J493" s="6">
        <f t="shared" si="20"/>
        <v>55000000</v>
      </c>
      <c r="K493" s="67" t="str">
        <f t="shared" si="21"/>
        <v>02-01-01-006-002</v>
      </c>
      <c r="L493" s="67" t="s">
        <v>605</v>
      </c>
      <c r="M493" s="66" t="s">
        <v>273</v>
      </c>
      <c r="N493" s="66" t="str">
        <f t="shared" si="19"/>
        <v/>
      </c>
      <c r="O493" s="66" t="str">
        <f>IF(A493="","",IF(M493="DETALLE","",COUNTIFS(N493:$N$2970,N493)))</f>
        <v/>
      </c>
      <c r="P493" s="66" t="s">
        <v>767</v>
      </c>
      <c r="Q493" s="66" t="s">
        <v>685</v>
      </c>
      <c r="R493" s="66" t="s">
        <v>418</v>
      </c>
      <c r="S493" s="65" t="s">
        <v>852</v>
      </c>
    </row>
    <row r="494" spans="6:19" s="66" customFormat="1" x14ac:dyDescent="0.25">
      <c r="F494" s="80" t="s">
        <v>79</v>
      </c>
      <c r="G494" s="80" t="s">
        <v>346</v>
      </c>
      <c r="H494" s="6">
        <v>28000000</v>
      </c>
      <c r="I494" s="6"/>
      <c r="J494" s="6">
        <f t="shared" si="20"/>
        <v>28000000</v>
      </c>
      <c r="K494" s="67" t="str">
        <f t="shared" si="21"/>
        <v>02-01-01-006-002</v>
      </c>
      <c r="L494" s="67" t="s">
        <v>605</v>
      </c>
      <c r="M494" s="66" t="s">
        <v>273</v>
      </c>
      <c r="N494" s="66" t="str">
        <f t="shared" si="19"/>
        <v/>
      </c>
      <c r="O494" s="66" t="str">
        <f>IF(A494="","",IF(M494="DETALLE","",COUNTIFS(N494:$N$2970,N494)))</f>
        <v/>
      </c>
      <c r="P494" s="66" t="s">
        <v>767</v>
      </c>
      <c r="Q494" s="66" t="s">
        <v>685</v>
      </c>
      <c r="R494" s="66" t="s">
        <v>418</v>
      </c>
      <c r="S494" s="65" t="s">
        <v>853</v>
      </c>
    </row>
    <row r="495" spans="6:19" s="66" customFormat="1" x14ac:dyDescent="0.25">
      <c r="F495" s="80" t="s">
        <v>80</v>
      </c>
      <c r="G495" s="80" t="s">
        <v>347</v>
      </c>
      <c r="H495" s="6">
        <v>108635000</v>
      </c>
      <c r="I495" s="6"/>
      <c r="J495" s="6">
        <f t="shared" si="20"/>
        <v>108635000</v>
      </c>
      <c r="K495" s="67" t="str">
        <f t="shared" si="21"/>
        <v>02-01-01-006-002</v>
      </c>
      <c r="L495" s="67" t="s">
        <v>605</v>
      </c>
      <c r="M495" s="66" t="s">
        <v>273</v>
      </c>
      <c r="N495" s="66" t="str">
        <f t="shared" si="19"/>
        <v/>
      </c>
      <c r="O495" s="66" t="str">
        <f>IF(A495="","",IF(M495="DETALLE","",COUNTIFS(N495:$N$2970,N495)))</f>
        <v/>
      </c>
      <c r="P495" s="66" t="s">
        <v>768</v>
      </c>
      <c r="Q495" s="66" t="s">
        <v>685</v>
      </c>
      <c r="R495" s="66" t="s">
        <v>418</v>
      </c>
      <c r="S495" s="65" t="s">
        <v>768</v>
      </c>
    </row>
    <row r="496" spans="6:19" s="66" customFormat="1" x14ac:dyDescent="0.25">
      <c r="F496" s="80" t="s">
        <v>87</v>
      </c>
      <c r="G496" s="80" t="s">
        <v>354</v>
      </c>
      <c r="H496" s="6">
        <v>44000000</v>
      </c>
      <c r="I496" s="6"/>
      <c r="J496" s="6">
        <f t="shared" si="20"/>
        <v>44000000</v>
      </c>
      <c r="K496" s="67" t="str">
        <f t="shared" si="21"/>
        <v>02-01-01-006-002</v>
      </c>
      <c r="L496" s="67" t="s">
        <v>605</v>
      </c>
      <c r="M496" s="66" t="s">
        <v>273</v>
      </c>
      <c r="N496" s="66" t="str">
        <f t="shared" si="19"/>
        <v/>
      </c>
      <c r="O496" s="66" t="str">
        <f>IF(A496="","",IF(M496="DETALLE","",COUNTIFS(N496:$N$2970,N496)))</f>
        <v/>
      </c>
      <c r="P496" s="66" t="s">
        <v>771</v>
      </c>
      <c r="Q496" s="66" t="s">
        <v>685</v>
      </c>
      <c r="R496" s="66" t="s">
        <v>418</v>
      </c>
      <c r="S496" s="65" t="s">
        <v>771</v>
      </c>
    </row>
    <row r="497" spans="1:19" s="66" customFormat="1" x14ac:dyDescent="0.25">
      <c r="F497" s="80" t="s">
        <v>116</v>
      </c>
      <c r="G497" s="80" t="s">
        <v>382</v>
      </c>
      <c r="H497" s="6">
        <v>14400000</v>
      </c>
      <c r="I497" s="6"/>
      <c r="J497" s="6">
        <f t="shared" si="20"/>
        <v>14400000</v>
      </c>
      <c r="K497" s="67" t="str">
        <f t="shared" si="21"/>
        <v>02-01-01-006-002</v>
      </c>
      <c r="L497" s="67" t="s">
        <v>605</v>
      </c>
      <c r="M497" s="66" t="s">
        <v>273</v>
      </c>
      <c r="N497" s="66" t="str">
        <f t="shared" si="19"/>
        <v/>
      </c>
      <c r="O497" s="66" t="str">
        <f>IF(A497="","",IF(M497="DETALLE","",COUNTIFS(N497:$N$2970,N497)))</f>
        <v/>
      </c>
      <c r="P497" s="66" t="s">
        <v>771</v>
      </c>
      <c r="Q497" s="66" t="s">
        <v>685</v>
      </c>
      <c r="R497" s="66" t="s">
        <v>418</v>
      </c>
      <c r="S497" s="65" t="s">
        <v>869</v>
      </c>
    </row>
    <row r="498" spans="1:19" s="66" customFormat="1" x14ac:dyDescent="0.25">
      <c r="F498" s="80" t="s">
        <v>90</v>
      </c>
      <c r="G498" s="80" t="s">
        <v>1025</v>
      </c>
      <c r="H498" s="6">
        <v>219773000</v>
      </c>
      <c r="I498" s="6"/>
      <c r="J498" s="6">
        <f t="shared" si="20"/>
        <v>219773000</v>
      </c>
      <c r="K498" s="67" t="str">
        <f t="shared" si="21"/>
        <v>02-01-01-006-002</v>
      </c>
      <c r="L498" s="67" t="s">
        <v>605</v>
      </c>
      <c r="M498" s="66" t="s">
        <v>273</v>
      </c>
      <c r="N498" s="66" t="str">
        <f t="shared" si="19"/>
        <v/>
      </c>
      <c r="O498" s="66" t="str">
        <f>IF(A498="","",IF(M498="DETALLE","",COUNTIFS(N498:$N$2970,N498)))</f>
        <v/>
      </c>
      <c r="P498" s="66" t="s">
        <v>773</v>
      </c>
      <c r="Q498" s="66" t="s">
        <v>685</v>
      </c>
      <c r="R498" s="66" t="s">
        <v>418</v>
      </c>
      <c r="S498" s="65" t="s">
        <v>773</v>
      </c>
    </row>
    <row r="499" spans="1:19" s="66" customFormat="1" x14ac:dyDescent="0.25">
      <c r="F499" s="80" t="s">
        <v>91</v>
      </c>
      <c r="G499" s="80" t="s">
        <v>358</v>
      </c>
      <c r="H499" s="6">
        <v>16000000</v>
      </c>
      <c r="I499" s="6"/>
      <c r="J499" s="6">
        <f t="shared" si="20"/>
        <v>16000000</v>
      </c>
      <c r="K499" s="67" t="str">
        <f t="shared" si="21"/>
        <v>02-01-01-006-002</v>
      </c>
      <c r="L499" s="67" t="s">
        <v>605</v>
      </c>
      <c r="M499" s="66" t="s">
        <v>273</v>
      </c>
      <c r="N499" s="66" t="str">
        <f t="shared" si="19"/>
        <v/>
      </c>
      <c r="O499" s="66" t="str">
        <f>IF(A499="","",IF(M499="DETALLE","",COUNTIFS(N499:$N$2970,N499)))</f>
        <v/>
      </c>
      <c r="P499" s="66" t="s">
        <v>773</v>
      </c>
      <c r="Q499" s="66" t="s">
        <v>685</v>
      </c>
      <c r="R499" s="66" t="s">
        <v>418</v>
      </c>
      <c r="S499" s="65" t="s">
        <v>859</v>
      </c>
    </row>
    <row r="500" spans="1:19" s="66" customFormat="1" x14ac:dyDescent="0.25">
      <c r="F500" s="80" t="s">
        <v>93</v>
      </c>
      <c r="G500" s="80" t="s">
        <v>360</v>
      </c>
      <c r="H500" s="6">
        <v>55000000</v>
      </c>
      <c r="I500" s="6"/>
      <c r="J500" s="6">
        <f t="shared" si="20"/>
        <v>55000000</v>
      </c>
      <c r="K500" s="67" t="str">
        <f t="shared" si="21"/>
        <v>02-01-01-006-002</v>
      </c>
      <c r="L500" s="67" t="s">
        <v>605</v>
      </c>
      <c r="M500" s="66" t="s">
        <v>273</v>
      </c>
      <c r="N500" s="66" t="str">
        <f t="shared" si="19"/>
        <v/>
      </c>
      <c r="O500" s="66" t="str">
        <f>IF(A500="","",IF(M500="DETALLE","",COUNTIFS(N500:$N$2970,N500)))</f>
        <v/>
      </c>
      <c r="P500" s="66" t="s">
        <v>774</v>
      </c>
      <c r="Q500" s="66" t="s">
        <v>685</v>
      </c>
      <c r="R500" s="66" t="s">
        <v>418</v>
      </c>
      <c r="S500" s="65" t="s">
        <v>774</v>
      </c>
    </row>
    <row r="501" spans="1:19" s="66" customFormat="1" x14ac:dyDescent="0.25">
      <c r="F501" s="80" t="s">
        <v>94</v>
      </c>
      <c r="G501" s="80" t="s">
        <v>361</v>
      </c>
      <c r="H501" s="6">
        <v>40000000</v>
      </c>
      <c r="I501" s="6"/>
      <c r="J501" s="6">
        <f t="shared" si="20"/>
        <v>40000000</v>
      </c>
      <c r="K501" s="67" t="str">
        <f t="shared" si="21"/>
        <v>02-01-01-006-002</v>
      </c>
      <c r="L501" s="67" t="s">
        <v>605</v>
      </c>
      <c r="M501" s="66" t="s">
        <v>273</v>
      </c>
      <c r="N501" s="66" t="str">
        <f t="shared" si="19"/>
        <v/>
      </c>
      <c r="O501" s="66" t="str">
        <f>IF(A501="","",IF(M501="DETALLE","",COUNTIFS(N501:$N$2970,N501)))</f>
        <v/>
      </c>
      <c r="P501" s="66" t="s">
        <v>774</v>
      </c>
      <c r="Q501" s="66" t="s">
        <v>685</v>
      </c>
      <c r="R501" s="66" t="s">
        <v>418</v>
      </c>
      <c r="S501" s="65" t="s">
        <v>860</v>
      </c>
    </row>
    <row r="502" spans="1:19" s="66" customFormat="1" x14ac:dyDescent="0.25">
      <c r="F502" s="80" t="s">
        <v>142</v>
      </c>
      <c r="G502" s="80" t="s">
        <v>406</v>
      </c>
      <c r="H502" s="6">
        <v>13000000</v>
      </c>
      <c r="I502" s="6"/>
      <c r="J502" s="6">
        <f t="shared" si="20"/>
        <v>13000000</v>
      </c>
      <c r="K502" s="67" t="str">
        <f t="shared" si="21"/>
        <v>02-01-01-006-002</v>
      </c>
      <c r="L502" s="67" t="s">
        <v>605</v>
      </c>
      <c r="M502" s="66" t="s">
        <v>273</v>
      </c>
      <c r="N502" s="66" t="str">
        <f t="shared" si="19"/>
        <v/>
      </c>
      <c r="O502" s="66" t="str">
        <f>IF(A502="","",IF(M502="DETALLE","",COUNTIFS(N502:$N$2970,N502)))</f>
        <v/>
      </c>
      <c r="P502" s="66" t="s">
        <v>774</v>
      </c>
      <c r="Q502" s="66" t="s">
        <v>685</v>
      </c>
      <c r="R502" s="66" t="s">
        <v>418</v>
      </c>
      <c r="S502" s="65" t="s">
        <v>1053</v>
      </c>
    </row>
    <row r="503" spans="1:19" s="66" customFormat="1" x14ac:dyDescent="0.25">
      <c r="F503" s="80" t="s">
        <v>98</v>
      </c>
      <c r="G503" s="80" t="s">
        <v>283</v>
      </c>
      <c r="H503" s="6">
        <v>30000000</v>
      </c>
      <c r="I503" s="6"/>
      <c r="J503" s="6">
        <f t="shared" si="20"/>
        <v>30000000</v>
      </c>
      <c r="K503" s="67" t="str">
        <f t="shared" si="21"/>
        <v>02-01-01-006-002</v>
      </c>
      <c r="L503" s="67" t="s">
        <v>605</v>
      </c>
      <c r="M503" s="66" t="s">
        <v>273</v>
      </c>
      <c r="N503" s="66" t="str">
        <f t="shared" si="19"/>
        <v/>
      </c>
      <c r="O503" s="66" t="str">
        <f>IF(A503="","",IF(M503="DETALLE","",COUNTIFS(N503:$N$2970,N503)))</f>
        <v/>
      </c>
      <c r="P503" s="66" t="s">
        <v>742</v>
      </c>
      <c r="Q503" s="66" t="s">
        <v>685</v>
      </c>
      <c r="R503" s="66" t="s">
        <v>418</v>
      </c>
      <c r="S503" s="65" t="s">
        <v>862</v>
      </c>
    </row>
    <row r="504" spans="1:19" s="66" customFormat="1" x14ac:dyDescent="0.25">
      <c r="F504" s="80" t="s">
        <v>99</v>
      </c>
      <c r="G504" s="80" t="s">
        <v>365</v>
      </c>
      <c r="H504" s="6">
        <v>3500000</v>
      </c>
      <c r="I504" s="6"/>
      <c r="J504" s="6">
        <f t="shared" si="20"/>
        <v>3500000</v>
      </c>
      <c r="K504" s="67" t="str">
        <f t="shared" si="21"/>
        <v>02-01-01-006-002</v>
      </c>
      <c r="L504" s="67" t="s">
        <v>605</v>
      </c>
      <c r="M504" s="66" t="s">
        <v>273</v>
      </c>
      <c r="N504" s="66" t="str">
        <f t="shared" si="19"/>
        <v/>
      </c>
      <c r="O504" s="66" t="str">
        <f>IF(A504="","",IF(M504="DETALLE","",COUNTIFS(N504:$N$2970,N504)))</f>
        <v/>
      </c>
      <c r="P504" s="66" t="s">
        <v>742</v>
      </c>
      <c r="Q504" s="66" t="s">
        <v>685</v>
      </c>
      <c r="R504" s="66" t="s">
        <v>418</v>
      </c>
      <c r="S504" s="65" t="s">
        <v>1052</v>
      </c>
    </row>
    <row r="505" spans="1:19" s="66" customFormat="1" x14ac:dyDescent="0.25">
      <c r="A505" s="62"/>
      <c r="B505" s="62"/>
      <c r="C505" s="62"/>
      <c r="D505" s="62"/>
      <c r="E505" s="62"/>
      <c r="F505" s="82"/>
      <c r="G505" s="82" t="s">
        <v>261</v>
      </c>
      <c r="H505" s="4" t="str">
        <f>IF(A505="","",SUMIFS(H506:$H$2970,L506:$L$2970,K505))</f>
        <v/>
      </c>
      <c r="I505" s="4" t="str">
        <f>IF(A505="","",SUMIFS(I506:$I$2970,L506:$L$2970,K505))</f>
        <v/>
      </c>
      <c r="J505" s="4" t="str">
        <f t="shared" si="20"/>
        <v/>
      </c>
      <c r="K505" s="64" t="str">
        <f t="shared" si="21"/>
        <v/>
      </c>
      <c r="L505" s="64" t="s">
        <v>261</v>
      </c>
      <c r="M505" s="62" t="s">
        <v>261</v>
      </c>
      <c r="N505" s="62" t="str">
        <f t="shared" si="19"/>
        <v/>
      </c>
      <c r="O505" s="62" t="str">
        <f>IF(A505="","",IF(M505="DETALLE","",COUNTIFS(N505:$N$2970,N505)))</f>
        <v/>
      </c>
      <c r="P505" s="62" t="s">
        <v>261</v>
      </c>
      <c r="Q505" s="62" t="s">
        <v>261</v>
      </c>
      <c r="R505" s="62" t="s">
        <v>261</v>
      </c>
      <c r="S505" s="65" t="s">
        <v>261</v>
      </c>
    </row>
    <row r="506" spans="1:19" s="66" customFormat="1" ht="30" customHeight="1" x14ac:dyDescent="0.25">
      <c r="A506" s="62" t="s">
        <v>27</v>
      </c>
      <c r="B506" s="62" t="s">
        <v>27</v>
      </c>
      <c r="C506" s="62"/>
      <c r="D506" s="62"/>
      <c r="E506" s="62"/>
      <c r="F506" s="82"/>
      <c r="G506" s="83" t="s">
        <v>421</v>
      </c>
      <c r="H506" s="4">
        <f>IF(A506="","",SUMIFS(H507:$H$2970,L507:$L$2970,K506))</f>
        <v>902651202006.57031</v>
      </c>
      <c r="I506" s="4">
        <f>IF(A506="","",SUMIFS(I507:$I$2970,L507:$L$2970,K506))</f>
        <v>146482534820.60999</v>
      </c>
      <c r="J506" s="4">
        <f t="shared" si="20"/>
        <v>1049133736827.1803</v>
      </c>
      <c r="K506" s="64" t="str">
        <f t="shared" si="21"/>
        <v>02-02</v>
      </c>
      <c r="L506" s="64" t="s">
        <v>27</v>
      </c>
      <c r="M506" s="62" t="s">
        <v>275</v>
      </c>
      <c r="N506" s="62" t="str">
        <f t="shared" si="19"/>
        <v>0202Subcuenta</v>
      </c>
      <c r="O506" s="62">
        <f>IF(A506="","",IF(M506="DETALLE","",COUNTIFS(N506:$N$2970,N506)))</f>
        <v>1</v>
      </c>
      <c r="P506" s="62" t="s">
        <v>261</v>
      </c>
      <c r="Q506" s="62" t="s">
        <v>261</v>
      </c>
      <c r="R506" s="62" t="s">
        <v>421</v>
      </c>
      <c r="S506" s="65" t="s">
        <v>261</v>
      </c>
    </row>
    <row r="507" spans="1:19" s="66" customFormat="1" ht="30" customHeight="1" x14ac:dyDescent="0.25">
      <c r="A507" s="62" t="s">
        <v>27</v>
      </c>
      <c r="B507" s="62" t="s">
        <v>27</v>
      </c>
      <c r="C507" s="62" t="s">
        <v>28</v>
      </c>
      <c r="D507" s="62"/>
      <c r="E507" s="62"/>
      <c r="F507" s="82"/>
      <c r="G507" s="83" t="s">
        <v>422</v>
      </c>
      <c r="H507" s="4">
        <f>IF(A507="","",SUMIFS(H508:$H$2970,L508:$L$2970,K507))</f>
        <v>284444886371.46039</v>
      </c>
      <c r="I507" s="4">
        <f>IF(A507="","",SUMIFS(I508:$I$2970,L508:$L$2970,K507))</f>
        <v>34441201929.25</v>
      </c>
      <c r="J507" s="4">
        <f t="shared" si="20"/>
        <v>318886088300.71039</v>
      </c>
      <c r="K507" s="64" t="str">
        <f t="shared" si="21"/>
        <v>02-02-01</v>
      </c>
      <c r="L507" s="64" t="s">
        <v>606</v>
      </c>
      <c r="M507" s="62" t="s">
        <v>272</v>
      </c>
      <c r="N507" s="62" t="str">
        <f t="shared" si="19"/>
        <v>020201Objeto</v>
      </c>
      <c r="O507" s="62">
        <f>IF(A507="","",IF(M507="DETALLE","",COUNTIFS(N507:$N$2970,N507)))</f>
        <v>1</v>
      </c>
      <c r="P507" s="62" t="s">
        <v>261</v>
      </c>
      <c r="Q507" s="62" t="s">
        <v>261</v>
      </c>
      <c r="R507" s="62" t="s">
        <v>422</v>
      </c>
      <c r="S507" s="65" t="s">
        <v>261</v>
      </c>
    </row>
    <row r="508" spans="1:19" s="66" customFormat="1" ht="30" customHeight="1" x14ac:dyDescent="0.25">
      <c r="A508" s="62" t="s">
        <v>27</v>
      </c>
      <c r="B508" s="62" t="s">
        <v>27</v>
      </c>
      <c r="C508" s="62" t="s">
        <v>28</v>
      </c>
      <c r="D508" s="62" t="s">
        <v>156</v>
      </c>
      <c r="E508" s="62"/>
      <c r="F508" s="82"/>
      <c r="G508" s="83" t="s">
        <v>423</v>
      </c>
      <c r="H508" s="4">
        <f>IF(A508="","",SUMIFS(H509:$H$2970,L509:$L$2970,K508))</f>
        <v>513690000</v>
      </c>
      <c r="I508" s="4">
        <f>IF(A508="","",SUMIFS(I509:$I$2970,L509:$L$2970,K508))</f>
        <v>0</v>
      </c>
      <c r="J508" s="4">
        <f t="shared" si="20"/>
        <v>513690000</v>
      </c>
      <c r="K508" s="64" t="str">
        <f t="shared" si="21"/>
        <v>02-02-01-000</v>
      </c>
      <c r="L508" s="64" t="s">
        <v>607</v>
      </c>
      <c r="M508" s="62" t="s">
        <v>276</v>
      </c>
      <c r="N508" s="62" t="str">
        <f t="shared" si="19"/>
        <v>020201000Ordinal</v>
      </c>
      <c r="O508" s="62">
        <f>IF(A508="","",IF(M508="DETALLE","",COUNTIFS(N508:$N$2970,N508)))</f>
        <v>1</v>
      </c>
      <c r="P508" s="62" t="s">
        <v>261</v>
      </c>
      <c r="Q508" s="62" t="s">
        <v>261</v>
      </c>
      <c r="R508" s="62" t="s">
        <v>423</v>
      </c>
      <c r="S508" s="65" t="s">
        <v>261</v>
      </c>
    </row>
    <row r="509" spans="1:19" s="66" customFormat="1" ht="30" customHeight="1" x14ac:dyDescent="0.25">
      <c r="A509" s="62" t="s">
        <v>27</v>
      </c>
      <c r="B509" s="62" t="s">
        <v>27</v>
      </c>
      <c r="C509" s="62" t="s">
        <v>28</v>
      </c>
      <c r="D509" s="62" t="s">
        <v>156</v>
      </c>
      <c r="E509" s="62" t="s">
        <v>151</v>
      </c>
      <c r="F509" s="86"/>
      <c r="G509" s="83" t="s">
        <v>424</v>
      </c>
      <c r="H509" s="4">
        <f>IF(A509="","",SUMIFS(H510:$H$2970,L510:$L$2970,K509))</f>
        <v>160190000</v>
      </c>
      <c r="I509" s="4">
        <f>IF(A509="","",SUMIFS(I510:$I$2970,L510:$L$2970,K509))</f>
        <v>0</v>
      </c>
      <c r="J509" s="4">
        <f t="shared" si="20"/>
        <v>160190000</v>
      </c>
      <c r="K509" s="64" t="str">
        <f t="shared" si="21"/>
        <v>02-02-01-000-001</v>
      </c>
      <c r="L509" s="64" t="s">
        <v>608</v>
      </c>
      <c r="M509" s="62" t="s">
        <v>277</v>
      </c>
      <c r="N509" s="62" t="str">
        <f t="shared" ref="N509:N578" si="22">IF(F509&lt;&gt;"","",A509&amp;TRIM(B509)&amp;TRIM(C509)&amp;TRIM(D509)&amp;TRIM(E509)&amp;TRIM(M509))</f>
        <v>020201000001Subordinal</v>
      </c>
      <c r="O509" s="62">
        <f>IF(A509="","",IF(M509="DETALLE","",COUNTIFS(N509:$N$2970,N509)))</f>
        <v>1</v>
      </c>
      <c r="P509" s="62" t="s">
        <v>261</v>
      </c>
      <c r="Q509" s="62" t="s">
        <v>422</v>
      </c>
      <c r="R509" s="62" t="s">
        <v>424</v>
      </c>
      <c r="S509" s="65" t="s">
        <v>261</v>
      </c>
    </row>
    <row r="510" spans="1:19" s="66" customFormat="1" x14ac:dyDescent="0.25">
      <c r="F510" s="84" t="s">
        <v>127</v>
      </c>
      <c r="G510" s="80" t="s">
        <v>394</v>
      </c>
      <c r="H510" s="6">
        <v>150000000</v>
      </c>
      <c r="I510" s="6"/>
      <c r="J510" s="6">
        <f t="shared" si="20"/>
        <v>150000000</v>
      </c>
      <c r="K510" s="67" t="str">
        <f t="shared" si="21"/>
        <v>02-02-01-000-001</v>
      </c>
      <c r="L510" s="67" t="s">
        <v>609</v>
      </c>
      <c r="M510" s="66" t="s">
        <v>273</v>
      </c>
      <c r="N510" s="66" t="str">
        <f t="shared" si="22"/>
        <v/>
      </c>
      <c r="O510" s="66" t="str">
        <f>IF(A510="","",IF(M510="DETALLE","",COUNTIFS(N510:$N$2970,N510)))</f>
        <v/>
      </c>
      <c r="P510" s="66" t="s">
        <v>739</v>
      </c>
      <c r="Q510" s="66" t="s">
        <v>422</v>
      </c>
      <c r="R510" s="66" t="s">
        <v>424</v>
      </c>
      <c r="S510" s="65" t="s">
        <v>875</v>
      </c>
    </row>
    <row r="511" spans="1:19" s="66" customFormat="1" x14ac:dyDescent="0.25">
      <c r="F511" s="84" t="s">
        <v>88</v>
      </c>
      <c r="G511" s="80" t="s">
        <v>355</v>
      </c>
      <c r="H511" s="6">
        <v>500000</v>
      </c>
      <c r="I511" s="6"/>
      <c r="J511" s="6">
        <f t="shared" si="20"/>
        <v>500000</v>
      </c>
      <c r="K511" s="67" t="str">
        <f t="shared" si="21"/>
        <v>02-02-01-000-001</v>
      </c>
      <c r="L511" s="67" t="s">
        <v>609</v>
      </c>
      <c r="M511" s="66" t="s">
        <v>273</v>
      </c>
      <c r="N511" s="66" t="str">
        <f t="shared" si="22"/>
        <v/>
      </c>
      <c r="O511" s="66" t="str">
        <f>IF(A511="","",IF(M511="DETALLE","",COUNTIFS(N511:$N$2970,N511)))</f>
        <v/>
      </c>
      <c r="P511" s="66" t="s">
        <v>771</v>
      </c>
      <c r="Q511" s="66" t="s">
        <v>422</v>
      </c>
      <c r="R511" s="66" t="s">
        <v>424</v>
      </c>
      <c r="S511" s="65" t="s">
        <v>1051</v>
      </c>
    </row>
    <row r="512" spans="1:19" s="66" customFormat="1" x14ac:dyDescent="0.25">
      <c r="F512" s="80" t="s">
        <v>96</v>
      </c>
      <c r="G512" s="80" t="s">
        <v>363</v>
      </c>
      <c r="H512" s="6">
        <v>1050000</v>
      </c>
      <c r="I512" s="6"/>
      <c r="J512" s="6">
        <f t="shared" si="20"/>
        <v>1050000</v>
      </c>
      <c r="K512" s="67" t="str">
        <f t="shared" si="21"/>
        <v>02-02-01-000-001</v>
      </c>
      <c r="L512" s="67" t="s">
        <v>609</v>
      </c>
      <c r="M512" s="66" t="s">
        <v>273</v>
      </c>
      <c r="N512" s="66" t="str">
        <f t="shared" si="22"/>
        <v/>
      </c>
      <c r="O512" s="66" t="str">
        <f>IF(A512="","",IF(M512="DETALLE","",COUNTIFS(N512:$N$2970,N512)))</f>
        <v/>
      </c>
      <c r="P512" s="66" t="s">
        <v>742</v>
      </c>
      <c r="Q512" s="66" t="s">
        <v>422</v>
      </c>
      <c r="R512" s="66" t="s">
        <v>424</v>
      </c>
      <c r="S512" s="65" t="s">
        <v>742</v>
      </c>
    </row>
    <row r="513" spans="1:19" s="66" customFormat="1" x14ac:dyDescent="0.25">
      <c r="F513" s="80" t="s">
        <v>98</v>
      </c>
      <c r="G513" s="80" t="s">
        <v>283</v>
      </c>
      <c r="H513" s="6">
        <v>8640000</v>
      </c>
      <c r="I513" s="6"/>
      <c r="J513" s="6">
        <f t="shared" ref="J513:J582" si="23">IF(AND(A513="",F513=""),"",H513+I513)</f>
        <v>8640000</v>
      </c>
      <c r="K513" s="67" t="str">
        <f t="shared" ref="K513:K582" si="24">IF(F513&lt;&gt;"",K512,A513&amp;IF(B513="","","-"&amp;B513)&amp;IF(OR(C513="",C513=" "),"","-"&amp;C513)&amp;IF(OR(D513="",D513=" "),"","-"&amp;D513)&amp;IF(OR(E513="",E513=" "),"","-"&amp;E513))</f>
        <v>02-02-01-000-001</v>
      </c>
      <c r="L513" s="67" t="s">
        <v>609</v>
      </c>
      <c r="M513" s="66" t="s">
        <v>273</v>
      </c>
      <c r="N513" s="66" t="str">
        <f t="shared" si="22"/>
        <v/>
      </c>
      <c r="O513" s="66" t="str">
        <f>IF(A513="","",IF(M513="DETALLE","",COUNTIFS(N513:$N$2970,N513)))</f>
        <v/>
      </c>
      <c r="P513" s="66" t="s">
        <v>742</v>
      </c>
      <c r="Q513" s="66" t="s">
        <v>422</v>
      </c>
      <c r="R513" s="66" t="s">
        <v>424</v>
      </c>
      <c r="S513" s="65" t="s">
        <v>862</v>
      </c>
    </row>
    <row r="514" spans="1:19" s="66" customFormat="1" x14ac:dyDescent="0.25">
      <c r="A514" s="62"/>
      <c r="B514" s="62"/>
      <c r="C514" s="62"/>
      <c r="D514" s="62"/>
      <c r="E514" s="62"/>
      <c r="F514" s="82"/>
      <c r="G514" s="82" t="s">
        <v>261</v>
      </c>
      <c r="H514" s="4" t="str">
        <f>IF(A514="","",SUMIFS(H515:$H$2970,L515:$L$2970,K514))</f>
        <v/>
      </c>
      <c r="I514" s="4" t="str">
        <f>IF(A514="","",SUMIFS(I515:$I$2970,L515:$L$2970,K514))</f>
        <v/>
      </c>
      <c r="J514" s="4" t="str">
        <f t="shared" si="23"/>
        <v/>
      </c>
      <c r="K514" s="64" t="str">
        <f t="shared" si="24"/>
        <v/>
      </c>
      <c r="L514" s="64" t="s">
        <v>261</v>
      </c>
      <c r="M514" s="62" t="s">
        <v>261</v>
      </c>
      <c r="N514" s="62" t="str">
        <f t="shared" si="22"/>
        <v/>
      </c>
      <c r="O514" s="62" t="str">
        <f>IF(A514="","",IF(M514="DETALLE","",COUNTIFS(N514:$N$2970,N514)))</f>
        <v/>
      </c>
      <c r="P514" s="62" t="s">
        <v>261</v>
      </c>
      <c r="Q514" s="62" t="s">
        <v>261</v>
      </c>
      <c r="R514" s="62" t="s">
        <v>261</v>
      </c>
      <c r="S514" s="65" t="s">
        <v>261</v>
      </c>
    </row>
    <row r="515" spans="1:19" s="66" customFormat="1" ht="30" customHeight="1" x14ac:dyDescent="0.25">
      <c r="A515" s="62" t="s">
        <v>27</v>
      </c>
      <c r="B515" s="62" t="s">
        <v>27</v>
      </c>
      <c r="C515" s="62" t="s">
        <v>28</v>
      </c>
      <c r="D515" s="62" t="s">
        <v>156</v>
      </c>
      <c r="E515" s="62" t="s">
        <v>152</v>
      </c>
      <c r="F515" s="82"/>
      <c r="G515" s="83" t="s">
        <v>425</v>
      </c>
      <c r="H515" s="4">
        <f>IF(A515="","",SUMIFS(H516:$H$2970,L516:$L$2970,K515))</f>
        <v>351000000</v>
      </c>
      <c r="I515" s="4">
        <f>IF(A515="","",SUMIFS(I516:$I$2970,L516:$L$2970,K515))</f>
        <v>0</v>
      </c>
      <c r="J515" s="4">
        <f t="shared" si="23"/>
        <v>351000000</v>
      </c>
      <c r="K515" s="64" t="str">
        <f t="shared" si="24"/>
        <v>02-02-01-000-002</v>
      </c>
      <c r="L515" s="64" t="s">
        <v>608</v>
      </c>
      <c r="M515" s="62" t="s">
        <v>277</v>
      </c>
      <c r="N515" s="62" t="str">
        <f t="shared" si="22"/>
        <v>020201000002Subordinal</v>
      </c>
      <c r="O515" s="62">
        <f>IF(A515="","",IF(M515="DETALLE","",COUNTIFS(N515:$N$2970,N515)))</f>
        <v>1</v>
      </c>
      <c r="P515" s="62" t="s">
        <v>261</v>
      </c>
      <c r="Q515" s="62" t="s">
        <v>686</v>
      </c>
      <c r="R515" s="62" t="s">
        <v>425</v>
      </c>
      <c r="S515" s="65" t="s">
        <v>261</v>
      </c>
    </row>
    <row r="516" spans="1:19" s="66" customFormat="1" x14ac:dyDescent="0.25">
      <c r="F516" s="80" t="s">
        <v>56</v>
      </c>
      <c r="G516" s="80" t="s">
        <v>280</v>
      </c>
      <c r="H516" s="6">
        <v>351000000</v>
      </c>
      <c r="I516" s="6"/>
      <c r="J516" s="6">
        <f t="shared" si="23"/>
        <v>351000000</v>
      </c>
      <c r="K516" s="67" t="str">
        <f t="shared" si="24"/>
        <v>02-02-01-000-002</v>
      </c>
      <c r="L516" s="67" t="s">
        <v>610</v>
      </c>
      <c r="M516" s="66" t="s">
        <v>273</v>
      </c>
      <c r="N516" s="66" t="str">
        <f t="shared" si="22"/>
        <v/>
      </c>
      <c r="O516" s="66" t="str">
        <f>IF(A516="","",IF(M516="DETALLE","",COUNTIFS(N516:$N$2970,N516)))</f>
        <v/>
      </c>
      <c r="P516" s="66" t="s">
        <v>740</v>
      </c>
      <c r="Q516" s="66" t="s">
        <v>686</v>
      </c>
      <c r="R516" s="66" t="s">
        <v>425</v>
      </c>
      <c r="S516" s="65" t="s">
        <v>740</v>
      </c>
    </row>
    <row r="517" spans="1:19" s="66" customFormat="1" x14ac:dyDescent="0.25">
      <c r="A517" s="62"/>
      <c r="B517" s="62"/>
      <c r="C517" s="62"/>
      <c r="D517" s="62"/>
      <c r="E517" s="62"/>
      <c r="F517" s="82"/>
      <c r="G517" s="82" t="s">
        <v>261</v>
      </c>
      <c r="H517" s="4" t="str">
        <f>IF(A517="","",SUMIFS(H518:$H$2970,L518:$L$2970,K517))</f>
        <v/>
      </c>
      <c r="I517" s="4" t="str">
        <f>IF(A517="","",SUMIFS(I518:$I$2970,L518:$L$2970,K517))</f>
        <v/>
      </c>
      <c r="J517" s="4" t="str">
        <f t="shared" si="23"/>
        <v/>
      </c>
      <c r="K517" s="64" t="str">
        <f t="shared" si="24"/>
        <v/>
      </c>
      <c r="L517" s="64" t="s">
        <v>261</v>
      </c>
      <c r="M517" s="62" t="s">
        <v>261</v>
      </c>
      <c r="N517" s="62" t="str">
        <f t="shared" si="22"/>
        <v/>
      </c>
      <c r="O517" s="62" t="str">
        <f>IF(A517="","",IF(M517="DETALLE","",COUNTIFS(N517:$N$2970,N517)))</f>
        <v/>
      </c>
      <c r="P517" s="62" t="s">
        <v>261</v>
      </c>
      <c r="Q517" s="62" t="s">
        <v>261</v>
      </c>
      <c r="R517" s="62" t="s">
        <v>261</v>
      </c>
      <c r="S517" s="65" t="s">
        <v>261</v>
      </c>
    </row>
    <row r="518" spans="1:19" s="66" customFormat="1" ht="30" customHeight="1" x14ac:dyDescent="0.25">
      <c r="A518" s="62" t="s">
        <v>27</v>
      </c>
      <c r="B518" s="62" t="s">
        <v>27</v>
      </c>
      <c r="C518" s="62" t="s">
        <v>28</v>
      </c>
      <c r="D518" s="62" t="s">
        <v>156</v>
      </c>
      <c r="E518" s="62" t="s">
        <v>29</v>
      </c>
      <c r="F518" s="82"/>
      <c r="G518" s="83" t="s">
        <v>426</v>
      </c>
      <c r="H518" s="4">
        <f>IF(A518="","",SUMIFS(H519:$H$2970,L519:$L$2970,K518))</f>
        <v>2500000</v>
      </c>
      <c r="I518" s="4">
        <f>IF(A518="","",SUMIFS(I519:$I$2970,L519:$L$2970,K518))</f>
        <v>0</v>
      </c>
      <c r="J518" s="4">
        <f t="shared" si="23"/>
        <v>2500000</v>
      </c>
      <c r="K518" s="64" t="str">
        <f t="shared" si="24"/>
        <v>02-02-01-000-003</v>
      </c>
      <c r="L518" s="64" t="s">
        <v>608</v>
      </c>
      <c r="M518" s="62" t="s">
        <v>277</v>
      </c>
      <c r="N518" s="62" t="str">
        <f t="shared" si="22"/>
        <v>020201000003Subordinal</v>
      </c>
      <c r="O518" s="62">
        <f>IF(A518="","",IF(M518="DETALLE","",COUNTIFS(N518:$N$2970,N518)))</f>
        <v>1</v>
      </c>
      <c r="P518" s="62" t="s">
        <v>261</v>
      </c>
      <c r="Q518" s="62" t="s">
        <v>687</v>
      </c>
      <c r="R518" s="62" t="s">
        <v>426</v>
      </c>
      <c r="S518" s="65" t="s">
        <v>261</v>
      </c>
    </row>
    <row r="519" spans="1:19" s="66" customFormat="1" x14ac:dyDescent="0.25">
      <c r="F519" s="84" t="s">
        <v>32</v>
      </c>
      <c r="G519" s="80" t="s">
        <v>1002</v>
      </c>
      <c r="H519" s="6">
        <v>2500000</v>
      </c>
      <c r="I519" s="6"/>
      <c r="J519" s="6">
        <f t="shared" si="23"/>
        <v>2500000</v>
      </c>
      <c r="K519" s="67" t="str">
        <f t="shared" si="24"/>
        <v>02-02-01-000-003</v>
      </c>
      <c r="L519" s="67" t="s">
        <v>611</v>
      </c>
      <c r="M519" s="66" t="s">
        <v>273</v>
      </c>
      <c r="N519" s="66" t="str">
        <f t="shared" si="22"/>
        <v/>
      </c>
      <c r="O519" s="66" t="str">
        <f>IF(A519="","",IF(M519="DETALLE","",COUNTIFS(N519:$N$2970,N519)))</f>
        <v/>
      </c>
      <c r="P519" s="66" t="s">
        <v>739</v>
      </c>
      <c r="Q519" s="66" t="s">
        <v>687</v>
      </c>
      <c r="R519" s="66" t="s">
        <v>426</v>
      </c>
      <c r="S519" s="65" t="s">
        <v>833</v>
      </c>
    </row>
    <row r="520" spans="1:19" s="66" customFormat="1" x14ac:dyDescent="0.25">
      <c r="A520" s="62"/>
      <c r="B520" s="62"/>
      <c r="C520" s="62"/>
      <c r="D520" s="62"/>
      <c r="E520" s="62"/>
      <c r="F520" s="86"/>
      <c r="G520" s="82" t="s">
        <v>261</v>
      </c>
      <c r="H520" s="4" t="str">
        <f>IF(A520="","",SUMIFS(H521:$H$2970,L521:$L$2970,K520))</f>
        <v/>
      </c>
      <c r="I520" s="4" t="str">
        <f>IF(A520="","",SUMIFS(I521:$I$2970,L521:$L$2970,K520))</f>
        <v/>
      </c>
      <c r="J520" s="4" t="str">
        <f t="shared" si="23"/>
        <v/>
      </c>
      <c r="K520" s="64" t="str">
        <f t="shared" si="24"/>
        <v/>
      </c>
      <c r="L520" s="64" t="s">
        <v>261</v>
      </c>
      <c r="M520" s="62" t="s">
        <v>261</v>
      </c>
      <c r="N520" s="62" t="str">
        <f t="shared" si="22"/>
        <v/>
      </c>
      <c r="O520" s="62" t="str">
        <f>IF(A520="","",IF(M520="DETALLE","",COUNTIFS(N520:$N$2970,N520)))</f>
        <v/>
      </c>
      <c r="P520" s="62" t="s">
        <v>261</v>
      </c>
      <c r="Q520" s="62" t="s">
        <v>261</v>
      </c>
      <c r="R520" s="62" t="s">
        <v>261</v>
      </c>
      <c r="S520" s="65" t="s">
        <v>261</v>
      </c>
    </row>
    <row r="521" spans="1:19" s="66" customFormat="1" ht="30" customHeight="1" x14ac:dyDescent="0.25">
      <c r="A521" s="62" t="s">
        <v>27</v>
      </c>
      <c r="B521" s="62" t="s">
        <v>27</v>
      </c>
      <c r="C521" s="62" t="s">
        <v>28</v>
      </c>
      <c r="D521" s="62" t="s">
        <v>151</v>
      </c>
      <c r="E521" s="62"/>
      <c r="F521" s="86"/>
      <c r="G521" s="83" t="s">
        <v>427</v>
      </c>
      <c r="H521" s="4">
        <f>IF(A521="","",SUMIFS(H522:$H$2970,L522:$L$2970,K521))</f>
        <v>1414700000</v>
      </c>
      <c r="I521" s="4">
        <f>IF(A521="","",SUMIFS(I522:$I$2970,L522:$L$2970,K521))</f>
        <v>0</v>
      </c>
      <c r="J521" s="4">
        <f t="shared" si="23"/>
        <v>1414700000</v>
      </c>
      <c r="K521" s="64" t="str">
        <f t="shared" si="24"/>
        <v>02-02-01-001</v>
      </c>
      <c r="L521" s="64" t="s">
        <v>607</v>
      </c>
      <c r="M521" s="62" t="s">
        <v>276</v>
      </c>
      <c r="N521" s="62" t="str">
        <f t="shared" si="22"/>
        <v>020201001Ordinal</v>
      </c>
      <c r="O521" s="62">
        <f>IF(A521="","",IF(M521="DETALLE","",COUNTIFS(N521:$N$2970,N521)))</f>
        <v>1</v>
      </c>
      <c r="P521" s="62" t="s">
        <v>261</v>
      </c>
      <c r="Q521" s="62" t="s">
        <v>688</v>
      </c>
      <c r="R521" s="62" t="s">
        <v>427</v>
      </c>
      <c r="S521" s="65" t="s">
        <v>261</v>
      </c>
    </row>
    <row r="522" spans="1:19" s="66" customFormat="1" ht="30" customHeight="1" x14ac:dyDescent="0.25">
      <c r="A522" s="62" t="s">
        <v>27</v>
      </c>
      <c r="B522" s="62" t="s">
        <v>27</v>
      </c>
      <c r="C522" s="62" t="s">
        <v>28</v>
      </c>
      <c r="D522" s="62" t="s">
        <v>151</v>
      </c>
      <c r="E522" s="62" t="s">
        <v>152</v>
      </c>
      <c r="F522" s="82"/>
      <c r="G522" s="83" t="s">
        <v>428</v>
      </c>
      <c r="H522" s="4">
        <f>IF(A522="","",SUMIFS(H523:$H$2970,L523:$L$2970,K522))</f>
        <v>231000000</v>
      </c>
      <c r="I522" s="4">
        <f>IF(A522="","",SUMIFS(I523:$I$2970,L523:$L$2970,K522))</f>
        <v>0</v>
      </c>
      <c r="J522" s="4">
        <f t="shared" si="23"/>
        <v>231000000</v>
      </c>
      <c r="K522" s="64" t="str">
        <f t="shared" si="24"/>
        <v>02-02-01-001-002</v>
      </c>
      <c r="L522" s="64" t="s">
        <v>612</v>
      </c>
      <c r="M522" s="62" t="s">
        <v>277</v>
      </c>
      <c r="N522" s="62" t="str">
        <f t="shared" si="22"/>
        <v>020201001002Subordinal</v>
      </c>
      <c r="O522" s="62">
        <f>IF(A522="","",IF(M522="DETALLE","",COUNTIFS(N522:$N$2970,N522)))</f>
        <v>1</v>
      </c>
      <c r="P522" s="62" t="s">
        <v>261</v>
      </c>
      <c r="Q522" s="62" t="s">
        <v>688</v>
      </c>
      <c r="R522" s="62" t="s">
        <v>428</v>
      </c>
      <c r="S522" s="65" t="s">
        <v>261</v>
      </c>
    </row>
    <row r="523" spans="1:19" s="66" customFormat="1" x14ac:dyDescent="0.25">
      <c r="F523" s="80" t="s">
        <v>73</v>
      </c>
      <c r="G523" s="80" t="s">
        <v>342</v>
      </c>
      <c r="H523" s="6">
        <v>96000000</v>
      </c>
      <c r="I523" s="6"/>
      <c r="J523" s="6">
        <f t="shared" si="23"/>
        <v>96000000</v>
      </c>
      <c r="K523" s="67" t="str">
        <f t="shared" si="24"/>
        <v>02-02-01-001-002</v>
      </c>
      <c r="L523" s="67" t="s">
        <v>613</v>
      </c>
      <c r="M523" s="66" t="s">
        <v>273</v>
      </c>
      <c r="N523" s="66" t="str">
        <f t="shared" si="22"/>
        <v/>
      </c>
      <c r="O523" s="66" t="str">
        <f>IF(A523="","",IF(M523="DETALLE","",COUNTIFS(N523:$N$2970,N523)))</f>
        <v/>
      </c>
      <c r="P523" s="66" t="s">
        <v>765</v>
      </c>
      <c r="Q523" s="66" t="s">
        <v>688</v>
      </c>
      <c r="R523" s="66" t="s">
        <v>428</v>
      </c>
      <c r="S523" s="65" t="s">
        <v>765</v>
      </c>
    </row>
    <row r="524" spans="1:19" s="66" customFormat="1" x14ac:dyDescent="0.25">
      <c r="F524" s="80" t="s">
        <v>93</v>
      </c>
      <c r="G524" s="80" t="s">
        <v>360</v>
      </c>
      <c r="H524" s="6">
        <v>75000000</v>
      </c>
      <c r="I524" s="6"/>
      <c r="J524" s="6">
        <f t="shared" si="23"/>
        <v>75000000</v>
      </c>
      <c r="K524" s="67" t="str">
        <f t="shared" si="24"/>
        <v>02-02-01-001-002</v>
      </c>
      <c r="L524" s="67" t="s">
        <v>613</v>
      </c>
      <c r="M524" s="66" t="s">
        <v>273</v>
      </c>
      <c r="N524" s="66" t="str">
        <f t="shared" si="22"/>
        <v/>
      </c>
      <c r="O524" s="66" t="str">
        <f>IF(A524="","",IF(M524="DETALLE","",COUNTIFS(N524:$N$2970,N524)))</f>
        <v/>
      </c>
      <c r="P524" s="66" t="s">
        <v>774</v>
      </c>
      <c r="Q524" s="66" t="s">
        <v>688</v>
      </c>
      <c r="R524" s="66" t="s">
        <v>428</v>
      </c>
      <c r="S524" s="65" t="s">
        <v>774</v>
      </c>
    </row>
    <row r="525" spans="1:19" s="66" customFormat="1" x14ac:dyDescent="0.25">
      <c r="F525" s="80" t="s">
        <v>94</v>
      </c>
      <c r="G525" s="80" t="s">
        <v>361</v>
      </c>
      <c r="H525" s="6">
        <v>60000000</v>
      </c>
      <c r="I525" s="6"/>
      <c r="J525" s="6">
        <f t="shared" si="23"/>
        <v>60000000</v>
      </c>
      <c r="K525" s="67" t="str">
        <f t="shared" si="24"/>
        <v>02-02-01-001-002</v>
      </c>
      <c r="L525" s="67" t="s">
        <v>613</v>
      </c>
      <c r="M525" s="66" t="s">
        <v>273</v>
      </c>
      <c r="N525" s="66" t="str">
        <f t="shared" si="22"/>
        <v/>
      </c>
      <c r="O525" s="66" t="str">
        <f>IF(A525="","",IF(M525="DETALLE","",COUNTIFS(N525:$N$2970,N525)))</f>
        <v/>
      </c>
      <c r="P525" s="66" t="s">
        <v>774</v>
      </c>
      <c r="Q525" s="66" t="s">
        <v>688</v>
      </c>
      <c r="R525" s="66" t="s">
        <v>428</v>
      </c>
      <c r="S525" s="65" t="s">
        <v>860</v>
      </c>
    </row>
    <row r="526" spans="1:19" s="66" customFormat="1" x14ac:dyDescent="0.25">
      <c r="A526" s="62"/>
      <c r="B526" s="62"/>
      <c r="C526" s="62"/>
      <c r="D526" s="62"/>
      <c r="E526" s="62"/>
      <c r="F526" s="86"/>
      <c r="G526" s="82" t="s">
        <v>261</v>
      </c>
      <c r="H526" s="4" t="str">
        <f>IF(A526="","",SUMIFS(H527:$H$2970,L527:$L$2970,K526))</f>
        <v/>
      </c>
      <c r="I526" s="4" t="str">
        <f>IF(A526="","",SUMIFS(I527:$I$2970,L527:$L$2970,K526))</f>
        <v/>
      </c>
      <c r="J526" s="4" t="str">
        <f t="shared" si="23"/>
        <v/>
      </c>
      <c r="K526" s="64" t="str">
        <f t="shared" si="24"/>
        <v/>
      </c>
      <c r="L526" s="64" t="s">
        <v>261</v>
      </c>
      <c r="M526" s="62" t="s">
        <v>261</v>
      </c>
      <c r="N526" s="62" t="str">
        <f t="shared" si="22"/>
        <v/>
      </c>
      <c r="O526" s="62" t="str">
        <f>IF(A526="","",IF(M526="DETALLE","",COUNTIFS(N526:$N$2970,N526)))</f>
        <v/>
      </c>
      <c r="P526" s="62" t="s">
        <v>261</v>
      </c>
      <c r="Q526" s="62" t="s">
        <v>261</v>
      </c>
      <c r="R526" s="62" t="s">
        <v>261</v>
      </c>
      <c r="S526" s="65" t="s">
        <v>261</v>
      </c>
    </row>
    <row r="527" spans="1:19" s="66" customFormat="1" ht="30" customHeight="1" x14ac:dyDescent="0.25">
      <c r="A527" s="62" t="s">
        <v>27</v>
      </c>
      <c r="B527" s="62" t="s">
        <v>27</v>
      </c>
      <c r="C527" s="62" t="s">
        <v>28</v>
      </c>
      <c r="D527" s="62" t="s">
        <v>151</v>
      </c>
      <c r="E527" s="62" t="s">
        <v>126</v>
      </c>
      <c r="F527" s="82"/>
      <c r="G527" s="83" t="s">
        <v>429</v>
      </c>
      <c r="H527" s="4">
        <f>IF(A527="","",SUMIFS(H528:$H$2970,L528:$L$2970,K527))</f>
        <v>14000000</v>
      </c>
      <c r="I527" s="4">
        <f>IF(A527="","",SUMIFS(I528:$I$2970,L528:$L$2970,K527))</f>
        <v>0</v>
      </c>
      <c r="J527" s="4">
        <f t="shared" si="23"/>
        <v>14000000</v>
      </c>
      <c r="K527" s="64" t="str">
        <f t="shared" si="24"/>
        <v>02-02-01-001-005</v>
      </c>
      <c r="L527" s="64" t="s">
        <v>612</v>
      </c>
      <c r="M527" s="62" t="s">
        <v>277</v>
      </c>
      <c r="N527" s="62" t="str">
        <f t="shared" si="22"/>
        <v>020201001005Subordinal</v>
      </c>
      <c r="O527" s="62">
        <f>IF(A527="","",IF(M527="DETALLE","",COUNTIFS(N527:$N$2970,N527)))</f>
        <v>1</v>
      </c>
      <c r="P527" s="62" t="s">
        <v>261</v>
      </c>
      <c r="Q527" s="62" t="s">
        <v>689</v>
      </c>
      <c r="R527" s="62" t="s">
        <v>429</v>
      </c>
      <c r="S527" s="65" t="s">
        <v>261</v>
      </c>
    </row>
    <row r="528" spans="1:19" s="66" customFormat="1" x14ac:dyDescent="0.25">
      <c r="F528" s="80" t="s">
        <v>47</v>
      </c>
      <c r="G528" s="80" t="s">
        <v>1031</v>
      </c>
      <c r="H528" s="6">
        <v>5000000</v>
      </c>
      <c r="I528" s="6"/>
      <c r="J528" s="6">
        <f t="shared" si="23"/>
        <v>5000000</v>
      </c>
      <c r="K528" s="67" t="str">
        <f t="shared" si="24"/>
        <v>02-02-01-001-005</v>
      </c>
      <c r="L528" s="67" t="s">
        <v>614</v>
      </c>
      <c r="M528" s="66" t="s">
        <v>273</v>
      </c>
      <c r="N528" s="66" t="str">
        <f t="shared" si="22"/>
        <v/>
      </c>
      <c r="O528" s="66" t="str">
        <f>IF(A528="","",IF(M528="DETALLE","",COUNTIFS(N528:$N$2970,N528)))</f>
        <v/>
      </c>
      <c r="P528" s="66" t="s">
        <v>750</v>
      </c>
      <c r="Q528" s="66" t="s">
        <v>689</v>
      </c>
      <c r="R528" s="66" t="s">
        <v>429</v>
      </c>
      <c r="S528" s="65" t="s">
        <v>750</v>
      </c>
    </row>
    <row r="529" spans="1:19" s="66" customFormat="1" x14ac:dyDescent="0.25">
      <c r="F529" s="80" t="s">
        <v>91</v>
      </c>
      <c r="G529" s="80" t="s">
        <v>358</v>
      </c>
      <c r="H529" s="6">
        <v>9000000</v>
      </c>
      <c r="I529" s="6"/>
      <c r="J529" s="6">
        <f t="shared" si="23"/>
        <v>9000000</v>
      </c>
      <c r="K529" s="67" t="str">
        <f t="shared" si="24"/>
        <v>02-02-01-001-005</v>
      </c>
      <c r="L529" s="67" t="s">
        <v>614</v>
      </c>
      <c r="M529" s="66" t="s">
        <v>273</v>
      </c>
      <c r="N529" s="66" t="str">
        <f t="shared" si="22"/>
        <v/>
      </c>
      <c r="O529" s="66" t="str">
        <f>IF(A529="","",IF(M529="DETALLE","",COUNTIFS(N529:$N$2970,N529)))</f>
        <v/>
      </c>
      <c r="P529" s="66" t="s">
        <v>773</v>
      </c>
      <c r="Q529" s="66" t="s">
        <v>689</v>
      </c>
      <c r="R529" s="66" t="s">
        <v>429</v>
      </c>
      <c r="S529" s="65" t="s">
        <v>859</v>
      </c>
    </row>
    <row r="530" spans="1:19" s="66" customFormat="1" x14ac:dyDescent="0.25">
      <c r="A530" s="62"/>
      <c r="B530" s="62"/>
      <c r="C530" s="62"/>
      <c r="D530" s="62"/>
      <c r="E530" s="62"/>
      <c r="F530" s="82"/>
      <c r="G530" s="82" t="s">
        <v>261</v>
      </c>
      <c r="H530" s="4" t="str">
        <f>IF(A530="","",SUMIFS(H531:$H$2970,L531:$L$2970,K530))</f>
        <v/>
      </c>
      <c r="I530" s="4" t="str">
        <f>IF(A530="","",SUMIFS(I531:$I$2970,L531:$L$2970,K530))</f>
        <v/>
      </c>
      <c r="J530" s="4" t="str">
        <f t="shared" si="23"/>
        <v/>
      </c>
      <c r="K530" s="64" t="str">
        <f t="shared" si="24"/>
        <v/>
      </c>
      <c r="L530" s="64" t="s">
        <v>261</v>
      </c>
      <c r="M530" s="62" t="s">
        <v>261</v>
      </c>
      <c r="N530" s="62" t="str">
        <f t="shared" si="22"/>
        <v/>
      </c>
      <c r="O530" s="62" t="str">
        <f>IF(A530="","",IF(M530="DETALLE","",COUNTIFS(N530:$N$2970,N530)))</f>
        <v/>
      </c>
      <c r="P530" s="62" t="s">
        <v>261</v>
      </c>
      <c r="Q530" s="62" t="s">
        <v>261</v>
      </c>
      <c r="R530" s="62" t="s">
        <v>261</v>
      </c>
      <c r="S530" s="65" t="s">
        <v>261</v>
      </c>
    </row>
    <row r="531" spans="1:19" s="66" customFormat="1" ht="19.5" customHeight="1" x14ac:dyDescent="0.25">
      <c r="A531" s="62" t="s">
        <v>27</v>
      </c>
      <c r="B531" s="62" t="s">
        <v>27</v>
      </c>
      <c r="C531" s="62" t="s">
        <v>28</v>
      </c>
      <c r="D531" s="62" t="s">
        <v>151</v>
      </c>
      <c r="E531" s="62" t="s">
        <v>146</v>
      </c>
      <c r="F531" s="82"/>
      <c r="G531" s="83" t="s">
        <v>430</v>
      </c>
      <c r="H531" s="4">
        <f>IF(A531="","",SUMIFS(H532:$H$2970,L532:$L$2970,K531))</f>
        <v>1049000000</v>
      </c>
      <c r="I531" s="4">
        <f>IF(A531="","",SUMIFS(I532:$I$2970,L532:$L$2970,K531))</f>
        <v>0</v>
      </c>
      <c r="J531" s="4">
        <f t="shared" si="23"/>
        <v>1049000000</v>
      </c>
      <c r="K531" s="64" t="str">
        <f t="shared" si="24"/>
        <v>02-02-01-001-007</v>
      </c>
      <c r="L531" s="64" t="s">
        <v>612</v>
      </c>
      <c r="M531" s="62" t="s">
        <v>277</v>
      </c>
      <c r="N531" s="62" t="str">
        <f t="shared" si="22"/>
        <v>020201001007Subordinal</v>
      </c>
      <c r="O531" s="62">
        <f>IF(A531="","",IF(M531="DETALLE","",COUNTIFS(N531:$N$2970,N531)))</f>
        <v>1</v>
      </c>
      <c r="P531" s="62" t="s">
        <v>261</v>
      </c>
      <c r="Q531" s="62" t="s">
        <v>688</v>
      </c>
      <c r="R531" s="62" t="s">
        <v>430</v>
      </c>
      <c r="S531" s="65" t="s">
        <v>261</v>
      </c>
    </row>
    <row r="532" spans="1:19" s="66" customFormat="1" x14ac:dyDescent="0.25">
      <c r="F532" s="129" t="s">
        <v>63</v>
      </c>
      <c r="G532" s="130" t="s">
        <v>332</v>
      </c>
      <c r="H532" s="131">
        <v>1049000000</v>
      </c>
      <c r="I532" s="131"/>
      <c r="J532" s="131">
        <f t="shared" si="23"/>
        <v>1049000000</v>
      </c>
      <c r="K532" s="67" t="str">
        <f t="shared" si="24"/>
        <v>02-02-01-001-007</v>
      </c>
      <c r="L532" s="67" t="s">
        <v>615</v>
      </c>
      <c r="M532" s="66" t="s">
        <v>273</v>
      </c>
      <c r="N532" s="66" t="str">
        <f t="shared" si="22"/>
        <v/>
      </c>
      <c r="O532" s="66" t="str">
        <f>IF(A532="","",IF(M532="DETALLE","",COUNTIFS(N532:$N$2970,N532)))</f>
        <v/>
      </c>
      <c r="P532" s="66" t="s">
        <v>761</v>
      </c>
      <c r="Q532" s="66" t="s">
        <v>688</v>
      </c>
      <c r="R532" s="66" t="s">
        <v>430</v>
      </c>
      <c r="S532" s="65" t="s">
        <v>844</v>
      </c>
    </row>
    <row r="533" spans="1:19" s="66" customFormat="1" x14ac:dyDescent="0.25">
      <c r="A533" s="62"/>
      <c r="B533" s="62"/>
      <c r="C533" s="62"/>
      <c r="D533" s="62"/>
      <c r="E533" s="62"/>
      <c r="F533" s="86"/>
      <c r="G533" s="82" t="s">
        <v>261</v>
      </c>
      <c r="H533" s="4" t="str">
        <f>IF(A533="","",SUMIFS(H534:$H$2970,L534:$L$2970,K533))</f>
        <v/>
      </c>
      <c r="I533" s="4" t="str">
        <f>IF(A533="","",SUMIFS(I534:$I$2970,L534:$L$2970,K533))</f>
        <v/>
      </c>
      <c r="J533" s="4" t="str">
        <f t="shared" si="23"/>
        <v/>
      </c>
      <c r="K533" s="64" t="str">
        <f t="shared" si="24"/>
        <v/>
      </c>
      <c r="L533" s="64" t="s">
        <v>261</v>
      </c>
      <c r="M533" s="62" t="s">
        <v>261</v>
      </c>
      <c r="N533" s="62" t="str">
        <f t="shared" si="22"/>
        <v/>
      </c>
      <c r="O533" s="62" t="str">
        <f>IF(A533="","",IF(M533="DETALLE","",COUNTIFS(N533:$N$2970,N533)))</f>
        <v/>
      </c>
      <c r="P533" s="62" t="s">
        <v>261</v>
      </c>
      <c r="Q533" s="62" t="s">
        <v>261</v>
      </c>
      <c r="R533" s="62" t="s">
        <v>261</v>
      </c>
      <c r="S533" s="65" t="s">
        <v>261</v>
      </c>
    </row>
    <row r="534" spans="1:19" s="66" customFormat="1" ht="30" customHeight="1" x14ac:dyDescent="0.25">
      <c r="A534" s="62" t="s">
        <v>27</v>
      </c>
      <c r="B534" s="62" t="s">
        <v>27</v>
      </c>
      <c r="C534" s="62" t="s">
        <v>28</v>
      </c>
      <c r="D534" s="62" t="s">
        <v>151</v>
      </c>
      <c r="E534" s="62" t="s">
        <v>30</v>
      </c>
      <c r="F534" s="86"/>
      <c r="G534" s="83" t="s">
        <v>431</v>
      </c>
      <c r="H534" s="4">
        <f>IF(A534="","",SUMIFS(H535:$H$2970,L535:$L$2970,K534))</f>
        <v>120700000</v>
      </c>
      <c r="I534" s="4">
        <f>IF(A534="","",SUMIFS(I535:$I$2970,L535:$L$2970,K534))</f>
        <v>0</v>
      </c>
      <c r="J534" s="4">
        <f t="shared" si="23"/>
        <v>120700000</v>
      </c>
      <c r="K534" s="64" t="str">
        <f t="shared" si="24"/>
        <v>02-02-01-001-008</v>
      </c>
      <c r="L534" s="64" t="s">
        <v>612</v>
      </c>
      <c r="M534" s="62" t="s">
        <v>277</v>
      </c>
      <c r="N534" s="62" t="str">
        <f t="shared" si="22"/>
        <v>020201001008Subordinal</v>
      </c>
      <c r="O534" s="62">
        <f>IF(A534="","",IF(M534="DETALLE","",COUNTIFS(N534:$N$2970,N534)))</f>
        <v>1</v>
      </c>
      <c r="P534" s="62" t="s">
        <v>261</v>
      </c>
      <c r="Q534" s="62" t="s">
        <v>688</v>
      </c>
      <c r="R534" s="62" t="s">
        <v>431</v>
      </c>
      <c r="S534" s="65" t="s">
        <v>261</v>
      </c>
    </row>
    <row r="535" spans="1:19" s="66" customFormat="1" x14ac:dyDescent="0.25">
      <c r="F535" s="84" t="s">
        <v>153</v>
      </c>
      <c r="G535" s="80" t="s">
        <v>1008</v>
      </c>
      <c r="H535" s="6">
        <v>700000</v>
      </c>
      <c r="I535" s="6"/>
      <c r="J535" s="6">
        <f t="shared" si="23"/>
        <v>700000</v>
      </c>
      <c r="K535" s="67" t="str">
        <f t="shared" si="24"/>
        <v>02-02-01-001-008</v>
      </c>
      <c r="L535" s="67" t="s">
        <v>616</v>
      </c>
      <c r="M535" s="66" t="s">
        <v>273</v>
      </c>
      <c r="N535" s="66" t="str">
        <f t="shared" si="22"/>
        <v/>
      </c>
      <c r="O535" s="66" t="str">
        <f>IF(A535="","",IF(M535="DETALLE","",COUNTIFS(N535:$N$2970,N535)))</f>
        <v/>
      </c>
      <c r="P535" s="66" t="s">
        <v>739</v>
      </c>
      <c r="Q535" s="66" t="s">
        <v>688</v>
      </c>
      <c r="R535" s="66" t="s">
        <v>431</v>
      </c>
      <c r="S535" s="65" t="s">
        <v>890</v>
      </c>
    </row>
    <row r="536" spans="1:19" s="66" customFormat="1" x14ac:dyDescent="0.25">
      <c r="F536" s="80" t="s">
        <v>56</v>
      </c>
      <c r="G536" s="80" t="s">
        <v>280</v>
      </c>
      <c r="H536" s="6">
        <v>120000000</v>
      </c>
      <c r="I536" s="6"/>
      <c r="J536" s="6">
        <f t="shared" si="23"/>
        <v>120000000</v>
      </c>
      <c r="K536" s="67" t="str">
        <f t="shared" si="24"/>
        <v>02-02-01-001-008</v>
      </c>
      <c r="L536" s="67" t="s">
        <v>616</v>
      </c>
      <c r="M536" s="66" t="s">
        <v>273</v>
      </c>
      <c r="N536" s="66" t="str">
        <f t="shared" si="22"/>
        <v/>
      </c>
      <c r="O536" s="66" t="str">
        <f>IF(A536="","",IF(M536="DETALLE","",COUNTIFS(N536:$N$2970,N536)))</f>
        <v/>
      </c>
      <c r="P536" s="66" t="s">
        <v>740</v>
      </c>
      <c r="Q536" s="66" t="s">
        <v>688</v>
      </c>
      <c r="R536" s="66" t="s">
        <v>431</v>
      </c>
      <c r="S536" s="65" t="s">
        <v>740</v>
      </c>
    </row>
    <row r="537" spans="1:19" s="66" customFormat="1" x14ac:dyDescent="0.25">
      <c r="A537" s="62"/>
      <c r="B537" s="62"/>
      <c r="C537" s="62"/>
      <c r="D537" s="62"/>
      <c r="E537" s="62"/>
      <c r="F537" s="82"/>
      <c r="G537" s="82" t="s">
        <v>261</v>
      </c>
      <c r="H537" s="4" t="str">
        <f>IF(A537="","",SUMIFS(H538:$H$2970,L538:$L$2970,K537))</f>
        <v/>
      </c>
      <c r="I537" s="4" t="str">
        <f>IF(A537="","",SUMIFS(I538:$I$2970,L538:$L$2970,K537))</f>
        <v/>
      </c>
      <c r="J537" s="4" t="str">
        <f t="shared" si="23"/>
        <v/>
      </c>
      <c r="K537" s="64" t="str">
        <f t="shared" si="24"/>
        <v/>
      </c>
      <c r="L537" s="64" t="s">
        <v>261</v>
      </c>
      <c r="M537" s="62" t="s">
        <v>261</v>
      </c>
      <c r="N537" s="62" t="str">
        <f t="shared" si="22"/>
        <v/>
      </c>
      <c r="O537" s="62" t="str">
        <f>IF(A537="","",IF(M537="DETALLE","",COUNTIFS(N537:$N$2970,N537)))</f>
        <v/>
      </c>
      <c r="P537" s="62" t="s">
        <v>261</v>
      </c>
      <c r="Q537" s="62" t="s">
        <v>261</v>
      </c>
      <c r="R537" s="62" t="s">
        <v>261</v>
      </c>
      <c r="S537" s="65" t="s">
        <v>261</v>
      </c>
    </row>
    <row r="538" spans="1:19" s="66" customFormat="1" ht="30" customHeight="1" x14ac:dyDescent="0.25">
      <c r="A538" s="62" t="s">
        <v>27</v>
      </c>
      <c r="B538" s="62" t="s">
        <v>27</v>
      </c>
      <c r="C538" s="62" t="s">
        <v>28</v>
      </c>
      <c r="D538" s="62" t="s">
        <v>152</v>
      </c>
      <c r="E538" s="62"/>
      <c r="F538" s="86"/>
      <c r="G538" s="83" t="s">
        <v>432</v>
      </c>
      <c r="H538" s="4">
        <f>IF(A538="","",SUMIFS(H539:$H$2970,L539:$L$2970,K538))</f>
        <v>119513367074.98999</v>
      </c>
      <c r="I538" s="4">
        <f>IF(A538="","",SUMIFS(I539:$I$2970,L539:$L$2970,K538))</f>
        <v>12219775420</v>
      </c>
      <c r="J538" s="4">
        <f t="shared" si="23"/>
        <v>131733142494.98999</v>
      </c>
      <c r="K538" s="64" t="str">
        <f t="shared" si="24"/>
        <v>02-02-01-002</v>
      </c>
      <c r="L538" s="64" t="s">
        <v>607</v>
      </c>
      <c r="M538" s="62" t="s">
        <v>276</v>
      </c>
      <c r="N538" s="62" t="str">
        <f t="shared" si="22"/>
        <v>020201002Ordinal</v>
      </c>
      <c r="O538" s="62">
        <f>IF(A538="","",IF(M538="DETALLE","",COUNTIFS(N538:$N$2970,N538)))</f>
        <v>1</v>
      </c>
      <c r="P538" s="62" t="s">
        <v>261</v>
      </c>
      <c r="Q538" s="62" t="s">
        <v>690</v>
      </c>
      <c r="R538" s="62" t="s">
        <v>432</v>
      </c>
      <c r="S538" s="65" t="s">
        <v>261</v>
      </c>
    </row>
    <row r="539" spans="1:19" s="66" customFormat="1" ht="30" customHeight="1" x14ac:dyDescent="0.25">
      <c r="A539" s="62" t="s">
        <v>27</v>
      </c>
      <c r="B539" s="62" t="s">
        <v>27</v>
      </c>
      <c r="C539" s="62" t="s">
        <v>28</v>
      </c>
      <c r="D539" s="62" t="s">
        <v>152</v>
      </c>
      <c r="E539" s="62" t="s">
        <v>151</v>
      </c>
      <c r="F539" s="86"/>
      <c r="G539" s="83" t="s">
        <v>433</v>
      </c>
      <c r="H539" s="4">
        <f>IF(A539="","",SUMIFS(H540:$H$2970,L540:$L$2970,K539))</f>
        <v>242787600</v>
      </c>
      <c r="I539" s="4">
        <f>IF(A539="","",SUMIFS(I540:$I$2970,L540:$L$2970,K539))</f>
        <v>0</v>
      </c>
      <c r="J539" s="4">
        <f t="shared" si="23"/>
        <v>242787600</v>
      </c>
      <c r="K539" s="64" t="str">
        <f t="shared" si="24"/>
        <v>02-02-01-002-001</v>
      </c>
      <c r="L539" s="64" t="s">
        <v>617</v>
      </c>
      <c r="M539" s="62" t="s">
        <v>277</v>
      </c>
      <c r="N539" s="62" t="str">
        <f t="shared" si="22"/>
        <v>020201002001Subordinal</v>
      </c>
      <c r="O539" s="62">
        <f>IF(A539="","",IF(M539="DETALLE","",COUNTIFS(N539:$N$2970,N539)))</f>
        <v>1</v>
      </c>
      <c r="P539" s="62" t="s">
        <v>261</v>
      </c>
      <c r="Q539" s="62" t="s">
        <v>691</v>
      </c>
      <c r="R539" s="62" t="s">
        <v>433</v>
      </c>
      <c r="S539" s="65" t="s">
        <v>261</v>
      </c>
    </row>
    <row r="540" spans="1:19" s="66" customFormat="1" x14ac:dyDescent="0.25">
      <c r="F540" s="84" t="s">
        <v>144</v>
      </c>
      <c r="G540" s="80" t="s">
        <v>408</v>
      </c>
      <c r="H540" s="6">
        <v>31787600</v>
      </c>
      <c r="I540" s="6"/>
      <c r="J540" s="6">
        <f t="shared" si="23"/>
        <v>31787600</v>
      </c>
      <c r="K540" s="67" t="str">
        <f t="shared" si="24"/>
        <v>02-02-01-002-001</v>
      </c>
      <c r="L540" s="67" t="s">
        <v>618</v>
      </c>
      <c r="M540" s="66" t="s">
        <v>273</v>
      </c>
      <c r="N540" s="66" t="str">
        <f t="shared" si="22"/>
        <v/>
      </c>
      <c r="O540" s="66" t="str">
        <f>IF(A540="","",IF(M540="DETALLE","",COUNTIFS(N540:$N$2970,N540)))</f>
        <v/>
      </c>
      <c r="P540" s="66" t="s">
        <v>739</v>
      </c>
      <c r="Q540" s="66" t="s">
        <v>691</v>
      </c>
      <c r="R540" s="66" t="s">
        <v>433</v>
      </c>
      <c r="S540" s="65" t="s">
        <v>888</v>
      </c>
    </row>
    <row r="541" spans="1:19" s="66" customFormat="1" x14ac:dyDescent="0.25">
      <c r="F541" s="84" t="s">
        <v>131</v>
      </c>
      <c r="G541" s="80" t="s">
        <v>1040</v>
      </c>
      <c r="H541" s="6">
        <v>2000000</v>
      </c>
      <c r="I541" s="6"/>
      <c r="J541" s="6">
        <f t="shared" si="23"/>
        <v>2000000</v>
      </c>
      <c r="K541" s="67" t="str">
        <f t="shared" si="24"/>
        <v>02-02-01-002-001</v>
      </c>
      <c r="L541" s="67" t="s">
        <v>618</v>
      </c>
      <c r="M541" s="66" t="s">
        <v>273</v>
      </c>
      <c r="N541" s="66" t="str">
        <f t="shared" si="22"/>
        <v/>
      </c>
      <c r="O541" s="66" t="str">
        <f>IF(A541="","",IF(M541="DETALLE","",COUNTIFS(N541:$N$2970,N541)))</f>
        <v/>
      </c>
      <c r="P541" s="66" t="s">
        <v>739</v>
      </c>
      <c r="Q541" s="66" t="s">
        <v>691</v>
      </c>
      <c r="R541" s="66" t="s">
        <v>433</v>
      </c>
      <c r="S541" s="65" t="s">
        <v>879</v>
      </c>
    </row>
    <row r="542" spans="1:19" s="66" customFormat="1" x14ac:dyDescent="0.25">
      <c r="F542" s="80" t="s">
        <v>45</v>
      </c>
      <c r="G542" s="80" t="s">
        <v>316</v>
      </c>
      <c r="H542" s="6">
        <v>15000000</v>
      </c>
      <c r="I542" s="6"/>
      <c r="J542" s="6">
        <f t="shared" si="23"/>
        <v>15000000</v>
      </c>
      <c r="K542" s="67" t="str">
        <f t="shared" si="24"/>
        <v>02-02-01-002-001</v>
      </c>
      <c r="L542" s="67" t="s">
        <v>618</v>
      </c>
      <c r="M542" s="66" t="s">
        <v>273</v>
      </c>
      <c r="N542" s="66" t="str">
        <f t="shared" si="22"/>
        <v/>
      </c>
      <c r="O542" s="66" t="str">
        <f>IF(A542="","",IF(M542="DETALLE","",COUNTIFS(N542:$N$2970,N542)))</f>
        <v/>
      </c>
      <c r="P542" s="66" t="s">
        <v>748</v>
      </c>
      <c r="Q542" s="66" t="s">
        <v>691</v>
      </c>
      <c r="R542" s="66" t="s">
        <v>433</v>
      </c>
      <c r="S542" s="65" t="s">
        <v>748</v>
      </c>
    </row>
    <row r="543" spans="1:19" s="66" customFormat="1" x14ac:dyDescent="0.25">
      <c r="F543" s="80" t="s">
        <v>157</v>
      </c>
      <c r="G543" s="80" t="s">
        <v>434</v>
      </c>
      <c r="H543" s="6">
        <v>41000000</v>
      </c>
      <c r="I543" s="6"/>
      <c r="J543" s="6">
        <f t="shared" si="23"/>
        <v>41000000</v>
      </c>
      <c r="K543" s="67" t="str">
        <f t="shared" si="24"/>
        <v>02-02-01-002-001</v>
      </c>
      <c r="L543" s="67" t="s">
        <v>618</v>
      </c>
      <c r="M543" s="66" t="s">
        <v>273</v>
      </c>
      <c r="N543" s="66" t="str">
        <f t="shared" si="22"/>
        <v/>
      </c>
      <c r="O543" s="66" t="str">
        <f>IF(A543="","",IF(M543="DETALLE","",COUNTIFS(N543:$N$2970,N543)))</f>
        <v/>
      </c>
      <c r="P543" s="66" t="s">
        <v>755</v>
      </c>
      <c r="Q543" s="66" t="s">
        <v>691</v>
      </c>
      <c r="R543" s="66" t="s">
        <v>433</v>
      </c>
      <c r="S543" s="65" t="s">
        <v>755</v>
      </c>
    </row>
    <row r="544" spans="1:19" s="66" customFormat="1" x14ac:dyDescent="0.25">
      <c r="F544" s="80" t="s">
        <v>114</v>
      </c>
      <c r="G544" s="80" t="s">
        <v>380</v>
      </c>
      <c r="H544" s="6">
        <v>153000000</v>
      </c>
      <c r="I544" s="6"/>
      <c r="J544" s="6">
        <f t="shared" si="23"/>
        <v>153000000</v>
      </c>
      <c r="K544" s="67" t="str">
        <f t="shared" si="24"/>
        <v>02-02-01-002-001</v>
      </c>
      <c r="L544" s="67" t="s">
        <v>618</v>
      </c>
      <c r="M544" s="66" t="s">
        <v>273</v>
      </c>
      <c r="N544" s="66" t="str">
        <f t="shared" si="22"/>
        <v/>
      </c>
      <c r="O544" s="66" t="str">
        <f>IF(A544="","",IF(M544="DETALLE","",COUNTIFS(N544:$N$2970,N544)))</f>
        <v/>
      </c>
      <c r="P544" s="66" t="s">
        <v>769</v>
      </c>
      <c r="Q544" s="66" t="s">
        <v>691</v>
      </c>
      <c r="R544" s="66" t="s">
        <v>433</v>
      </c>
      <c r="S544" s="65" t="s">
        <v>868</v>
      </c>
    </row>
    <row r="545" spans="1:19" s="66" customFormat="1" x14ac:dyDescent="0.25">
      <c r="A545" s="62"/>
      <c r="B545" s="62"/>
      <c r="C545" s="62"/>
      <c r="D545" s="62"/>
      <c r="E545" s="62"/>
      <c r="F545" s="86"/>
      <c r="G545" s="82" t="s">
        <v>261</v>
      </c>
      <c r="H545" s="4" t="str">
        <f>IF(A545="","",SUMIFS(H548:$H$2970,L548:$L$2970,K545))</f>
        <v/>
      </c>
      <c r="I545" s="4" t="str">
        <f>IF(A545="","",SUMIFS(I548:$I$2970,L548:$L$2970,K545))</f>
        <v/>
      </c>
      <c r="J545" s="4" t="str">
        <f t="shared" si="23"/>
        <v/>
      </c>
      <c r="K545" s="64" t="str">
        <f t="shared" si="24"/>
        <v/>
      </c>
      <c r="L545" s="64" t="s">
        <v>261</v>
      </c>
      <c r="M545" s="62" t="s">
        <v>261</v>
      </c>
      <c r="N545" s="62" t="str">
        <f t="shared" si="22"/>
        <v/>
      </c>
      <c r="O545" s="62" t="str">
        <f>IF(A545="","",IF(M545="DETALLE","",COUNTIFS(N545:$N$2970,N545)))</f>
        <v/>
      </c>
      <c r="P545" s="62" t="s">
        <v>261</v>
      </c>
      <c r="Q545" s="62" t="s">
        <v>261</v>
      </c>
      <c r="R545" s="62" t="s">
        <v>261</v>
      </c>
      <c r="S545" s="65" t="s">
        <v>261</v>
      </c>
    </row>
    <row r="546" spans="1:19" s="66" customFormat="1" ht="15" customHeight="1" x14ac:dyDescent="0.25">
      <c r="N546" s="62"/>
      <c r="O546" s="62"/>
      <c r="P546" s="62"/>
      <c r="Q546" s="62"/>
      <c r="R546" s="62"/>
      <c r="S546" s="65"/>
    </row>
    <row r="547" spans="1:19" s="66" customFormat="1" x14ac:dyDescent="0.25">
      <c r="A547" s="48" t="s">
        <v>11</v>
      </c>
      <c r="B547" s="48" t="s">
        <v>12</v>
      </c>
      <c r="C547" s="48" t="s">
        <v>13</v>
      </c>
      <c r="D547" s="48" t="s">
        <v>14</v>
      </c>
      <c r="E547" s="48" t="s">
        <v>15</v>
      </c>
      <c r="F547" s="48" t="s">
        <v>16</v>
      </c>
      <c r="G547" s="49" t="s">
        <v>17</v>
      </c>
      <c r="H547" s="50" t="s">
        <v>18</v>
      </c>
      <c r="I547" s="50" t="s">
        <v>19</v>
      </c>
      <c r="J547" s="50" t="s">
        <v>20</v>
      </c>
      <c r="K547" s="70"/>
      <c r="L547" s="70"/>
      <c r="M547" s="70"/>
      <c r="N547" s="62"/>
      <c r="O547" s="62"/>
      <c r="P547" s="62"/>
      <c r="Q547" s="62"/>
      <c r="R547" s="62"/>
      <c r="S547" s="65"/>
    </row>
    <row r="548" spans="1:19" s="66" customFormat="1" ht="30" customHeight="1" x14ac:dyDescent="0.25">
      <c r="A548" s="62" t="s">
        <v>27</v>
      </c>
      <c r="B548" s="62" t="s">
        <v>27</v>
      </c>
      <c r="C548" s="62" t="s">
        <v>28</v>
      </c>
      <c r="D548" s="62" t="s">
        <v>152</v>
      </c>
      <c r="E548" s="62" t="s">
        <v>152</v>
      </c>
      <c r="F548" s="62"/>
      <c r="G548" s="63" t="s">
        <v>435</v>
      </c>
      <c r="H548" s="4">
        <f>IF(A548="","",SUMIFS(H549:$H$2970,L549:$L$2970,K548))</f>
        <v>104635520</v>
      </c>
      <c r="I548" s="4">
        <f>IF(A548="","",SUMIFS(I549:$I$2970,L549:$L$2970,K548))</f>
        <v>0</v>
      </c>
      <c r="J548" s="4">
        <f>IF(AND(A548="",F548=""),"",H548+I548)</f>
        <v>104635520</v>
      </c>
      <c r="K548" s="64" t="str">
        <f>IF(F548&lt;&gt;"",K545,A548&amp;IF(B548="","","-"&amp;B548)&amp;IF(OR(C548="",C548=" "),"","-"&amp;C548)&amp;IF(OR(D548="",D548=" "),"","-"&amp;D548)&amp;IF(OR(E548="",E548=" "),"","-"&amp;E548))</f>
        <v>02-02-01-002-002</v>
      </c>
      <c r="L548" s="64" t="s">
        <v>617</v>
      </c>
      <c r="M548" s="62" t="s">
        <v>277</v>
      </c>
      <c r="N548" s="62" t="str">
        <f>IF(F548&lt;&gt;"","",A548&amp;TRIM(B548)&amp;TRIM(C548)&amp;TRIM(D548)&amp;TRIM(E548)&amp;TRIM(M548))</f>
        <v>020201002002Subordinal</v>
      </c>
      <c r="O548" s="62">
        <f>IF(A548="","",IF(M548="DETALLE","",COUNTIFS(N548:$N$2970,N548)))</f>
        <v>1</v>
      </c>
      <c r="P548" s="62" t="s">
        <v>261</v>
      </c>
      <c r="Q548" s="62" t="s">
        <v>691</v>
      </c>
      <c r="R548" s="62" t="s">
        <v>435</v>
      </c>
      <c r="S548" s="65" t="s">
        <v>261</v>
      </c>
    </row>
    <row r="549" spans="1:19" s="66" customFormat="1" x14ac:dyDescent="0.25">
      <c r="F549" s="80" t="s">
        <v>144</v>
      </c>
      <c r="G549" s="80" t="s">
        <v>408</v>
      </c>
      <c r="H549" s="6">
        <v>45635520</v>
      </c>
      <c r="I549" s="6"/>
      <c r="J549" s="6">
        <f>IF(AND(A549="",F549=""),"",H549+I549)</f>
        <v>45635520</v>
      </c>
      <c r="K549" s="67" t="str">
        <f>IF(F549&lt;&gt;"",K548,A549&amp;IF(B549="","","-"&amp;B549)&amp;IF(OR(C549="",C549=" "),"","-"&amp;C549)&amp;IF(OR(D549="",D549=" "),"","-"&amp;D549)&amp;IF(OR(E549="",E549=" "),"","-"&amp;E549))</f>
        <v>02-02-01-002-002</v>
      </c>
      <c r="L549" s="67" t="s">
        <v>619</v>
      </c>
      <c r="M549" s="66" t="s">
        <v>273</v>
      </c>
      <c r="N549" s="66" t="str">
        <f>IF(F549&lt;&gt;"","",A549&amp;TRIM(B549)&amp;TRIM(C549)&amp;TRIM(D549)&amp;TRIM(E549)&amp;TRIM(M549))</f>
        <v/>
      </c>
      <c r="O549" s="66" t="str">
        <f>IF(A549="","",IF(M549="DETALLE","",COUNTIFS(N549:$N$2970,N549)))</f>
        <v/>
      </c>
      <c r="P549" s="66" t="s">
        <v>739</v>
      </c>
      <c r="Q549" s="66" t="s">
        <v>691</v>
      </c>
      <c r="R549" s="66" t="s">
        <v>435</v>
      </c>
      <c r="S549" s="65" t="s">
        <v>888</v>
      </c>
    </row>
    <row r="550" spans="1:19" s="66" customFormat="1" x14ac:dyDescent="0.25">
      <c r="F550" s="80" t="s">
        <v>158</v>
      </c>
      <c r="G550" s="80" t="s">
        <v>986</v>
      </c>
      <c r="H550" s="6">
        <v>1000000</v>
      </c>
      <c r="I550" s="6"/>
      <c r="J550" s="6">
        <f>IF(AND(A550="",F550=""),"",H550+I550)</f>
        <v>1000000</v>
      </c>
      <c r="K550" s="67" t="str">
        <f>IF(F550&lt;&gt;"",K549,A550&amp;IF(B550="","","-"&amp;B550)&amp;IF(OR(C550="",C550=" "),"","-"&amp;C550)&amp;IF(OR(D550="",D550=" "),"","-"&amp;D550)&amp;IF(OR(E550="",E550=" "),"","-"&amp;E550))</f>
        <v>02-02-01-002-002</v>
      </c>
      <c r="L550" s="67" t="s">
        <v>619</v>
      </c>
      <c r="M550" s="66" t="s">
        <v>273</v>
      </c>
      <c r="N550" s="66" t="str">
        <f>IF(F550&lt;&gt;"","",A550&amp;TRIM(B550)&amp;TRIM(C550)&amp;TRIM(D550)&amp;TRIM(E550)&amp;TRIM(M550))</f>
        <v/>
      </c>
      <c r="O550" s="66" t="str">
        <f>IF(A550="","",IF(M550="DETALLE","",COUNTIFS(N550:$N$2970,N550)))</f>
        <v/>
      </c>
      <c r="P550" s="66" t="s">
        <v>764</v>
      </c>
      <c r="Q550" s="66" t="s">
        <v>691</v>
      </c>
      <c r="R550" s="66" t="s">
        <v>435</v>
      </c>
      <c r="S550" s="65" t="s">
        <v>764</v>
      </c>
    </row>
    <row r="551" spans="1:19" s="66" customFormat="1" ht="15.75" thickBot="1" x14ac:dyDescent="0.3">
      <c r="F551" s="80" t="s">
        <v>114</v>
      </c>
      <c r="G551" s="80" t="s">
        <v>380</v>
      </c>
      <c r="H551" s="6">
        <v>58000000</v>
      </c>
      <c r="I551" s="6"/>
      <c r="J551" s="6">
        <f>IF(AND(A551="",F551=""),"",H551+I551)</f>
        <v>58000000</v>
      </c>
      <c r="K551" s="67" t="str">
        <f>IF(F551&lt;&gt;"",K550,A551&amp;IF(B551="","","-"&amp;B551)&amp;IF(OR(C551="",C551=" "),"","-"&amp;C551)&amp;IF(OR(D551="",D551=" "),"","-"&amp;D551)&amp;IF(OR(E551="",E551=" "),"","-"&amp;E551))</f>
        <v>02-02-01-002-002</v>
      </c>
      <c r="L551" s="67" t="s">
        <v>619</v>
      </c>
      <c r="M551" s="66" t="s">
        <v>273</v>
      </c>
      <c r="N551" s="66" t="str">
        <f>IF(F551&lt;&gt;"","",A551&amp;TRIM(B551)&amp;TRIM(C551)&amp;TRIM(D551)&amp;TRIM(E551)&amp;TRIM(M551))</f>
        <v/>
      </c>
      <c r="O551" s="66" t="str">
        <f>IF(A551="","",IF(M551="DETALLE","",COUNTIFS(N551:$N$2970,N551)))</f>
        <v/>
      </c>
      <c r="P551" s="66" t="s">
        <v>769</v>
      </c>
      <c r="Q551" s="66" t="s">
        <v>691</v>
      </c>
      <c r="R551" s="66" t="s">
        <v>435</v>
      </c>
      <c r="S551" s="65" t="s">
        <v>868</v>
      </c>
    </row>
    <row r="552" spans="1:19" s="66" customFormat="1" ht="24.75" thickTop="1" x14ac:dyDescent="0.25">
      <c r="A552" s="91" t="s">
        <v>926</v>
      </c>
      <c r="B552" s="92"/>
      <c r="C552" s="92"/>
      <c r="D552" s="92"/>
      <c r="E552" s="92"/>
      <c r="F552" s="92"/>
      <c r="G552" s="92"/>
      <c r="H552" s="92"/>
      <c r="I552" s="92"/>
      <c r="J552" s="61" t="s">
        <v>933</v>
      </c>
      <c r="K552" s="69"/>
      <c r="L552" s="69"/>
      <c r="M552" s="61" t="s">
        <v>927</v>
      </c>
      <c r="S552" s="65"/>
    </row>
    <row r="553" spans="1:19" s="66" customFormat="1" ht="45" customHeight="1" thickBot="1" x14ac:dyDescent="0.3">
      <c r="A553" s="93" t="s">
        <v>929</v>
      </c>
      <c r="B553" s="94"/>
      <c r="C553" s="94"/>
      <c r="D553" s="94"/>
      <c r="E553" s="94"/>
      <c r="F553" s="94"/>
      <c r="G553" s="94"/>
      <c r="H553" s="94"/>
      <c r="I553" s="94"/>
      <c r="J553" s="94"/>
      <c r="K553" s="77"/>
      <c r="L553" s="77"/>
      <c r="M553" s="77"/>
      <c r="S553" s="65"/>
    </row>
    <row r="554" spans="1:19" s="66" customFormat="1" ht="15.75" thickTop="1" x14ac:dyDescent="0.25">
      <c r="A554" s="48" t="s">
        <v>11</v>
      </c>
      <c r="B554" s="48" t="s">
        <v>12</v>
      </c>
      <c r="C554" s="48" t="s">
        <v>13</v>
      </c>
      <c r="D554" s="48" t="s">
        <v>14</v>
      </c>
      <c r="E554" s="48" t="s">
        <v>15</v>
      </c>
      <c r="F554" s="48" t="s">
        <v>16</v>
      </c>
      <c r="G554" s="49" t="s">
        <v>17</v>
      </c>
      <c r="H554" s="50" t="s">
        <v>18</v>
      </c>
      <c r="I554" s="50" t="s">
        <v>19</v>
      </c>
      <c r="J554" s="50" t="s">
        <v>20</v>
      </c>
      <c r="K554" s="67"/>
      <c r="L554" s="67"/>
      <c r="S554" s="65"/>
    </row>
    <row r="555" spans="1:19" s="66" customFormat="1" x14ac:dyDescent="0.25">
      <c r="H555" s="6"/>
      <c r="I555" s="6"/>
      <c r="J555" s="6"/>
      <c r="K555" s="67"/>
      <c r="L555" s="67"/>
      <c r="S555" s="65"/>
    </row>
    <row r="556" spans="1:19" s="66" customFormat="1" x14ac:dyDescent="0.25">
      <c r="A556" s="62"/>
      <c r="B556" s="62"/>
      <c r="C556" s="62"/>
      <c r="D556" s="62"/>
      <c r="E556" s="62"/>
      <c r="F556" s="62"/>
      <c r="G556" s="62" t="s">
        <v>261</v>
      </c>
      <c r="H556" s="4" t="str">
        <f>IF(A556="","",SUMIFS(H557:$H$2970,L557:$L$2970,K556))</f>
        <v/>
      </c>
      <c r="I556" s="4" t="str">
        <f>IF(A556="","",SUMIFS(I557:$I$2970,L557:$L$2970,K556))</f>
        <v/>
      </c>
      <c r="J556" s="4" t="str">
        <f t="shared" si="23"/>
        <v/>
      </c>
      <c r="K556" s="64" t="str">
        <f>IF(F556&lt;&gt;"",K551,A556&amp;IF(B556="","","-"&amp;B556)&amp;IF(OR(C556="",C556=" "),"","-"&amp;C556)&amp;IF(OR(D556="",D556=" "),"","-"&amp;D556)&amp;IF(OR(E556="",E556=" "),"","-"&amp;E556))</f>
        <v/>
      </c>
      <c r="L556" s="64" t="s">
        <v>261</v>
      </c>
      <c r="M556" s="62" t="s">
        <v>261</v>
      </c>
      <c r="N556" s="62" t="str">
        <f t="shared" si="22"/>
        <v/>
      </c>
      <c r="O556" s="62" t="str">
        <f>IF(A556="","",IF(M556="DETALLE","",COUNTIFS(N556:$N$2970,N556)))</f>
        <v/>
      </c>
      <c r="P556" s="62" t="s">
        <v>261</v>
      </c>
      <c r="Q556" s="62" t="s">
        <v>261</v>
      </c>
      <c r="R556" s="62" t="s">
        <v>261</v>
      </c>
      <c r="S556" s="65" t="s">
        <v>261</v>
      </c>
    </row>
    <row r="557" spans="1:19" s="66" customFormat="1" ht="30" customHeight="1" x14ac:dyDescent="0.25">
      <c r="A557" s="62" t="s">
        <v>27</v>
      </c>
      <c r="B557" s="62" t="s">
        <v>27</v>
      </c>
      <c r="C557" s="62" t="s">
        <v>28</v>
      </c>
      <c r="D557" s="62" t="s">
        <v>152</v>
      </c>
      <c r="E557" s="62" t="s">
        <v>29</v>
      </c>
      <c r="F557" s="71"/>
      <c r="G557" s="63" t="s">
        <v>437</v>
      </c>
      <c r="H557" s="4">
        <f>IF(A557="","",SUMIFS(H558:$H$2970,L558:$L$2970,K557))</f>
        <v>12653514457.700001</v>
      </c>
      <c r="I557" s="4">
        <f>IF(A557="","",SUMIFS(I558:$I$2970,L558:$L$2970,K557))</f>
        <v>25630192</v>
      </c>
      <c r="J557" s="4">
        <f t="shared" si="23"/>
        <v>12679144649.700001</v>
      </c>
      <c r="K557" s="64" t="str">
        <f t="shared" si="24"/>
        <v>02-02-01-002-003</v>
      </c>
      <c r="L557" s="64" t="s">
        <v>617</v>
      </c>
      <c r="M557" s="62" t="s">
        <v>277</v>
      </c>
      <c r="N557" s="62" t="str">
        <f t="shared" si="22"/>
        <v>020201002003Subordinal</v>
      </c>
      <c r="O557" s="62">
        <f>IF(A557="","",IF(M557="DETALLE","",COUNTIFS(N557:$N$2970,N557)))</f>
        <v>1</v>
      </c>
      <c r="P557" s="62" t="s">
        <v>261</v>
      </c>
      <c r="Q557" s="62" t="s">
        <v>691</v>
      </c>
      <c r="R557" s="62" t="s">
        <v>437</v>
      </c>
      <c r="S557" s="65" t="s">
        <v>261</v>
      </c>
    </row>
    <row r="558" spans="1:19" s="66" customFormat="1" x14ac:dyDescent="0.25">
      <c r="F558" s="84" t="s">
        <v>101</v>
      </c>
      <c r="G558" s="80" t="s">
        <v>279</v>
      </c>
      <c r="H558" s="6">
        <v>550000000</v>
      </c>
      <c r="I558" s="6"/>
      <c r="J558" s="6">
        <f t="shared" si="23"/>
        <v>550000000</v>
      </c>
      <c r="K558" s="67" t="str">
        <f t="shared" si="24"/>
        <v>02-02-01-002-003</v>
      </c>
      <c r="L558" s="67" t="s">
        <v>620</v>
      </c>
      <c r="M558" s="66" t="s">
        <v>273</v>
      </c>
      <c r="N558" s="66" t="str">
        <f t="shared" si="22"/>
        <v/>
      </c>
      <c r="O558" s="66" t="str">
        <f>IF(A558="","",IF(M558="DETALLE","",COUNTIFS(N558:$N$2970,N558)))</f>
        <v/>
      </c>
      <c r="P558" s="66" t="s">
        <v>739</v>
      </c>
      <c r="Q558" s="66" t="s">
        <v>691</v>
      </c>
      <c r="R558" s="66" t="s">
        <v>437</v>
      </c>
      <c r="S558" s="65" t="s">
        <v>864</v>
      </c>
    </row>
    <row r="559" spans="1:19" s="66" customFormat="1" x14ac:dyDescent="0.25">
      <c r="F559" s="84" t="s">
        <v>144</v>
      </c>
      <c r="G559" s="80" t="s">
        <v>408</v>
      </c>
      <c r="H559" s="6">
        <v>3584540</v>
      </c>
      <c r="I559" s="6"/>
      <c r="J559" s="6">
        <f t="shared" si="23"/>
        <v>3584540</v>
      </c>
      <c r="K559" s="67" t="str">
        <f t="shared" si="24"/>
        <v>02-02-01-002-003</v>
      </c>
      <c r="L559" s="67" t="s">
        <v>620</v>
      </c>
      <c r="M559" s="66" t="s">
        <v>273</v>
      </c>
      <c r="N559" s="66" t="str">
        <f t="shared" si="22"/>
        <v/>
      </c>
      <c r="O559" s="66" t="str">
        <f>IF(A559="","",IF(M559="DETALLE","",COUNTIFS(N559:$N$2970,N559)))</f>
        <v/>
      </c>
      <c r="P559" s="66" t="s">
        <v>739</v>
      </c>
      <c r="Q559" s="66" t="s">
        <v>691</v>
      </c>
      <c r="R559" s="66" t="s">
        <v>437</v>
      </c>
      <c r="S559" s="65" t="s">
        <v>888</v>
      </c>
    </row>
    <row r="560" spans="1:19" s="66" customFormat="1" x14ac:dyDescent="0.25">
      <c r="F560" s="84" t="s">
        <v>32</v>
      </c>
      <c r="G560" s="80" t="s">
        <v>1002</v>
      </c>
      <c r="H560" s="6">
        <v>3000000</v>
      </c>
      <c r="I560" s="6"/>
      <c r="J560" s="6">
        <f t="shared" si="23"/>
        <v>3000000</v>
      </c>
      <c r="K560" s="67" t="str">
        <f t="shared" si="24"/>
        <v>02-02-01-002-003</v>
      </c>
      <c r="L560" s="67" t="s">
        <v>620</v>
      </c>
      <c r="M560" s="66" t="s">
        <v>273</v>
      </c>
      <c r="N560" s="66" t="str">
        <f t="shared" si="22"/>
        <v/>
      </c>
      <c r="O560" s="66" t="str">
        <f>IF(A560="","",IF(M560="DETALLE","",COUNTIFS(N560:$N$2970,N560)))</f>
        <v/>
      </c>
      <c r="P560" s="66" t="s">
        <v>739</v>
      </c>
      <c r="Q560" s="66" t="s">
        <v>691</v>
      </c>
      <c r="R560" s="66" t="s">
        <v>437</v>
      </c>
      <c r="S560" s="65" t="s">
        <v>833</v>
      </c>
    </row>
    <row r="561" spans="6:19" s="66" customFormat="1" x14ac:dyDescent="0.25">
      <c r="F561" s="84" t="s">
        <v>131</v>
      </c>
      <c r="G561" s="80" t="s">
        <v>1040</v>
      </c>
      <c r="H561" s="6">
        <v>2000000</v>
      </c>
      <c r="I561" s="6"/>
      <c r="J561" s="6">
        <f t="shared" si="23"/>
        <v>2000000</v>
      </c>
      <c r="K561" s="67" t="str">
        <f t="shared" si="24"/>
        <v>02-02-01-002-003</v>
      </c>
      <c r="L561" s="67" t="s">
        <v>620</v>
      </c>
      <c r="M561" s="66" t="s">
        <v>273</v>
      </c>
      <c r="N561" s="66" t="str">
        <f t="shared" si="22"/>
        <v/>
      </c>
      <c r="O561" s="66" t="str">
        <f>IF(A561="","",IF(M561="DETALLE","",COUNTIFS(N561:$N$2970,N561)))</f>
        <v/>
      </c>
      <c r="P561" s="66" t="s">
        <v>739</v>
      </c>
      <c r="Q561" s="66" t="s">
        <v>691</v>
      </c>
      <c r="R561" s="66" t="s">
        <v>437</v>
      </c>
      <c r="S561" s="65" t="s">
        <v>879</v>
      </c>
    </row>
    <row r="562" spans="6:19" s="66" customFormat="1" x14ac:dyDescent="0.25">
      <c r="F562" s="84" t="s">
        <v>159</v>
      </c>
      <c r="G562" s="80" t="s">
        <v>1041</v>
      </c>
      <c r="H562" s="6">
        <v>10000000</v>
      </c>
      <c r="I562" s="6"/>
      <c r="J562" s="6">
        <f t="shared" si="23"/>
        <v>10000000</v>
      </c>
      <c r="K562" s="67" t="str">
        <f t="shared" si="24"/>
        <v>02-02-01-002-003</v>
      </c>
      <c r="L562" s="67" t="s">
        <v>620</v>
      </c>
      <c r="M562" s="66" t="s">
        <v>273</v>
      </c>
      <c r="N562" s="66" t="str">
        <f t="shared" si="22"/>
        <v/>
      </c>
      <c r="O562" s="66" t="str">
        <f>IF(A562="","",IF(M562="DETALLE","",COUNTIFS(N562:$N$2970,N562)))</f>
        <v/>
      </c>
      <c r="P562" s="66" t="s">
        <v>739</v>
      </c>
      <c r="Q562" s="66" t="s">
        <v>691</v>
      </c>
      <c r="R562" s="66" t="s">
        <v>437</v>
      </c>
      <c r="S562" s="65" t="s">
        <v>893</v>
      </c>
    </row>
    <row r="563" spans="6:19" s="66" customFormat="1" x14ac:dyDescent="0.25">
      <c r="F563" s="84" t="s">
        <v>160</v>
      </c>
      <c r="G563" s="80" t="s">
        <v>1042</v>
      </c>
      <c r="H563" s="6">
        <v>1000000</v>
      </c>
      <c r="I563" s="6"/>
      <c r="J563" s="6">
        <f t="shared" si="23"/>
        <v>1000000</v>
      </c>
      <c r="K563" s="67" t="str">
        <f t="shared" si="24"/>
        <v>02-02-01-002-003</v>
      </c>
      <c r="L563" s="67" t="s">
        <v>620</v>
      </c>
      <c r="M563" s="66" t="s">
        <v>273</v>
      </c>
      <c r="N563" s="66" t="str">
        <f t="shared" si="22"/>
        <v/>
      </c>
      <c r="O563" s="66" t="str">
        <f>IF(A563="","",IF(M563="DETALLE","",COUNTIFS(N563:$N$2970,N563)))</f>
        <v/>
      </c>
      <c r="P563" s="66" t="s">
        <v>739</v>
      </c>
      <c r="Q563" s="66" t="s">
        <v>691</v>
      </c>
      <c r="R563" s="66" t="s">
        <v>437</v>
      </c>
      <c r="S563" s="65" t="s">
        <v>894</v>
      </c>
    </row>
    <row r="564" spans="6:19" s="66" customFormat="1" x14ac:dyDescent="0.25">
      <c r="F564" s="84" t="s">
        <v>161</v>
      </c>
      <c r="G564" s="80" t="s">
        <v>1011</v>
      </c>
      <c r="H564" s="6">
        <v>1000000</v>
      </c>
      <c r="I564" s="6"/>
      <c r="J564" s="6">
        <f t="shared" si="23"/>
        <v>1000000</v>
      </c>
      <c r="K564" s="67" t="str">
        <f t="shared" si="24"/>
        <v>02-02-01-002-003</v>
      </c>
      <c r="L564" s="67" t="s">
        <v>620</v>
      </c>
      <c r="M564" s="66" t="s">
        <v>273</v>
      </c>
      <c r="N564" s="66" t="str">
        <f t="shared" si="22"/>
        <v/>
      </c>
      <c r="O564" s="66" t="str">
        <f>IF(A564="","",IF(M564="DETALLE","",COUNTIFS(N564:$N$2970,N564)))</f>
        <v/>
      </c>
      <c r="P564" s="66" t="s">
        <v>739</v>
      </c>
      <c r="Q564" s="66" t="s">
        <v>691</v>
      </c>
      <c r="R564" s="66" t="s">
        <v>437</v>
      </c>
      <c r="S564" s="65" t="s">
        <v>895</v>
      </c>
    </row>
    <row r="565" spans="6:19" s="66" customFormat="1" x14ac:dyDescent="0.25">
      <c r="F565" s="84" t="s">
        <v>162</v>
      </c>
      <c r="G565" s="80" t="s">
        <v>1012</v>
      </c>
      <c r="H565" s="6">
        <v>3474000</v>
      </c>
      <c r="I565" s="6"/>
      <c r="J565" s="6">
        <f t="shared" si="23"/>
        <v>3474000</v>
      </c>
      <c r="K565" s="67" t="str">
        <f t="shared" si="24"/>
        <v>02-02-01-002-003</v>
      </c>
      <c r="L565" s="67" t="s">
        <v>620</v>
      </c>
      <c r="M565" s="66" t="s">
        <v>273</v>
      </c>
      <c r="N565" s="66" t="str">
        <f t="shared" si="22"/>
        <v/>
      </c>
      <c r="O565" s="66" t="str">
        <f>IF(A565="","",IF(M565="DETALLE","",COUNTIFS(N565:$N$2970,N565)))</f>
        <v/>
      </c>
      <c r="P565" s="66" t="s">
        <v>739</v>
      </c>
      <c r="Q565" s="66" t="s">
        <v>691</v>
      </c>
      <c r="R565" s="66" t="s">
        <v>437</v>
      </c>
      <c r="S565" s="65" t="s">
        <v>896</v>
      </c>
    </row>
    <row r="566" spans="6:19" s="66" customFormat="1" x14ac:dyDescent="0.25">
      <c r="F566" s="84" t="s">
        <v>154</v>
      </c>
      <c r="G566" s="80" t="s">
        <v>1009</v>
      </c>
      <c r="H566" s="6">
        <v>1500000</v>
      </c>
      <c r="I566" s="6"/>
      <c r="J566" s="6">
        <f t="shared" si="23"/>
        <v>1500000</v>
      </c>
      <c r="K566" s="67" t="str">
        <f t="shared" si="24"/>
        <v>02-02-01-002-003</v>
      </c>
      <c r="L566" s="67" t="s">
        <v>620</v>
      </c>
      <c r="M566" s="66" t="s">
        <v>273</v>
      </c>
      <c r="N566" s="66" t="str">
        <f t="shared" si="22"/>
        <v/>
      </c>
      <c r="O566" s="66" t="str">
        <f>IF(A566="","",IF(M566="DETALLE","",COUNTIFS(N566:$N$2970,N566)))</f>
        <v/>
      </c>
      <c r="P566" s="66" t="s">
        <v>739</v>
      </c>
      <c r="Q566" s="66" t="s">
        <v>691</v>
      </c>
      <c r="R566" s="66" t="s">
        <v>437</v>
      </c>
      <c r="S566" s="65" t="s">
        <v>891</v>
      </c>
    </row>
    <row r="567" spans="6:19" s="66" customFormat="1" x14ac:dyDescent="0.25">
      <c r="F567" s="84" t="s">
        <v>133</v>
      </c>
      <c r="G567" s="80" t="s">
        <v>1006</v>
      </c>
      <c r="H567" s="6">
        <v>35000000</v>
      </c>
      <c r="I567" s="6"/>
      <c r="J567" s="6">
        <f t="shared" si="23"/>
        <v>35000000</v>
      </c>
      <c r="K567" s="67" t="str">
        <f t="shared" si="24"/>
        <v>02-02-01-002-003</v>
      </c>
      <c r="L567" s="67" t="s">
        <v>620</v>
      </c>
      <c r="M567" s="66" t="s">
        <v>273</v>
      </c>
      <c r="N567" s="66" t="str">
        <f t="shared" si="22"/>
        <v/>
      </c>
      <c r="O567" s="66" t="str">
        <f>IF(A567="","",IF(M567="DETALLE","",COUNTIFS(N567:$N$2970,N567)))</f>
        <v/>
      </c>
      <c r="P567" s="66" t="s">
        <v>739</v>
      </c>
      <c r="Q567" s="66" t="s">
        <v>691</v>
      </c>
      <c r="R567" s="66" t="s">
        <v>437</v>
      </c>
      <c r="S567" s="65" t="s">
        <v>881</v>
      </c>
    </row>
    <row r="568" spans="6:19" s="66" customFormat="1" x14ac:dyDescent="0.25">
      <c r="F568" s="84" t="s">
        <v>103</v>
      </c>
      <c r="G568" s="80" t="s">
        <v>369</v>
      </c>
      <c r="H568" s="6">
        <v>12000000</v>
      </c>
      <c r="I568" s="6"/>
      <c r="J568" s="6">
        <f t="shared" si="23"/>
        <v>12000000</v>
      </c>
      <c r="K568" s="67" t="str">
        <f t="shared" si="24"/>
        <v>02-02-01-002-003</v>
      </c>
      <c r="L568" s="67" t="s">
        <v>620</v>
      </c>
      <c r="M568" s="66" t="s">
        <v>273</v>
      </c>
      <c r="N568" s="66" t="str">
        <f t="shared" si="22"/>
        <v/>
      </c>
      <c r="O568" s="66" t="str">
        <f>IF(A568="","",IF(M568="DETALLE","",COUNTIFS(N568:$N$2970,N568)))</f>
        <v/>
      </c>
      <c r="P568" s="66" t="s">
        <v>747</v>
      </c>
      <c r="Q568" s="66" t="s">
        <v>691</v>
      </c>
      <c r="R568" s="66" t="s">
        <v>437</v>
      </c>
      <c r="S568" s="65" t="s">
        <v>747</v>
      </c>
    </row>
    <row r="569" spans="6:19" s="66" customFormat="1" x14ac:dyDescent="0.25">
      <c r="F569" s="84" t="s">
        <v>40</v>
      </c>
      <c r="G569" s="80" t="s">
        <v>994</v>
      </c>
      <c r="H569" s="6">
        <v>120000000</v>
      </c>
      <c r="I569" s="6"/>
      <c r="J569" s="6">
        <f t="shared" si="23"/>
        <v>120000000</v>
      </c>
      <c r="K569" s="67" t="str">
        <f t="shared" si="24"/>
        <v>02-02-01-002-003</v>
      </c>
      <c r="L569" s="67" t="s">
        <v>620</v>
      </c>
      <c r="M569" s="66" t="s">
        <v>273</v>
      </c>
      <c r="N569" s="66" t="str">
        <f t="shared" si="22"/>
        <v/>
      </c>
      <c r="O569" s="66" t="str">
        <f>IF(A569="","",IF(M569="DETALLE","",COUNTIFS(N569:$N$2970,N569)))</f>
        <v/>
      </c>
      <c r="P569" s="66" t="s">
        <v>744</v>
      </c>
      <c r="Q569" s="66" t="s">
        <v>691</v>
      </c>
      <c r="R569" s="66" t="s">
        <v>437</v>
      </c>
      <c r="S569" s="65" t="s">
        <v>744</v>
      </c>
    </row>
    <row r="570" spans="6:19" s="66" customFormat="1" x14ac:dyDescent="0.25">
      <c r="F570" s="84" t="s">
        <v>163</v>
      </c>
      <c r="G570" s="80" t="s">
        <v>442</v>
      </c>
      <c r="H570" s="6">
        <v>8960000</v>
      </c>
      <c r="I570" s="6"/>
      <c r="J570" s="6">
        <f t="shared" si="23"/>
        <v>8960000</v>
      </c>
      <c r="K570" s="67" t="str">
        <f t="shared" si="24"/>
        <v>02-02-01-002-003</v>
      </c>
      <c r="L570" s="67" t="s">
        <v>620</v>
      </c>
      <c r="M570" s="66" t="s">
        <v>273</v>
      </c>
      <c r="N570" s="66" t="str">
        <f t="shared" si="22"/>
        <v/>
      </c>
      <c r="O570" s="66" t="str">
        <f>IF(A570="","",IF(M570="DETALLE","",COUNTIFS(N570:$N$2970,N570)))</f>
        <v/>
      </c>
      <c r="P570" s="66" t="s">
        <v>775</v>
      </c>
      <c r="Q570" s="66" t="s">
        <v>691</v>
      </c>
      <c r="R570" s="66" t="s">
        <v>437</v>
      </c>
      <c r="S570" s="65" t="s">
        <v>775</v>
      </c>
    </row>
    <row r="571" spans="6:19" s="66" customFormat="1" x14ac:dyDescent="0.25">
      <c r="F571" s="84" t="s">
        <v>41</v>
      </c>
      <c r="G571" s="80" t="s">
        <v>312</v>
      </c>
      <c r="H571" s="6">
        <v>15000000</v>
      </c>
      <c r="I571" s="6"/>
      <c r="J571" s="6">
        <f t="shared" si="23"/>
        <v>15000000</v>
      </c>
      <c r="K571" s="67" t="str">
        <f t="shared" si="24"/>
        <v>02-02-01-002-003</v>
      </c>
      <c r="L571" s="67" t="s">
        <v>620</v>
      </c>
      <c r="M571" s="66" t="s">
        <v>273</v>
      </c>
      <c r="N571" s="66" t="str">
        <f t="shared" si="22"/>
        <v/>
      </c>
      <c r="O571" s="66" t="str">
        <f>IF(A571="","",IF(M571="DETALLE","",COUNTIFS(N571:$N$2970,N571)))</f>
        <v/>
      </c>
      <c r="P571" s="66" t="s">
        <v>745</v>
      </c>
      <c r="Q571" s="66" t="s">
        <v>691</v>
      </c>
      <c r="R571" s="66" t="s">
        <v>437</v>
      </c>
      <c r="S571" s="65" t="s">
        <v>745</v>
      </c>
    </row>
    <row r="572" spans="6:19" s="66" customFormat="1" x14ac:dyDescent="0.25">
      <c r="F572" s="80" t="s">
        <v>147</v>
      </c>
      <c r="G572" s="80" t="s">
        <v>830</v>
      </c>
      <c r="H572" s="6">
        <v>18000000</v>
      </c>
      <c r="I572" s="6"/>
      <c r="J572" s="6">
        <f t="shared" si="23"/>
        <v>18000000</v>
      </c>
      <c r="K572" s="67" t="str">
        <f t="shared" si="24"/>
        <v>02-02-01-002-003</v>
      </c>
      <c r="L572" s="67" t="s">
        <v>620</v>
      </c>
      <c r="M572" s="66" t="s">
        <v>273</v>
      </c>
      <c r="N572" s="66" t="str">
        <f t="shared" si="22"/>
        <v/>
      </c>
      <c r="O572" s="66" t="str">
        <f>IF(A572="","",IF(M572="DETALLE","",COUNTIFS(N572:$N$2970,N572)))</f>
        <v/>
      </c>
      <c r="P572" s="66" t="s">
        <v>745</v>
      </c>
      <c r="Q572" s="66" t="s">
        <v>691</v>
      </c>
      <c r="R572" s="66" t="s">
        <v>437</v>
      </c>
      <c r="S572" s="65" t="s">
        <v>889</v>
      </c>
    </row>
    <row r="573" spans="6:19" s="66" customFormat="1" x14ac:dyDescent="0.25">
      <c r="F573" s="80" t="s">
        <v>43</v>
      </c>
      <c r="G573" s="80" t="s">
        <v>1017</v>
      </c>
      <c r="H573" s="6">
        <v>40000000</v>
      </c>
      <c r="I573" s="6"/>
      <c r="J573" s="6">
        <f t="shared" si="23"/>
        <v>40000000</v>
      </c>
      <c r="K573" s="67" t="str">
        <f t="shared" si="24"/>
        <v>02-02-01-002-003</v>
      </c>
      <c r="L573" s="67" t="s">
        <v>620</v>
      </c>
      <c r="M573" s="66" t="s">
        <v>273</v>
      </c>
      <c r="N573" s="66" t="str">
        <f t="shared" si="22"/>
        <v/>
      </c>
      <c r="O573" s="66" t="str">
        <f>IF(A573="","",IF(M573="DETALLE","",COUNTIFS(N573:$N$2970,N573)))</f>
        <v/>
      </c>
      <c r="P573" s="66" t="s">
        <v>746</v>
      </c>
      <c r="Q573" s="66" t="s">
        <v>691</v>
      </c>
      <c r="R573" s="66" t="s">
        <v>437</v>
      </c>
      <c r="S573" s="65" t="s">
        <v>746</v>
      </c>
    </row>
    <row r="574" spans="6:19" s="66" customFormat="1" x14ac:dyDescent="0.25">
      <c r="F574" s="80" t="s">
        <v>45</v>
      </c>
      <c r="G574" s="80" t="s">
        <v>316</v>
      </c>
      <c r="H574" s="6">
        <v>20565000</v>
      </c>
      <c r="I574" s="6"/>
      <c r="J574" s="6">
        <f t="shared" si="23"/>
        <v>20565000</v>
      </c>
      <c r="K574" s="67" t="str">
        <f t="shared" si="24"/>
        <v>02-02-01-002-003</v>
      </c>
      <c r="L574" s="67" t="s">
        <v>620</v>
      </c>
      <c r="M574" s="66" t="s">
        <v>273</v>
      </c>
      <c r="N574" s="66" t="str">
        <f t="shared" si="22"/>
        <v/>
      </c>
      <c r="O574" s="66" t="str">
        <f>IF(A574="","",IF(M574="DETALLE","",COUNTIFS(N574:$N$2970,N574)))</f>
        <v/>
      </c>
      <c r="P574" s="66" t="s">
        <v>748</v>
      </c>
      <c r="Q574" s="66" t="s">
        <v>691</v>
      </c>
      <c r="R574" s="66" t="s">
        <v>437</v>
      </c>
      <c r="S574" s="65" t="s">
        <v>748</v>
      </c>
    </row>
    <row r="575" spans="6:19" s="66" customFormat="1" x14ac:dyDescent="0.25">
      <c r="F575" s="80" t="s">
        <v>148</v>
      </c>
      <c r="G575" s="80" t="s">
        <v>412</v>
      </c>
      <c r="H575" s="6">
        <v>8558000</v>
      </c>
      <c r="I575" s="6"/>
      <c r="J575" s="6">
        <f t="shared" si="23"/>
        <v>8558000</v>
      </c>
      <c r="K575" s="67" t="str">
        <f t="shared" si="24"/>
        <v>02-02-01-002-003</v>
      </c>
      <c r="L575" s="67" t="s">
        <v>620</v>
      </c>
      <c r="M575" s="66" t="s">
        <v>273</v>
      </c>
      <c r="N575" s="66" t="str">
        <f t="shared" si="22"/>
        <v/>
      </c>
      <c r="O575" s="66" t="str">
        <f>IF(A575="","",IF(M575="DETALLE","",COUNTIFS(N575:$N$2970,N575)))</f>
        <v/>
      </c>
      <c r="P575" s="66" t="s">
        <v>780</v>
      </c>
      <c r="Q575" s="66" t="s">
        <v>691</v>
      </c>
      <c r="R575" s="66" t="s">
        <v>437</v>
      </c>
      <c r="S575" s="65" t="s">
        <v>780</v>
      </c>
    </row>
    <row r="576" spans="6:19" s="66" customFormat="1" x14ac:dyDescent="0.25">
      <c r="F576" s="80" t="s">
        <v>48</v>
      </c>
      <c r="G576" s="80" t="s">
        <v>319</v>
      </c>
      <c r="H576" s="6">
        <v>40000000</v>
      </c>
      <c r="I576" s="6"/>
      <c r="J576" s="6">
        <f t="shared" si="23"/>
        <v>40000000</v>
      </c>
      <c r="K576" s="67" t="str">
        <f t="shared" si="24"/>
        <v>02-02-01-002-003</v>
      </c>
      <c r="L576" s="67" t="s">
        <v>620</v>
      </c>
      <c r="M576" s="66" t="s">
        <v>273</v>
      </c>
      <c r="N576" s="66" t="str">
        <f t="shared" si="22"/>
        <v/>
      </c>
      <c r="O576" s="66" t="str">
        <f>IF(A576="","",IF(M576="DETALLE","",COUNTIFS(N576:$N$2970,N576)))</f>
        <v/>
      </c>
      <c r="P576" s="66" t="s">
        <v>751</v>
      </c>
      <c r="Q576" s="66" t="s">
        <v>691</v>
      </c>
      <c r="R576" s="66" t="s">
        <v>437</v>
      </c>
      <c r="S576" s="65" t="s">
        <v>751</v>
      </c>
    </row>
    <row r="577" spans="6:19" s="66" customFormat="1" x14ac:dyDescent="0.25">
      <c r="F577" s="80" t="s">
        <v>49</v>
      </c>
      <c r="G577" s="80" t="s">
        <v>1018</v>
      </c>
      <c r="H577" s="6">
        <v>100000000</v>
      </c>
      <c r="I577" s="6"/>
      <c r="J577" s="6">
        <f t="shared" si="23"/>
        <v>100000000</v>
      </c>
      <c r="K577" s="67" t="str">
        <f t="shared" si="24"/>
        <v>02-02-01-002-003</v>
      </c>
      <c r="L577" s="67" t="s">
        <v>620</v>
      </c>
      <c r="M577" s="66" t="s">
        <v>273</v>
      </c>
      <c r="N577" s="66" t="str">
        <f t="shared" si="22"/>
        <v/>
      </c>
      <c r="O577" s="66" t="str">
        <f>IF(A577="","",IF(M577="DETALLE","",COUNTIFS(N577:$N$2970,N577)))</f>
        <v/>
      </c>
      <c r="P577" s="66" t="s">
        <v>752</v>
      </c>
      <c r="Q577" s="66" t="s">
        <v>691</v>
      </c>
      <c r="R577" s="66" t="s">
        <v>437</v>
      </c>
      <c r="S577" s="65" t="s">
        <v>752</v>
      </c>
    </row>
    <row r="578" spans="6:19" s="66" customFormat="1" x14ac:dyDescent="0.25">
      <c r="F578" s="80" t="s">
        <v>51</v>
      </c>
      <c r="G578" s="80" t="s">
        <v>322</v>
      </c>
      <c r="H578" s="6">
        <v>20000000</v>
      </c>
      <c r="I578" s="6"/>
      <c r="J578" s="6">
        <f t="shared" si="23"/>
        <v>20000000</v>
      </c>
      <c r="K578" s="67" t="str">
        <f t="shared" si="24"/>
        <v>02-02-01-002-003</v>
      </c>
      <c r="L578" s="67" t="s">
        <v>620</v>
      </c>
      <c r="M578" s="66" t="s">
        <v>273</v>
      </c>
      <c r="N578" s="66" t="str">
        <f t="shared" si="22"/>
        <v/>
      </c>
      <c r="O578" s="66" t="str">
        <f>IF(A578="","",IF(M578="DETALLE","",COUNTIFS(N578:$N$2970,N578)))</f>
        <v/>
      </c>
      <c r="P578" s="66" t="s">
        <v>753</v>
      </c>
      <c r="Q578" s="66" t="s">
        <v>691</v>
      </c>
      <c r="R578" s="66" t="s">
        <v>437</v>
      </c>
      <c r="S578" s="65" t="s">
        <v>753</v>
      </c>
    </row>
    <row r="579" spans="6:19" s="66" customFormat="1" x14ac:dyDescent="0.25">
      <c r="F579" s="80" t="s">
        <v>52</v>
      </c>
      <c r="G579" s="80" t="s">
        <v>323</v>
      </c>
      <c r="H579" s="6">
        <v>62000364</v>
      </c>
      <c r="I579" s="6"/>
      <c r="J579" s="6">
        <f t="shared" si="23"/>
        <v>62000364</v>
      </c>
      <c r="K579" s="67" t="str">
        <f t="shared" si="24"/>
        <v>02-02-01-002-003</v>
      </c>
      <c r="L579" s="67" t="s">
        <v>620</v>
      </c>
      <c r="M579" s="66" t="s">
        <v>273</v>
      </c>
      <c r="N579" s="66" t="str">
        <f t="shared" ref="N579:N642" si="25">IF(F579&lt;&gt;"","",A579&amp;TRIM(B579)&amp;TRIM(C579)&amp;TRIM(D579)&amp;TRIM(E579)&amp;TRIM(M579))</f>
        <v/>
      </c>
      <c r="O579" s="66" t="str">
        <f>IF(A579="","",IF(M579="DETALLE","",COUNTIFS(N579:$N$2970,N579)))</f>
        <v/>
      </c>
      <c r="P579" s="66" t="s">
        <v>754</v>
      </c>
      <c r="Q579" s="66" t="s">
        <v>691</v>
      </c>
      <c r="R579" s="66" t="s">
        <v>437</v>
      </c>
      <c r="S579" s="65" t="s">
        <v>754</v>
      </c>
    </row>
    <row r="580" spans="6:19" s="66" customFormat="1" x14ac:dyDescent="0.25">
      <c r="F580" s="80" t="s">
        <v>157</v>
      </c>
      <c r="G580" s="80" t="s">
        <v>434</v>
      </c>
      <c r="H580" s="6">
        <v>14500000</v>
      </c>
      <c r="I580" s="6"/>
      <c r="J580" s="6">
        <f t="shared" si="23"/>
        <v>14500000</v>
      </c>
      <c r="K580" s="67" t="str">
        <f t="shared" si="24"/>
        <v>02-02-01-002-003</v>
      </c>
      <c r="L580" s="67" t="s">
        <v>620</v>
      </c>
      <c r="M580" s="66" t="s">
        <v>273</v>
      </c>
      <c r="N580" s="66" t="str">
        <f t="shared" si="25"/>
        <v/>
      </c>
      <c r="O580" s="66" t="str">
        <f>IF(A580="","",IF(M580="DETALLE","",COUNTIFS(N580:$N$2970,N580)))</f>
        <v/>
      </c>
      <c r="P580" s="66" t="s">
        <v>755</v>
      </c>
      <c r="Q580" s="66" t="s">
        <v>691</v>
      </c>
      <c r="R580" s="66" t="s">
        <v>437</v>
      </c>
      <c r="S580" s="65" t="s">
        <v>755</v>
      </c>
    </row>
    <row r="581" spans="6:19" s="66" customFormat="1" x14ac:dyDescent="0.25">
      <c r="F581" s="80" t="s">
        <v>138</v>
      </c>
      <c r="G581" s="80" t="s">
        <v>992</v>
      </c>
      <c r="H581" s="6">
        <v>35000000</v>
      </c>
      <c r="I581" s="6"/>
      <c r="J581" s="6">
        <f t="shared" si="23"/>
        <v>35000000</v>
      </c>
      <c r="K581" s="67" t="str">
        <f t="shared" si="24"/>
        <v>02-02-01-002-003</v>
      </c>
      <c r="L581" s="67" t="s">
        <v>620</v>
      </c>
      <c r="M581" s="66" t="s">
        <v>273</v>
      </c>
      <c r="N581" s="66" t="str">
        <f t="shared" si="25"/>
        <v/>
      </c>
      <c r="O581" s="66" t="str">
        <f>IF(A581="","",IF(M581="DETALLE","",COUNTIFS(N581:$N$2970,N581)))</f>
        <v/>
      </c>
      <c r="P581" s="66" t="s">
        <v>778</v>
      </c>
      <c r="Q581" s="66" t="s">
        <v>691</v>
      </c>
      <c r="R581" s="66" t="s">
        <v>437</v>
      </c>
      <c r="S581" s="65" t="s">
        <v>778</v>
      </c>
    </row>
    <row r="582" spans="6:19" s="66" customFormat="1" x14ac:dyDescent="0.25">
      <c r="F582" s="80" t="s">
        <v>55</v>
      </c>
      <c r="G582" s="80" t="s">
        <v>1030</v>
      </c>
      <c r="H582" s="6">
        <v>13247164</v>
      </c>
      <c r="I582" s="6"/>
      <c r="J582" s="6">
        <f t="shared" si="23"/>
        <v>13247164</v>
      </c>
      <c r="K582" s="67" t="str">
        <f t="shared" si="24"/>
        <v>02-02-01-002-003</v>
      </c>
      <c r="L582" s="67" t="s">
        <v>620</v>
      </c>
      <c r="M582" s="66" t="s">
        <v>273</v>
      </c>
      <c r="N582" s="66" t="str">
        <f t="shared" si="25"/>
        <v/>
      </c>
      <c r="O582" s="66" t="str">
        <f>IF(A582="","",IF(M582="DETALLE","",COUNTIFS(N582:$N$2970,N582)))</f>
        <v/>
      </c>
      <c r="P582" s="66" t="s">
        <v>756</v>
      </c>
      <c r="Q582" s="66" t="s">
        <v>691</v>
      </c>
      <c r="R582" s="66" t="s">
        <v>437</v>
      </c>
      <c r="S582" s="65" t="s">
        <v>756</v>
      </c>
    </row>
    <row r="583" spans="6:19" s="66" customFormat="1" x14ac:dyDescent="0.25">
      <c r="F583" s="80" t="s">
        <v>56</v>
      </c>
      <c r="G583" s="80" t="s">
        <v>280</v>
      </c>
      <c r="H583" s="6">
        <v>120000000</v>
      </c>
      <c r="I583" s="6"/>
      <c r="J583" s="6">
        <f t="shared" ref="J583:J647" si="26">IF(AND(A583="",F583=""),"",H583+I583)</f>
        <v>120000000</v>
      </c>
      <c r="K583" s="67" t="str">
        <f t="shared" ref="K583:K647" si="27">IF(F583&lt;&gt;"",K582,A583&amp;IF(B583="","","-"&amp;B583)&amp;IF(OR(C583="",C583=" "),"","-"&amp;C583)&amp;IF(OR(D583="",D583=" "),"","-"&amp;D583)&amp;IF(OR(E583="",E583=" "),"","-"&amp;E583))</f>
        <v>02-02-01-002-003</v>
      </c>
      <c r="L583" s="67" t="s">
        <v>620</v>
      </c>
      <c r="M583" s="66" t="s">
        <v>273</v>
      </c>
      <c r="N583" s="66" t="str">
        <f t="shared" si="25"/>
        <v/>
      </c>
      <c r="O583" s="66" t="str">
        <f>IF(A583="","",IF(M583="DETALLE","",COUNTIFS(N583:$N$2970,N583)))</f>
        <v/>
      </c>
      <c r="P583" s="66" t="s">
        <v>740</v>
      </c>
      <c r="Q583" s="66" t="s">
        <v>691</v>
      </c>
      <c r="R583" s="66" t="s">
        <v>437</v>
      </c>
      <c r="S583" s="65" t="s">
        <v>740</v>
      </c>
    </row>
    <row r="584" spans="6:19" s="66" customFormat="1" x14ac:dyDescent="0.25">
      <c r="F584" s="80" t="s">
        <v>139</v>
      </c>
      <c r="G584" s="80" t="s">
        <v>1036</v>
      </c>
      <c r="H584" s="6">
        <v>23005000</v>
      </c>
      <c r="I584" s="6"/>
      <c r="J584" s="6">
        <f t="shared" si="26"/>
        <v>23005000</v>
      </c>
      <c r="K584" s="67" t="str">
        <f t="shared" si="27"/>
        <v>02-02-01-002-003</v>
      </c>
      <c r="L584" s="67" t="s">
        <v>620</v>
      </c>
      <c r="M584" s="66" t="s">
        <v>273</v>
      </c>
      <c r="N584" s="66" t="str">
        <f t="shared" si="25"/>
        <v/>
      </c>
      <c r="O584" s="66" t="str">
        <f>IF(A584="","",IF(M584="DETALLE","",COUNTIFS(N584:$N$2970,N584)))</f>
        <v/>
      </c>
      <c r="P584" s="66" t="s">
        <v>779</v>
      </c>
      <c r="Q584" s="66" t="s">
        <v>691</v>
      </c>
      <c r="R584" s="66" t="s">
        <v>437</v>
      </c>
      <c r="S584" s="65" t="s">
        <v>779</v>
      </c>
    </row>
    <row r="585" spans="6:19" s="66" customFormat="1" x14ac:dyDescent="0.25">
      <c r="F585" s="84" t="s">
        <v>59</v>
      </c>
      <c r="G585" s="80" t="s">
        <v>1029</v>
      </c>
      <c r="H585" s="6">
        <v>10386226666.700001</v>
      </c>
      <c r="I585" s="6"/>
      <c r="J585" s="6">
        <f t="shared" si="26"/>
        <v>10386226666.700001</v>
      </c>
      <c r="K585" s="67" t="str">
        <f t="shared" si="27"/>
        <v>02-02-01-002-003</v>
      </c>
      <c r="L585" s="67" t="s">
        <v>620</v>
      </c>
      <c r="M585" s="66" t="s">
        <v>273</v>
      </c>
      <c r="N585" s="66" t="str">
        <f t="shared" si="25"/>
        <v/>
      </c>
      <c r="O585" s="66" t="str">
        <f>IF(A585="","",IF(M585="DETALLE","",COUNTIFS(N585:$N$2970,N585)))</f>
        <v/>
      </c>
      <c r="P585" s="66" t="s">
        <v>759</v>
      </c>
      <c r="Q585" s="66" t="s">
        <v>691</v>
      </c>
      <c r="R585" s="66" t="s">
        <v>437</v>
      </c>
      <c r="S585" s="65" t="s">
        <v>759</v>
      </c>
    </row>
    <row r="586" spans="6:19" s="66" customFormat="1" x14ac:dyDescent="0.25">
      <c r="F586" s="80" t="s">
        <v>60</v>
      </c>
      <c r="G586" s="80" t="s">
        <v>329</v>
      </c>
      <c r="H586" s="6">
        <v>10000000</v>
      </c>
      <c r="I586" s="6"/>
      <c r="J586" s="6">
        <f t="shared" si="26"/>
        <v>10000000</v>
      </c>
      <c r="K586" s="67" t="str">
        <f t="shared" si="27"/>
        <v>02-02-01-002-003</v>
      </c>
      <c r="L586" s="67" t="s">
        <v>620</v>
      </c>
      <c r="M586" s="66" t="s">
        <v>273</v>
      </c>
      <c r="N586" s="66" t="str">
        <f t="shared" si="25"/>
        <v/>
      </c>
      <c r="O586" s="66" t="str">
        <f>IF(A586="","",IF(M586="DETALLE","",COUNTIFS(N586:$N$2970,N586)))</f>
        <v/>
      </c>
      <c r="P586" s="66" t="s">
        <v>760</v>
      </c>
      <c r="Q586" s="66" t="s">
        <v>691</v>
      </c>
      <c r="R586" s="66" t="s">
        <v>437</v>
      </c>
      <c r="S586" s="65" t="s">
        <v>760</v>
      </c>
    </row>
    <row r="587" spans="6:19" s="66" customFormat="1" x14ac:dyDescent="0.25">
      <c r="F587" s="80" t="s">
        <v>61</v>
      </c>
      <c r="G587" s="80" t="s">
        <v>330</v>
      </c>
      <c r="H587" s="6">
        <v>25000000</v>
      </c>
      <c r="I587" s="6"/>
      <c r="J587" s="6">
        <f t="shared" si="26"/>
        <v>25000000</v>
      </c>
      <c r="K587" s="67" t="str">
        <f t="shared" si="27"/>
        <v>02-02-01-002-003</v>
      </c>
      <c r="L587" s="67" t="s">
        <v>620</v>
      </c>
      <c r="M587" s="66" t="s">
        <v>273</v>
      </c>
      <c r="N587" s="66" t="str">
        <f t="shared" si="25"/>
        <v/>
      </c>
      <c r="O587" s="66" t="str">
        <f>IF(A587="","",IF(M587="DETALLE","",COUNTIFS(N587:$N$2970,N587)))</f>
        <v/>
      </c>
      <c r="P587" s="66" t="s">
        <v>760</v>
      </c>
      <c r="Q587" s="66" t="s">
        <v>691</v>
      </c>
      <c r="R587" s="66" t="s">
        <v>437</v>
      </c>
      <c r="S587" s="65" t="s">
        <v>843</v>
      </c>
    </row>
    <row r="588" spans="6:19" s="66" customFormat="1" x14ac:dyDescent="0.25">
      <c r="F588" s="80" t="s">
        <v>62</v>
      </c>
      <c r="G588" s="80" t="s">
        <v>331</v>
      </c>
      <c r="H588" s="6">
        <v>5000000</v>
      </c>
      <c r="I588" s="6"/>
      <c r="J588" s="6">
        <f t="shared" si="26"/>
        <v>5000000</v>
      </c>
      <c r="K588" s="67" t="str">
        <f t="shared" si="27"/>
        <v>02-02-01-002-003</v>
      </c>
      <c r="L588" s="67" t="s">
        <v>620</v>
      </c>
      <c r="M588" s="66" t="s">
        <v>273</v>
      </c>
      <c r="N588" s="66" t="str">
        <f t="shared" si="25"/>
        <v/>
      </c>
      <c r="O588" s="66" t="str">
        <f>IF(A588="","",IF(M588="DETALLE","",COUNTIFS(N588:$N$2970,N588)))</f>
        <v/>
      </c>
      <c r="P588" s="66" t="s">
        <v>761</v>
      </c>
      <c r="Q588" s="66" t="s">
        <v>691</v>
      </c>
      <c r="R588" s="66" t="s">
        <v>437</v>
      </c>
      <c r="S588" s="65" t="s">
        <v>761</v>
      </c>
    </row>
    <row r="589" spans="6:19" s="66" customFormat="1" x14ac:dyDescent="0.25">
      <c r="F589" s="80" t="s">
        <v>65</v>
      </c>
      <c r="G589" s="80" t="s">
        <v>1024</v>
      </c>
      <c r="H589" s="6">
        <v>26000000</v>
      </c>
      <c r="I589" s="6"/>
      <c r="J589" s="6">
        <f t="shared" si="26"/>
        <v>26000000</v>
      </c>
      <c r="K589" s="67" t="str">
        <f t="shared" si="27"/>
        <v>02-02-01-002-003</v>
      </c>
      <c r="L589" s="67" t="s">
        <v>620</v>
      </c>
      <c r="M589" s="66" t="s">
        <v>273</v>
      </c>
      <c r="N589" s="66" t="str">
        <f t="shared" si="25"/>
        <v/>
      </c>
      <c r="O589" s="66" t="str">
        <f>IF(A589="","",IF(M589="DETALLE","",COUNTIFS(N589:$N$2970,N589)))</f>
        <v/>
      </c>
      <c r="P589" s="66" t="s">
        <v>762</v>
      </c>
      <c r="Q589" s="66" t="s">
        <v>691</v>
      </c>
      <c r="R589" s="66" t="s">
        <v>437</v>
      </c>
      <c r="S589" s="65" t="s">
        <v>762</v>
      </c>
    </row>
    <row r="590" spans="6:19" s="66" customFormat="1" x14ac:dyDescent="0.25">
      <c r="F590" s="80" t="s">
        <v>66</v>
      </c>
      <c r="G590" s="80" t="s">
        <v>335</v>
      </c>
      <c r="H590" s="6">
        <v>231435498</v>
      </c>
      <c r="I590" s="6"/>
      <c r="J590" s="6">
        <f t="shared" si="26"/>
        <v>231435498</v>
      </c>
      <c r="K590" s="67" t="str">
        <f t="shared" si="27"/>
        <v>02-02-01-002-003</v>
      </c>
      <c r="L590" s="67" t="s">
        <v>620</v>
      </c>
      <c r="M590" s="66" t="s">
        <v>273</v>
      </c>
      <c r="N590" s="66" t="str">
        <f t="shared" si="25"/>
        <v/>
      </c>
      <c r="O590" s="66" t="str">
        <f>IF(A590="","",IF(M590="DETALLE","",COUNTIFS(N590:$N$2970,N590)))</f>
        <v/>
      </c>
      <c r="P590" s="66" t="s">
        <v>762</v>
      </c>
      <c r="Q590" s="66" t="s">
        <v>691</v>
      </c>
      <c r="R590" s="66" t="s">
        <v>437</v>
      </c>
      <c r="S590" s="65" t="s">
        <v>845</v>
      </c>
    </row>
    <row r="591" spans="6:19" s="66" customFormat="1" x14ac:dyDescent="0.25">
      <c r="F591" s="80" t="s">
        <v>67</v>
      </c>
      <c r="G591" s="80" t="s">
        <v>336</v>
      </c>
      <c r="H591" s="6">
        <v>14000000</v>
      </c>
      <c r="I591" s="6"/>
      <c r="J591" s="6">
        <f t="shared" si="26"/>
        <v>14000000</v>
      </c>
      <c r="K591" s="67" t="str">
        <f t="shared" si="27"/>
        <v>02-02-01-002-003</v>
      </c>
      <c r="L591" s="67" t="s">
        <v>620</v>
      </c>
      <c r="M591" s="66" t="s">
        <v>273</v>
      </c>
      <c r="N591" s="66" t="str">
        <f t="shared" si="25"/>
        <v/>
      </c>
      <c r="O591" s="66" t="str">
        <f>IF(A591="","",IF(M591="DETALLE","",COUNTIFS(N591:$N$2970,N591)))</f>
        <v/>
      </c>
      <c r="P591" s="66" t="s">
        <v>762</v>
      </c>
      <c r="Q591" s="66" t="s">
        <v>691</v>
      </c>
      <c r="R591" s="66" t="s">
        <v>437</v>
      </c>
      <c r="S591" s="65" t="s">
        <v>1048</v>
      </c>
    </row>
    <row r="592" spans="6:19" s="66" customFormat="1" x14ac:dyDescent="0.25">
      <c r="F592" s="80" t="s">
        <v>68</v>
      </c>
      <c r="G592" s="80" t="s">
        <v>337</v>
      </c>
      <c r="H592" s="6">
        <v>30000000</v>
      </c>
      <c r="I592" s="6"/>
      <c r="J592" s="6">
        <f t="shared" si="26"/>
        <v>30000000</v>
      </c>
      <c r="K592" s="67" t="str">
        <f t="shared" si="27"/>
        <v>02-02-01-002-003</v>
      </c>
      <c r="L592" s="67" t="s">
        <v>620</v>
      </c>
      <c r="M592" s="66" t="s">
        <v>273</v>
      </c>
      <c r="N592" s="66" t="str">
        <f t="shared" si="25"/>
        <v/>
      </c>
      <c r="O592" s="66" t="str">
        <f>IF(A592="","",IF(M592="DETALLE","",COUNTIFS(N592:$N$2970,N592)))</f>
        <v/>
      </c>
      <c r="P592" s="66" t="s">
        <v>763</v>
      </c>
      <c r="Q592" s="66" t="s">
        <v>691</v>
      </c>
      <c r="R592" s="66" t="s">
        <v>437</v>
      </c>
      <c r="S592" s="65" t="s">
        <v>763</v>
      </c>
    </row>
    <row r="593" spans="6:19" s="66" customFormat="1" x14ac:dyDescent="0.25">
      <c r="F593" s="80" t="s">
        <v>69</v>
      </c>
      <c r="G593" s="80" t="s">
        <v>338</v>
      </c>
      <c r="H593" s="6">
        <v>12000000</v>
      </c>
      <c r="I593" s="6"/>
      <c r="J593" s="6">
        <f t="shared" si="26"/>
        <v>12000000</v>
      </c>
      <c r="K593" s="67" t="str">
        <f t="shared" si="27"/>
        <v>02-02-01-002-003</v>
      </c>
      <c r="L593" s="67" t="s">
        <v>620</v>
      </c>
      <c r="M593" s="66" t="s">
        <v>273</v>
      </c>
      <c r="N593" s="66" t="str">
        <f t="shared" si="25"/>
        <v/>
      </c>
      <c r="O593" s="66" t="str">
        <f>IF(A593="","",IF(M593="DETALLE","",COUNTIFS(N593:$N$2970,N593)))</f>
        <v/>
      </c>
      <c r="P593" s="66" t="s">
        <v>763</v>
      </c>
      <c r="Q593" s="66" t="s">
        <v>691</v>
      </c>
      <c r="R593" s="66" t="s">
        <v>437</v>
      </c>
      <c r="S593" s="65" t="s">
        <v>847</v>
      </c>
    </row>
    <row r="594" spans="6:19" s="66" customFormat="1" x14ac:dyDescent="0.25">
      <c r="F594" s="80" t="s">
        <v>70</v>
      </c>
      <c r="G594" s="80" t="s">
        <v>339</v>
      </c>
      <c r="H594" s="6">
        <v>5000000</v>
      </c>
      <c r="I594" s="6"/>
      <c r="J594" s="6">
        <f t="shared" si="26"/>
        <v>5000000</v>
      </c>
      <c r="K594" s="67" t="str">
        <f t="shared" si="27"/>
        <v>02-02-01-002-003</v>
      </c>
      <c r="L594" s="67" t="s">
        <v>620</v>
      </c>
      <c r="M594" s="66" t="s">
        <v>273</v>
      </c>
      <c r="N594" s="66" t="str">
        <f t="shared" si="25"/>
        <v/>
      </c>
      <c r="O594" s="66" t="str">
        <f>IF(A594="","",IF(M594="DETALLE","",COUNTIFS(N594:$N$2970,N594)))</f>
        <v/>
      </c>
      <c r="P594" s="66" t="s">
        <v>763</v>
      </c>
      <c r="Q594" s="66" t="s">
        <v>691</v>
      </c>
      <c r="R594" s="66" t="s">
        <v>437</v>
      </c>
      <c r="S594" s="65" t="s">
        <v>1049</v>
      </c>
    </row>
    <row r="595" spans="6:19" s="66" customFormat="1" x14ac:dyDescent="0.25">
      <c r="F595" s="80" t="s">
        <v>158</v>
      </c>
      <c r="G595" s="80" t="s">
        <v>986</v>
      </c>
      <c r="H595" s="6">
        <v>12000000</v>
      </c>
      <c r="I595" s="6"/>
      <c r="J595" s="6">
        <f t="shared" si="26"/>
        <v>12000000</v>
      </c>
      <c r="K595" s="67" t="str">
        <f t="shared" si="27"/>
        <v>02-02-01-002-003</v>
      </c>
      <c r="L595" s="67" t="s">
        <v>620</v>
      </c>
      <c r="M595" s="66" t="s">
        <v>273</v>
      </c>
      <c r="N595" s="66" t="str">
        <f t="shared" si="25"/>
        <v/>
      </c>
      <c r="O595" s="66" t="str">
        <f>IF(A595="","",IF(M595="DETALLE","",COUNTIFS(N595:$N$2970,N595)))</f>
        <v/>
      </c>
      <c r="P595" s="66" t="s">
        <v>764</v>
      </c>
      <c r="Q595" s="66" t="s">
        <v>691</v>
      </c>
      <c r="R595" s="66" t="s">
        <v>437</v>
      </c>
      <c r="S595" s="65" t="s">
        <v>764</v>
      </c>
    </row>
    <row r="596" spans="6:19" s="66" customFormat="1" x14ac:dyDescent="0.25">
      <c r="F596" s="80" t="s">
        <v>72</v>
      </c>
      <c r="G596" s="80" t="s">
        <v>341</v>
      </c>
      <c r="H596" s="6">
        <v>9023000</v>
      </c>
      <c r="I596" s="6"/>
      <c r="J596" s="6">
        <f t="shared" si="26"/>
        <v>9023000</v>
      </c>
      <c r="K596" s="67" t="str">
        <f t="shared" si="27"/>
        <v>02-02-01-002-003</v>
      </c>
      <c r="L596" s="67" t="s">
        <v>620</v>
      </c>
      <c r="M596" s="66" t="s">
        <v>273</v>
      </c>
      <c r="N596" s="66" t="str">
        <f t="shared" si="25"/>
        <v/>
      </c>
      <c r="O596" s="66" t="str">
        <f>IF(A596="","",IF(M596="DETALLE","",COUNTIFS(N596:$N$2970,N596)))</f>
        <v/>
      </c>
      <c r="P596" s="66" t="s">
        <v>765</v>
      </c>
      <c r="Q596" s="66" t="s">
        <v>691</v>
      </c>
      <c r="R596" s="66" t="s">
        <v>437</v>
      </c>
      <c r="S596" s="65" t="s">
        <v>850</v>
      </c>
    </row>
    <row r="597" spans="6:19" s="66" customFormat="1" x14ac:dyDescent="0.25">
      <c r="F597" s="80" t="s">
        <v>73</v>
      </c>
      <c r="G597" s="80" t="s">
        <v>342</v>
      </c>
      <c r="H597" s="6">
        <v>18900000</v>
      </c>
      <c r="I597" s="6"/>
      <c r="J597" s="6">
        <f t="shared" si="26"/>
        <v>18900000</v>
      </c>
      <c r="K597" s="67" t="str">
        <f t="shared" si="27"/>
        <v>02-02-01-002-003</v>
      </c>
      <c r="L597" s="67" t="s">
        <v>620</v>
      </c>
      <c r="M597" s="66" t="s">
        <v>273</v>
      </c>
      <c r="N597" s="66" t="str">
        <f t="shared" si="25"/>
        <v/>
      </c>
      <c r="O597" s="66" t="str">
        <f>IF(A597="","",IF(M597="DETALLE","",COUNTIFS(N597:$N$2970,N597)))</f>
        <v/>
      </c>
      <c r="P597" s="66" t="s">
        <v>765</v>
      </c>
      <c r="Q597" s="66" t="s">
        <v>691</v>
      </c>
      <c r="R597" s="66" t="s">
        <v>437</v>
      </c>
      <c r="S597" s="65" t="s">
        <v>765</v>
      </c>
    </row>
    <row r="598" spans="6:19" s="66" customFormat="1" x14ac:dyDescent="0.25">
      <c r="F598" s="84" t="s">
        <v>75</v>
      </c>
      <c r="G598" s="80" t="s">
        <v>281</v>
      </c>
      <c r="H598" s="6">
        <v>20000000</v>
      </c>
      <c r="I598" s="6"/>
      <c r="J598" s="6">
        <f t="shared" si="26"/>
        <v>20000000</v>
      </c>
      <c r="K598" s="67" t="str">
        <f t="shared" si="27"/>
        <v>02-02-01-002-003</v>
      </c>
      <c r="L598" s="67" t="s">
        <v>620</v>
      </c>
      <c r="M598" s="66" t="s">
        <v>273</v>
      </c>
      <c r="N598" s="66" t="str">
        <f t="shared" si="25"/>
        <v/>
      </c>
      <c r="O598" s="66" t="str">
        <f>IF(A598="","",IF(M598="DETALLE","",COUNTIFS(N598:$N$2970,N598)))</f>
        <v/>
      </c>
      <c r="P598" s="66" t="s">
        <v>741</v>
      </c>
      <c r="Q598" s="66" t="s">
        <v>691</v>
      </c>
      <c r="R598" s="66" t="s">
        <v>437</v>
      </c>
      <c r="S598" s="65" t="s">
        <v>741</v>
      </c>
    </row>
    <row r="599" spans="6:19" s="66" customFormat="1" x14ac:dyDescent="0.25">
      <c r="F599" s="80" t="s">
        <v>76</v>
      </c>
      <c r="G599" s="80" t="s">
        <v>282</v>
      </c>
      <c r="H599" s="6">
        <v>35000000</v>
      </c>
      <c r="I599" s="6"/>
      <c r="J599" s="6">
        <f t="shared" si="26"/>
        <v>35000000</v>
      </c>
      <c r="K599" s="67" t="str">
        <f t="shared" si="27"/>
        <v>02-02-01-002-003</v>
      </c>
      <c r="L599" s="67" t="s">
        <v>620</v>
      </c>
      <c r="M599" s="66" t="s">
        <v>273</v>
      </c>
      <c r="N599" s="66" t="str">
        <f t="shared" si="25"/>
        <v/>
      </c>
      <c r="O599" s="66" t="str">
        <f>IF(A599="","",IF(M599="DETALLE","",COUNTIFS(N599:$N$2970,N599)))</f>
        <v/>
      </c>
      <c r="P599" s="66" t="s">
        <v>741</v>
      </c>
      <c r="Q599" s="66" t="s">
        <v>691</v>
      </c>
      <c r="R599" s="66" t="s">
        <v>437</v>
      </c>
      <c r="S599" s="65" t="s">
        <v>851</v>
      </c>
    </row>
    <row r="600" spans="6:19" s="66" customFormat="1" x14ac:dyDescent="0.25">
      <c r="F600" s="80" t="s">
        <v>79</v>
      </c>
      <c r="G600" s="80" t="s">
        <v>346</v>
      </c>
      <c r="H600" s="6">
        <v>20000000</v>
      </c>
      <c r="I600" s="6"/>
      <c r="J600" s="6">
        <f t="shared" si="26"/>
        <v>20000000</v>
      </c>
      <c r="K600" s="67" t="str">
        <f t="shared" si="27"/>
        <v>02-02-01-002-003</v>
      </c>
      <c r="L600" s="67" t="s">
        <v>620</v>
      </c>
      <c r="M600" s="66" t="s">
        <v>273</v>
      </c>
      <c r="N600" s="66" t="str">
        <f t="shared" si="25"/>
        <v/>
      </c>
      <c r="O600" s="66" t="str">
        <f>IF(A600="","",IF(M600="DETALLE","",COUNTIFS(N600:$N$2970,N600)))</f>
        <v/>
      </c>
      <c r="P600" s="66" t="s">
        <v>767</v>
      </c>
      <c r="Q600" s="66" t="s">
        <v>691</v>
      </c>
      <c r="R600" s="66" t="s">
        <v>437</v>
      </c>
      <c r="S600" s="65" t="s">
        <v>853</v>
      </c>
    </row>
    <row r="601" spans="6:19" s="66" customFormat="1" x14ac:dyDescent="0.25">
      <c r="F601" s="80" t="s">
        <v>80</v>
      </c>
      <c r="G601" s="80" t="s">
        <v>347</v>
      </c>
      <c r="H601" s="6"/>
      <c r="I601" s="6">
        <v>15482056</v>
      </c>
      <c r="J601" s="6">
        <f t="shared" si="26"/>
        <v>15482056</v>
      </c>
      <c r="K601" s="67" t="str">
        <f t="shared" si="27"/>
        <v>02-02-01-002-003</v>
      </c>
      <c r="L601" s="67" t="s">
        <v>620</v>
      </c>
      <c r="M601" s="66" t="s">
        <v>273</v>
      </c>
      <c r="N601" s="66" t="str">
        <f t="shared" si="25"/>
        <v/>
      </c>
      <c r="O601" s="66" t="str">
        <f>IF(A601="","",IF(M601="DETALLE","",COUNTIFS(N601:$N$2970,N601)))</f>
        <v/>
      </c>
      <c r="P601" s="66" t="s">
        <v>768</v>
      </c>
      <c r="Q601" s="66" t="s">
        <v>691</v>
      </c>
      <c r="R601" s="66" t="s">
        <v>437</v>
      </c>
      <c r="S601" s="65" t="s">
        <v>768</v>
      </c>
    </row>
    <row r="602" spans="6:19" s="66" customFormat="1" x14ac:dyDescent="0.25">
      <c r="F602" s="80" t="s">
        <v>112</v>
      </c>
      <c r="G602" s="80" t="s">
        <v>969</v>
      </c>
      <c r="H602" s="6"/>
      <c r="I602" s="6">
        <v>4000000</v>
      </c>
      <c r="J602" s="6">
        <f t="shared" si="26"/>
        <v>4000000</v>
      </c>
      <c r="K602" s="67" t="str">
        <f t="shared" si="27"/>
        <v>02-02-01-002-003</v>
      </c>
      <c r="L602" s="67" t="s">
        <v>620</v>
      </c>
      <c r="M602" s="66" t="s">
        <v>273</v>
      </c>
      <c r="N602" s="66" t="str">
        <f t="shared" si="25"/>
        <v/>
      </c>
      <c r="O602" s="66" t="str">
        <f>IF(A602="","",IF(M602="DETALLE","",COUNTIFS(N602:$N$2970,N602)))</f>
        <v/>
      </c>
      <c r="P602" s="66" t="s">
        <v>768</v>
      </c>
      <c r="Q602" s="66" t="s">
        <v>691</v>
      </c>
      <c r="R602" s="66" t="s">
        <v>437</v>
      </c>
      <c r="S602" s="65" t="s">
        <v>866</v>
      </c>
    </row>
    <row r="603" spans="6:19" s="66" customFormat="1" x14ac:dyDescent="0.25">
      <c r="F603" s="80" t="s">
        <v>113</v>
      </c>
      <c r="G603" s="80" t="s">
        <v>379</v>
      </c>
      <c r="H603" s="6">
        <v>3615225</v>
      </c>
      <c r="I603" s="6">
        <v>3148136</v>
      </c>
      <c r="J603" s="6">
        <f t="shared" si="26"/>
        <v>6763361</v>
      </c>
      <c r="K603" s="67" t="str">
        <f t="shared" si="27"/>
        <v>02-02-01-002-003</v>
      </c>
      <c r="L603" s="67" t="s">
        <v>620</v>
      </c>
      <c r="M603" s="66" t="s">
        <v>273</v>
      </c>
      <c r="N603" s="66" t="str">
        <f t="shared" si="25"/>
        <v/>
      </c>
      <c r="O603" s="66" t="str">
        <f>IF(A603="","",IF(M603="DETALLE","",COUNTIFS(N603:$N$2970,N603)))</f>
        <v/>
      </c>
      <c r="P603" s="66" t="s">
        <v>768</v>
      </c>
      <c r="Q603" s="66" t="s">
        <v>691</v>
      </c>
      <c r="R603" s="66" t="s">
        <v>437</v>
      </c>
      <c r="S603" s="65" t="s">
        <v>867</v>
      </c>
    </row>
    <row r="604" spans="6:19" s="66" customFormat="1" x14ac:dyDescent="0.25">
      <c r="F604" s="84" t="s">
        <v>114</v>
      </c>
      <c r="G604" s="80" t="s">
        <v>380</v>
      </c>
      <c r="H604" s="6">
        <v>128000000</v>
      </c>
      <c r="I604" s="6"/>
      <c r="J604" s="6">
        <f t="shared" si="26"/>
        <v>128000000</v>
      </c>
      <c r="K604" s="67" t="str">
        <f t="shared" si="27"/>
        <v>02-02-01-002-003</v>
      </c>
      <c r="L604" s="67" t="s">
        <v>620</v>
      </c>
      <c r="M604" s="66" t="s">
        <v>273</v>
      </c>
      <c r="N604" s="66" t="str">
        <f t="shared" si="25"/>
        <v/>
      </c>
      <c r="O604" s="66" t="str">
        <f>IF(A604="","",IF(M604="DETALLE","",COUNTIFS(N604:$N$2970,N604)))</f>
        <v/>
      </c>
      <c r="P604" s="66" t="s">
        <v>769</v>
      </c>
      <c r="Q604" s="66" t="s">
        <v>691</v>
      </c>
      <c r="R604" s="66" t="s">
        <v>437</v>
      </c>
      <c r="S604" s="65" t="s">
        <v>868</v>
      </c>
    </row>
    <row r="605" spans="6:19" s="66" customFormat="1" x14ac:dyDescent="0.25">
      <c r="F605" s="80" t="s">
        <v>84</v>
      </c>
      <c r="G605" s="80" t="s">
        <v>351</v>
      </c>
      <c r="H605" s="6">
        <v>2000000</v>
      </c>
      <c r="I605" s="6"/>
      <c r="J605" s="6">
        <f t="shared" si="26"/>
        <v>2000000</v>
      </c>
      <c r="K605" s="67" t="str">
        <f t="shared" si="27"/>
        <v>02-02-01-002-003</v>
      </c>
      <c r="L605" s="67" t="s">
        <v>620</v>
      </c>
      <c r="M605" s="66" t="s">
        <v>273</v>
      </c>
      <c r="N605" s="66" t="str">
        <f t="shared" si="25"/>
        <v/>
      </c>
      <c r="O605" s="66" t="str">
        <f>IF(A605="","",IF(M605="DETALLE","",COUNTIFS(N605:$N$2970,N605)))</f>
        <v/>
      </c>
      <c r="P605" s="66" t="s">
        <v>769</v>
      </c>
      <c r="Q605" s="66" t="s">
        <v>691</v>
      </c>
      <c r="R605" s="66" t="s">
        <v>437</v>
      </c>
      <c r="S605" s="65" t="s">
        <v>1050</v>
      </c>
    </row>
    <row r="606" spans="6:19" s="66" customFormat="1" x14ac:dyDescent="0.25">
      <c r="F606" s="80" t="s">
        <v>85</v>
      </c>
      <c r="G606" s="80" t="s">
        <v>352</v>
      </c>
      <c r="H606" s="6">
        <v>50000000</v>
      </c>
      <c r="I606" s="6"/>
      <c r="J606" s="6">
        <f t="shared" si="26"/>
        <v>50000000</v>
      </c>
      <c r="K606" s="67" t="str">
        <f t="shared" si="27"/>
        <v>02-02-01-002-003</v>
      </c>
      <c r="L606" s="67" t="s">
        <v>620</v>
      </c>
      <c r="M606" s="66" t="s">
        <v>273</v>
      </c>
      <c r="N606" s="66" t="str">
        <f t="shared" si="25"/>
        <v/>
      </c>
      <c r="O606" s="66" t="str">
        <f>IF(A606="","",IF(M606="DETALLE","",COUNTIFS(N606:$N$2970,N606)))</f>
        <v/>
      </c>
      <c r="P606" s="66" t="s">
        <v>770</v>
      </c>
      <c r="Q606" s="66" t="s">
        <v>691</v>
      </c>
      <c r="R606" s="66" t="s">
        <v>437</v>
      </c>
      <c r="S606" s="65" t="s">
        <v>770</v>
      </c>
    </row>
    <row r="607" spans="6:19" s="66" customFormat="1" x14ac:dyDescent="0.25">
      <c r="F607" s="80" t="s">
        <v>86</v>
      </c>
      <c r="G607" s="80" t="s">
        <v>353</v>
      </c>
      <c r="H607" s="6">
        <v>20000000</v>
      </c>
      <c r="I607" s="6"/>
      <c r="J607" s="6">
        <f t="shared" si="26"/>
        <v>20000000</v>
      </c>
      <c r="K607" s="67" t="str">
        <f t="shared" si="27"/>
        <v>02-02-01-002-003</v>
      </c>
      <c r="L607" s="67" t="s">
        <v>620</v>
      </c>
      <c r="M607" s="66" t="s">
        <v>273</v>
      </c>
      <c r="N607" s="66" t="str">
        <f t="shared" si="25"/>
        <v/>
      </c>
      <c r="O607" s="66" t="str">
        <f>IF(A607="","",IF(M607="DETALLE","",COUNTIFS(N607:$N$2970,N607)))</f>
        <v/>
      </c>
      <c r="P607" s="66" t="s">
        <v>770</v>
      </c>
      <c r="Q607" s="66" t="s">
        <v>691</v>
      </c>
      <c r="R607" s="66" t="s">
        <v>437</v>
      </c>
      <c r="S607" s="65" t="s">
        <v>856</v>
      </c>
    </row>
    <row r="608" spans="6:19" s="66" customFormat="1" x14ac:dyDescent="0.25">
      <c r="F608" s="80" t="s">
        <v>115</v>
      </c>
      <c r="G608" s="80" t="s">
        <v>381</v>
      </c>
      <c r="H608" s="6"/>
      <c r="I608" s="6">
        <v>3000000</v>
      </c>
      <c r="J608" s="6">
        <f t="shared" si="26"/>
        <v>3000000</v>
      </c>
      <c r="K608" s="67" t="str">
        <f t="shared" si="27"/>
        <v>02-02-01-002-003</v>
      </c>
      <c r="L608" s="67" t="s">
        <v>620</v>
      </c>
      <c r="M608" s="66" t="s">
        <v>273</v>
      </c>
      <c r="N608" s="66" t="str">
        <f t="shared" si="25"/>
        <v/>
      </c>
      <c r="O608" s="66" t="str">
        <f>IF(A608="","",IF(M608="DETALLE","",COUNTIFS(N608:$N$2970,N608)))</f>
        <v/>
      </c>
      <c r="P608" s="66" t="s">
        <v>770</v>
      </c>
      <c r="Q608" s="66" t="s">
        <v>691</v>
      </c>
      <c r="R608" s="66" t="s">
        <v>437</v>
      </c>
      <c r="S608" s="65" t="s">
        <v>866</v>
      </c>
    </row>
    <row r="609" spans="1:19" s="66" customFormat="1" x14ac:dyDescent="0.25">
      <c r="F609" s="80" t="s">
        <v>87</v>
      </c>
      <c r="G609" s="80" t="s">
        <v>354</v>
      </c>
      <c r="H609" s="6">
        <v>5000000</v>
      </c>
      <c r="I609" s="6"/>
      <c r="J609" s="6">
        <f t="shared" si="26"/>
        <v>5000000</v>
      </c>
      <c r="K609" s="67" t="str">
        <f t="shared" si="27"/>
        <v>02-02-01-002-003</v>
      </c>
      <c r="L609" s="67" t="s">
        <v>620</v>
      </c>
      <c r="M609" s="66" t="s">
        <v>273</v>
      </c>
      <c r="N609" s="66" t="str">
        <f t="shared" si="25"/>
        <v/>
      </c>
      <c r="O609" s="66" t="str">
        <f>IF(A609="","",IF(M609="DETALLE","",COUNTIFS(N609:$N$2970,N609)))</f>
        <v/>
      </c>
      <c r="P609" s="66" t="s">
        <v>771</v>
      </c>
      <c r="Q609" s="66" t="s">
        <v>691</v>
      </c>
      <c r="R609" s="66" t="s">
        <v>437</v>
      </c>
      <c r="S609" s="65" t="s">
        <v>771</v>
      </c>
    </row>
    <row r="610" spans="1:19" s="66" customFormat="1" x14ac:dyDescent="0.25">
      <c r="F610" s="80" t="s">
        <v>88</v>
      </c>
      <c r="G610" s="80" t="s">
        <v>355</v>
      </c>
      <c r="H610" s="6">
        <v>1000000</v>
      </c>
      <c r="I610" s="6"/>
      <c r="J610" s="6">
        <f t="shared" si="26"/>
        <v>1000000</v>
      </c>
      <c r="K610" s="67" t="str">
        <f t="shared" si="27"/>
        <v>02-02-01-002-003</v>
      </c>
      <c r="L610" s="67" t="s">
        <v>620</v>
      </c>
      <c r="M610" s="66" t="s">
        <v>273</v>
      </c>
      <c r="N610" s="66" t="str">
        <f t="shared" si="25"/>
        <v/>
      </c>
      <c r="O610" s="66" t="str">
        <f>IF(A610="","",IF(M610="DETALLE","",COUNTIFS(N610:$N$2970,N610)))</f>
        <v/>
      </c>
      <c r="P610" s="66" t="s">
        <v>771</v>
      </c>
      <c r="Q610" s="66" t="s">
        <v>691</v>
      </c>
      <c r="R610" s="66" t="s">
        <v>437</v>
      </c>
      <c r="S610" s="65" t="s">
        <v>1051</v>
      </c>
    </row>
    <row r="611" spans="1:19" s="66" customFormat="1" x14ac:dyDescent="0.25">
      <c r="F611" s="80" t="s">
        <v>116</v>
      </c>
      <c r="G611" s="80" t="s">
        <v>382</v>
      </c>
      <c r="H611" s="6">
        <v>5000000</v>
      </c>
      <c r="I611" s="6"/>
      <c r="J611" s="6">
        <f t="shared" si="26"/>
        <v>5000000</v>
      </c>
      <c r="K611" s="67" t="str">
        <f t="shared" si="27"/>
        <v>02-02-01-002-003</v>
      </c>
      <c r="L611" s="67" t="s">
        <v>620</v>
      </c>
      <c r="M611" s="66" t="s">
        <v>273</v>
      </c>
      <c r="N611" s="66" t="str">
        <f t="shared" si="25"/>
        <v/>
      </c>
      <c r="O611" s="66" t="str">
        <f>IF(A611="","",IF(M611="DETALLE","",COUNTIFS(N611:$N$2970,N611)))</f>
        <v/>
      </c>
      <c r="P611" s="66" t="s">
        <v>771</v>
      </c>
      <c r="Q611" s="66" t="s">
        <v>691</v>
      </c>
      <c r="R611" s="66" t="s">
        <v>437</v>
      </c>
      <c r="S611" s="65" t="s">
        <v>869</v>
      </c>
    </row>
    <row r="612" spans="1:19" s="66" customFormat="1" x14ac:dyDescent="0.25">
      <c r="F612" s="80" t="s">
        <v>90</v>
      </c>
      <c r="G612" s="80" t="s">
        <v>1025</v>
      </c>
      <c r="H612" s="6">
        <v>110000000</v>
      </c>
      <c r="I612" s="6"/>
      <c r="J612" s="6">
        <f t="shared" si="26"/>
        <v>110000000</v>
      </c>
      <c r="K612" s="67" t="str">
        <f t="shared" si="27"/>
        <v>02-02-01-002-003</v>
      </c>
      <c r="L612" s="67" t="s">
        <v>620</v>
      </c>
      <c r="M612" s="66" t="s">
        <v>273</v>
      </c>
      <c r="N612" s="66" t="str">
        <f t="shared" si="25"/>
        <v/>
      </c>
      <c r="O612" s="66" t="str">
        <f>IF(A612="","",IF(M612="DETALLE","",COUNTIFS(N612:$N$2970,N612)))</f>
        <v/>
      </c>
      <c r="P612" s="66" t="s">
        <v>773</v>
      </c>
      <c r="Q612" s="66" t="s">
        <v>691</v>
      </c>
      <c r="R612" s="66" t="s">
        <v>437</v>
      </c>
      <c r="S612" s="65" t="s">
        <v>773</v>
      </c>
    </row>
    <row r="613" spans="1:19" s="66" customFormat="1" x14ac:dyDescent="0.25">
      <c r="F613" s="80" t="s">
        <v>91</v>
      </c>
      <c r="G613" s="80" t="s">
        <v>358</v>
      </c>
      <c r="H613" s="6">
        <v>82000000</v>
      </c>
      <c r="I613" s="6"/>
      <c r="J613" s="6">
        <f t="shared" si="26"/>
        <v>82000000</v>
      </c>
      <c r="K613" s="67" t="str">
        <f t="shared" si="27"/>
        <v>02-02-01-002-003</v>
      </c>
      <c r="L613" s="67" t="s">
        <v>620</v>
      </c>
      <c r="M613" s="66" t="s">
        <v>273</v>
      </c>
      <c r="N613" s="66" t="str">
        <f t="shared" si="25"/>
        <v/>
      </c>
      <c r="O613" s="66" t="str">
        <f>IF(A613="","",IF(M613="DETALLE","",COUNTIFS(N613:$N$2970,N613)))</f>
        <v/>
      </c>
      <c r="P613" s="66" t="s">
        <v>773</v>
      </c>
      <c r="Q613" s="66" t="s">
        <v>691</v>
      </c>
      <c r="R613" s="66" t="s">
        <v>437</v>
      </c>
      <c r="S613" s="65" t="s">
        <v>859</v>
      </c>
    </row>
    <row r="614" spans="1:19" s="66" customFormat="1" x14ac:dyDescent="0.25">
      <c r="F614" s="80" t="s">
        <v>164</v>
      </c>
      <c r="G614" s="80" t="s">
        <v>443</v>
      </c>
      <c r="H614" s="6">
        <v>10600000</v>
      </c>
      <c r="I614" s="6"/>
      <c r="J614" s="6">
        <f t="shared" si="26"/>
        <v>10600000</v>
      </c>
      <c r="K614" s="67" t="str">
        <f t="shared" si="27"/>
        <v>02-02-01-002-003</v>
      </c>
      <c r="L614" s="67" t="s">
        <v>620</v>
      </c>
      <c r="M614" s="66" t="s">
        <v>273</v>
      </c>
      <c r="N614" s="66" t="str">
        <f t="shared" si="25"/>
        <v/>
      </c>
      <c r="O614" s="66" t="str">
        <f>IF(A614="","",IF(M614="DETALLE","",COUNTIFS(N614:$N$2970,N614)))</f>
        <v/>
      </c>
      <c r="P614" s="66" t="s">
        <v>773</v>
      </c>
      <c r="Q614" s="66" t="s">
        <v>691</v>
      </c>
      <c r="R614" s="66" t="s">
        <v>437</v>
      </c>
      <c r="S614" s="65" t="s">
        <v>1054</v>
      </c>
    </row>
    <row r="615" spans="1:19" s="66" customFormat="1" x14ac:dyDescent="0.25">
      <c r="F615" s="80" t="s">
        <v>142</v>
      </c>
      <c r="G615" s="80" t="s">
        <v>406</v>
      </c>
      <c r="H615" s="6">
        <v>1160000</v>
      </c>
      <c r="I615" s="6"/>
      <c r="J615" s="6">
        <f t="shared" si="26"/>
        <v>1160000</v>
      </c>
      <c r="K615" s="67" t="str">
        <f t="shared" si="27"/>
        <v>02-02-01-002-003</v>
      </c>
      <c r="L615" s="67" t="s">
        <v>620</v>
      </c>
      <c r="M615" s="66" t="s">
        <v>273</v>
      </c>
      <c r="N615" s="66" t="str">
        <f t="shared" si="25"/>
        <v/>
      </c>
      <c r="O615" s="66" t="str">
        <f>IF(A615="","",IF(M615="DETALLE","",COUNTIFS(N615:$N$2970,N615)))</f>
        <v/>
      </c>
      <c r="P615" s="66" t="s">
        <v>774</v>
      </c>
      <c r="Q615" s="66" t="s">
        <v>691</v>
      </c>
      <c r="R615" s="66" t="s">
        <v>437</v>
      </c>
      <c r="S615" s="65" t="s">
        <v>1053</v>
      </c>
    </row>
    <row r="616" spans="1:19" s="66" customFormat="1" x14ac:dyDescent="0.25">
      <c r="F616" s="80" t="s">
        <v>96</v>
      </c>
      <c r="G616" s="80" t="s">
        <v>363</v>
      </c>
      <c r="H616" s="6">
        <v>35000000</v>
      </c>
      <c r="I616" s="6"/>
      <c r="J616" s="6">
        <f t="shared" si="26"/>
        <v>35000000</v>
      </c>
      <c r="K616" s="67" t="str">
        <f t="shared" si="27"/>
        <v>02-02-01-002-003</v>
      </c>
      <c r="L616" s="67" t="s">
        <v>620</v>
      </c>
      <c r="M616" s="66" t="s">
        <v>273</v>
      </c>
      <c r="N616" s="66" t="str">
        <f t="shared" si="25"/>
        <v/>
      </c>
      <c r="O616" s="66" t="str">
        <f>IF(A616="","",IF(M616="DETALLE","",COUNTIFS(N616:$N$2970,N616)))</f>
        <v/>
      </c>
      <c r="P616" s="66" t="s">
        <v>742</v>
      </c>
      <c r="Q616" s="66" t="s">
        <v>691</v>
      </c>
      <c r="R616" s="66" t="s">
        <v>437</v>
      </c>
      <c r="S616" s="65" t="s">
        <v>742</v>
      </c>
    </row>
    <row r="617" spans="1:19" s="66" customFormat="1" x14ac:dyDescent="0.25">
      <c r="F617" s="84" t="s">
        <v>97</v>
      </c>
      <c r="G617" s="80" t="s">
        <v>364</v>
      </c>
      <c r="H617" s="6">
        <v>28000000</v>
      </c>
      <c r="I617" s="6"/>
      <c r="J617" s="6">
        <f t="shared" si="26"/>
        <v>28000000</v>
      </c>
      <c r="K617" s="67" t="str">
        <f t="shared" si="27"/>
        <v>02-02-01-002-003</v>
      </c>
      <c r="L617" s="67" t="s">
        <v>620</v>
      </c>
      <c r="M617" s="66" t="s">
        <v>273</v>
      </c>
      <c r="N617" s="66" t="str">
        <f t="shared" si="25"/>
        <v/>
      </c>
      <c r="O617" s="66" t="str">
        <f>IF(A617="","",IF(M617="DETALLE","",COUNTIFS(N617:$N$2970,N617)))</f>
        <v/>
      </c>
      <c r="P617" s="66" t="s">
        <v>742</v>
      </c>
      <c r="Q617" s="66" t="s">
        <v>691</v>
      </c>
      <c r="R617" s="66" t="s">
        <v>437</v>
      </c>
      <c r="S617" s="65" t="s">
        <v>861</v>
      </c>
    </row>
    <row r="618" spans="1:19" s="66" customFormat="1" x14ac:dyDescent="0.25">
      <c r="F618" s="84" t="s">
        <v>98</v>
      </c>
      <c r="G618" s="80" t="s">
        <v>283</v>
      </c>
      <c r="H618" s="6">
        <v>26160000</v>
      </c>
      <c r="I618" s="6"/>
      <c r="J618" s="6">
        <f t="shared" si="26"/>
        <v>26160000</v>
      </c>
      <c r="K618" s="67" t="str">
        <f t="shared" si="27"/>
        <v>02-02-01-002-003</v>
      </c>
      <c r="L618" s="67" t="s">
        <v>620</v>
      </c>
      <c r="M618" s="66" t="s">
        <v>273</v>
      </c>
      <c r="N618" s="66" t="str">
        <f t="shared" si="25"/>
        <v/>
      </c>
      <c r="O618" s="66" t="str">
        <f>IF(A618="","",IF(M618="DETALLE","",COUNTIFS(N618:$N$2970,N618)))</f>
        <v/>
      </c>
      <c r="P618" s="66" t="s">
        <v>742</v>
      </c>
      <c r="Q618" s="66" t="s">
        <v>691</v>
      </c>
      <c r="R618" s="66" t="s">
        <v>437</v>
      </c>
      <c r="S618" s="65" t="s">
        <v>862</v>
      </c>
    </row>
    <row r="619" spans="1:19" s="66" customFormat="1" x14ac:dyDescent="0.25">
      <c r="F619" s="84" t="s">
        <v>99</v>
      </c>
      <c r="G619" s="80" t="s">
        <v>365</v>
      </c>
      <c r="H619" s="6">
        <v>5000000</v>
      </c>
      <c r="I619" s="6"/>
      <c r="J619" s="6">
        <f t="shared" si="26"/>
        <v>5000000</v>
      </c>
      <c r="K619" s="67" t="str">
        <f t="shared" si="27"/>
        <v>02-02-01-002-003</v>
      </c>
      <c r="L619" s="67" t="s">
        <v>620</v>
      </c>
      <c r="M619" s="66" t="s">
        <v>273</v>
      </c>
      <c r="N619" s="66" t="str">
        <f t="shared" si="25"/>
        <v/>
      </c>
      <c r="O619" s="66" t="str">
        <f>IF(A619="","",IF(M619="DETALLE","",COUNTIFS(N619:$N$2970,N619)))</f>
        <v/>
      </c>
      <c r="P619" s="66" t="s">
        <v>742</v>
      </c>
      <c r="Q619" s="66" t="s">
        <v>691</v>
      </c>
      <c r="R619" s="66" t="s">
        <v>437</v>
      </c>
      <c r="S619" s="65" t="s">
        <v>1052</v>
      </c>
    </row>
    <row r="620" spans="1:19" s="66" customFormat="1" x14ac:dyDescent="0.25">
      <c r="A620" s="62"/>
      <c r="B620" s="62"/>
      <c r="C620" s="62"/>
      <c r="D620" s="62"/>
      <c r="E620" s="62"/>
      <c r="F620" s="86"/>
      <c r="G620" s="82" t="s">
        <v>261</v>
      </c>
      <c r="H620" s="4" t="str">
        <f>IF(A620="","",SUMIFS(H621:$H$2970,L621:$L$2970,K620))</f>
        <v/>
      </c>
      <c r="I620" s="4" t="str">
        <f>IF(A620="","",SUMIFS(I621:$I$2970,L621:$L$2970,K620))</f>
        <v/>
      </c>
      <c r="J620" s="4" t="str">
        <f t="shared" si="26"/>
        <v/>
      </c>
      <c r="K620" s="64" t="str">
        <f t="shared" si="27"/>
        <v/>
      </c>
      <c r="L620" s="64" t="s">
        <v>261</v>
      </c>
      <c r="M620" s="62" t="s">
        <v>261</v>
      </c>
      <c r="N620" s="62" t="str">
        <f t="shared" si="25"/>
        <v/>
      </c>
      <c r="O620" s="62" t="str">
        <f>IF(A620="","",IF(M620="DETALLE","",COUNTIFS(N620:$N$2970,N620)))</f>
        <v/>
      </c>
      <c r="P620" s="62" t="s">
        <v>261</v>
      </c>
      <c r="Q620" s="62" t="s">
        <v>261</v>
      </c>
      <c r="R620" s="62" t="s">
        <v>261</v>
      </c>
      <c r="S620" s="65" t="s">
        <v>261</v>
      </c>
    </row>
    <row r="621" spans="1:19" s="66" customFormat="1" ht="30" customHeight="1" x14ac:dyDescent="0.25">
      <c r="A621" s="62" t="s">
        <v>27</v>
      </c>
      <c r="B621" s="62" t="s">
        <v>27</v>
      </c>
      <c r="C621" s="62" t="s">
        <v>28</v>
      </c>
      <c r="D621" s="62" t="s">
        <v>152</v>
      </c>
      <c r="E621" s="62" t="s">
        <v>100</v>
      </c>
      <c r="F621" s="86"/>
      <c r="G621" s="83" t="s">
        <v>444</v>
      </c>
      <c r="H621" s="4">
        <f>IF(A621="","",SUMIFS(H622:$H$2970,L622:$L$2970,K621))</f>
        <v>100702340</v>
      </c>
      <c r="I621" s="4">
        <f>IF(A621="","",SUMIFS(I622:$I$2970,L622:$L$2970,K621))</f>
        <v>0</v>
      </c>
      <c r="J621" s="4">
        <f t="shared" si="26"/>
        <v>100702340</v>
      </c>
      <c r="K621" s="64" t="str">
        <f t="shared" si="27"/>
        <v>02-02-01-002-004</v>
      </c>
      <c r="L621" s="64" t="s">
        <v>617</v>
      </c>
      <c r="M621" s="62" t="s">
        <v>277</v>
      </c>
      <c r="N621" s="62" t="str">
        <f t="shared" si="25"/>
        <v>020201002004Subordinal</v>
      </c>
      <c r="O621" s="62">
        <f>IF(A621="","",IF(M621="DETALLE","",COUNTIFS(N621:$N$2970,N621)))</f>
        <v>1</v>
      </c>
      <c r="P621" s="62" t="s">
        <v>261</v>
      </c>
      <c r="Q621" s="62" t="s">
        <v>691</v>
      </c>
      <c r="R621" s="62" t="s">
        <v>444</v>
      </c>
      <c r="S621" s="65" t="s">
        <v>261</v>
      </c>
    </row>
    <row r="622" spans="1:19" s="66" customFormat="1" x14ac:dyDescent="0.25">
      <c r="F622" s="84" t="s">
        <v>144</v>
      </c>
      <c r="G622" s="80" t="s">
        <v>408</v>
      </c>
      <c r="H622" s="6">
        <v>18992340</v>
      </c>
      <c r="I622" s="6"/>
      <c r="J622" s="6">
        <f t="shared" si="26"/>
        <v>18992340</v>
      </c>
      <c r="K622" s="67" t="str">
        <f t="shared" si="27"/>
        <v>02-02-01-002-004</v>
      </c>
      <c r="L622" s="67" t="s">
        <v>621</v>
      </c>
      <c r="M622" s="66" t="s">
        <v>273</v>
      </c>
      <c r="N622" s="66" t="str">
        <f t="shared" si="25"/>
        <v/>
      </c>
      <c r="O622" s="66" t="str">
        <f>IF(A622="","",IF(M622="DETALLE","",COUNTIFS(N622:$N$2970,N622)))</f>
        <v/>
      </c>
      <c r="P622" s="66" t="s">
        <v>739</v>
      </c>
      <c r="Q622" s="66" t="s">
        <v>691</v>
      </c>
      <c r="R622" s="66" t="s">
        <v>444</v>
      </c>
      <c r="S622" s="65" t="s">
        <v>888</v>
      </c>
    </row>
    <row r="623" spans="1:19" s="66" customFormat="1" x14ac:dyDescent="0.25">
      <c r="F623" s="84" t="s">
        <v>32</v>
      </c>
      <c r="G623" s="80" t="s">
        <v>1002</v>
      </c>
      <c r="H623" s="6">
        <v>1500000</v>
      </c>
      <c r="I623" s="6"/>
      <c r="J623" s="6">
        <f t="shared" si="26"/>
        <v>1500000</v>
      </c>
      <c r="K623" s="67" t="str">
        <f t="shared" si="27"/>
        <v>02-02-01-002-004</v>
      </c>
      <c r="L623" s="67" t="s">
        <v>621</v>
      </c>
      <c r="M623" s="66" t="s">
        <v>273</v>
      </c>
      <c r="N623" s="66" t="str">
        <f t="shared" si="25"/>
        <v/>
      </c>
      <c r="O623" s="66" t="str">
        <f>IF(A623="","",IF(M623="DETALLE","",COUNTIFS(N623:$N$2970,N623)))</f>
        <v/>
      </c>
      <c r="P623" s="66" t="s">
        <v>739</v>
      </c>
      <c r="Q623" s="66" t="s">
        <v>691</v>
      </c>
      <c r="R623" s="66" t="s">
        <v>444</v>
      </c>
      <c r="S623" s="65" t="s">
        <v>833</v>
      </c>
    </row>
    <row r="624" spans="1:19" s="66" customFormat="1" x14ac:dyDescent="0.25">
      <c r="F624" s="84" t="s">
        <v>131</v>
      </c>
      <c r="G624" s="80" t="s">
        <v>1040</v>
      </c>
      <c r="H624" s="6">
        <v>2700000</v>
      </c>
      <c r="I624" s="6"/>
      <c r="J624" s="6">
        <f t="shared" si="26"/>
        <v>2700000</v>
      </c>
      <c r="K624" s="67" t="str">
        <f t="shared" si="27"/>
        <v>02-02-01-002-004</v>
      </c>
      <c r="L624" s="67" t="s">
        <v>621</v>
      </c>
      <c r="M624" s="66" t="s">
        <v>273</v>
      </c>
      <c r="N624" s="66" t="str">
        <f t="shared" si="25"/>
        <v/>
      </c>
      <c r="O624" s="66" t="str">
        <f>IF(A624="","",IF(M624="DETALLE","",COUNTIFS(N624:$N$2970,N624)))</f>
        <v/>
      </c>
      <c r="P624" s="66" t="s">
        <v>739</v>
      </c>
      <c r="Q624" s="66" t="s">
        <v>691</v>
      </c>
      <c r="R624" s="66" t="s">
        <v>444</v>
      </c>
      <c r="S624" s="65" t="s">
        <v>879</v>
      </c>
    </row>
    <row r="625" spans="1:19" s="66" customFormat="1" x14ac:dyDescent="0.25">
      <c r="F625" s="84" t="s">
        <v>160</v>
      </c>
      <c r="G625" s="80" t="s">
        <v>1042</v>
      </c>
      <c r="H625" s="6">
        <v>1000000</v>
      </c>
      <c r="I625" s="6"/>
      <c r="J625" s="6">
        <f t="shared" si="26"/>
        <v>1000000</v>
      </c>
      <c r="K625" s="67" t="str">
        <f t="shared" si="27"/>
        <v>02-02-01-002-004</v>
      </c>
      <c r="L625" s="67" t="s">
        <v>621</v>
      </c>
      <c r="M625" s="66" t="s">
        <v>273</v>
      </c>
      <c r="N625" s="66" t="str">
        <f t="shared" si="25"/>
        <v/>
      </c>
      <c r="O625" s="66" t="str">
        <f>IF(A625="","",IF(M625="DETALLE","",COUNTIFS(N625:$N$2970,N625)))</f>
        <v/>
      </c>
      <c r="P625" s="66" t="s">
        <v>739</v>
      </c>
      <c r="Q625" s="66" t="s">
        <v>691</v>
      </c>
      <c r="R625" s="66" t="s">
        <v>444</v>
      </c>
      <c r="S625" s="65" t="s">
        <v>894</v>
      </c>
    </row>
    <row r="626" spans="1:19" s="66" customFormat="1" x14ac:dyDescent="0.25">
      <c r="F626" s="84" t="s">
        <v>165</v>
      </c>
      <c r="G626" s="80" t="s">
        <v>1013</v>
      </c>
      <c r="H626" s="6">
        <v>3000000</v>
      </c>
      <c r="I626" s="6"/>
      <c r="J626" s="6">
        <f t="shared" si="26"/>
        <v>3000000</v>
      </c>
      <c r="K626" s="67" t="str">
        <f t="shared" si="27"/>
        <v>02-02-01-002-004</v>
      </c>
      <c r="L626" s="67" t="s">
        <v>621</v>
      </c>
      <c r="M626" s="66" t="s">
        <v>273</v>
      </c>
      <c r="N626" s="66" t="str">
        <f t="shared" si="25"/>
        <v/>
      </c>
      <c r="O626" s="66" t="str">
        <f>IF(A626="","",IF(M626="DETALLE","",COUNTIFS(N626:$N$2970,N626)))</f>
        <v/>
      </c>
      <c r="P626" s="66" t="s">
        <v>739</v>
      </c>
      <c r="Q626" s="66" t="s">
        <v>691</v>
      </c>
      <c r="R626" s="66" t="s">
        <v>444</v>
      </c>
      <c r="S626" s="65" t="s">
        <v>898</v>
      </c>
    </row>
    <row r="627" spans="1:19" s="66" customFormat="1" x14ac:dyDescent="0.25">
      <c r="F627" s="84" t="s">
        <v>154</v>
      </c>
      <c r="G627" s="80" t="s">
        <v>1009</v>
      </c>
      <c r="H627" s="6">
        <v>1000000</v>
      </c>
      <c r="I627" s="6"/>
      <c r="J627" s="6">
        <f t="shared" si="26"/>
        <v>1000000</v>
      </c>
      <c r="K627" s="67" t="str">
        <f t="shared" si="27"/>
        <v>02-02-01-002-004</v>
      </c>
      <c r="L627" s="67" t="s">
        <v>621</v>
      </c>
      <c r="M627" s="66" t="s">
        <v>273</v>
      </c>
      <c r="N627" s="66" t="str">
        <f t="shared" si="25"/>
        <v/>
      </c>
      <c r="O627" s="66" t="str">
        <f>IF(A627="","",IF(M627="DETALLE","",COUNTIFS(N627:$N$2970,N627)))</f>
        <v/>
      </c>
      <c r="P627" s="66" t="s">
        <v>739</v>
      </c>
      <c r="Q627" s="66" t="s">
        <v>691</v>
      </c>
      <c r="R627" s="66" t="s">
        <v>444</v>
      </c>
      <c r="S627" s="65" t="s">
        <v>891</v>
      </c>
    </row>
    <row r="628" spans="1:19" s="66" customFormat="1" x14ac:dyDescent="0.25">
      <c r="F628" s="84" t="s">
        <v>41</v>
      </c>
      <c r="G628" s="80" t="s">
        <v>312</v>
      </c>
      <c r="H628" s="6">
        <v>23500000</v>
      </c>
      <c r="I628" s="6"/>
      <c r="J628" s="6">
        <f t="shared" si="26"/>
        <v>23500000</v>
      </c>
      <c r="K628" s="67" t="str">
        <f t="shared" si="27"/>
        <v>02-02-01-002-004</v>
      </c>
      <c r="L628" s="67" t="s">
        <v>621</v>
      </c>
      <c r="M628" s="66" t="s">
        <v>273</v>
      </c>
      <c r="N628" s="66" t="str">
        <f t="shared" si="25"/>
        <v/>
      </c>
      <c r="O628" s="66" t="str">
        <f>IF(A628="","",IF(M628="DETALLE","",COUNTIFS(N628:$N$2970,N628)))</f>
        <v/>
      </c>
      <c r="P628" s="66" t="s">
        <v>745</v>
      </c>
      <c r="Q628" s="66" t="s">
        <v>691</v>
      </c>
      <c r="R628" s="66" t="s">
        <v>444</v>
      </c>
      <c r="S628" s="65" t="s">
        <v>745</v>
      </c>
    </row>
    <row r="629" spans="1:19" s="66" customFormat="1" x14ac:dyDescent="0.25">
      <c r="F629" s="84" t="s">
        <v>147</v>
      </c>
      <c r="G629" s="80" t="s">
        <v>830</v>
      </c>
      <c r="H629" s="6">
        <v>10000000</v>
      </c>
      <c r="I629" s="6"/>
      <c r="J629" s="6">
        <f t="shared" si="26"/>
        <v>10000000</v>
      </c>
      <c r="K629" s="67" t="str">
        <f t="shared" si="27"/>
        <v>02-02-01-002-004</v>
      </c>
      <c r="L629" s="67" t="s">
        <v>621</v>
      </c>
      <c r="M629" s="66" t="s">
        <v>273</v>
      </c>
      <c r="N629" s="66" t="str">
        <f t="shared" si="25"/>
        <v/>
      </c>
      <c r="O629" s="66" t="str">
        <f>IF(A629="","",IF(M629="DETALLE","",COUNTIFS(N629:$N$2970,N629)))</f>
        <v/>
      </c>
      <c r="P629" s="66" t="s">
        <v>745</v>
      </c>
      <c r="Q629" s="66" t="s">
        <v>691</v>
      </c>
      <c r="R629" s="66" t="s">
        <v>444</v>
      </c>
      <c r="S629" s="65" t="s">
        <v>889</v>
      </c>
    </row>
    <row r="630" spans="1:19" s="66" customFormat="1" x14ac:dyDescent="0.25">
      <c r="F630" s="84" t="s">
        <v>148</v>
      </c>
      <c r="G630" s="80" t="s">
        <v>412</v>
      </c>
      <c r="H630" s="6">
        <v>12800000</v>
      </c>
      <c r="I630" s="6"/>
      <c r="J630" s="6">
        <f t="shared" si="26"/>
        <v>12800000</v>
      </c>
      <c r="K630" s="67" t="str">
        <f t="shared" si="27"/>
        <v>02-02-01-002-004</v>
      </c>
      <c r="L630" s="67" t="s">
        <v>621</v>
      </c>
      <c r="M630" s="66" t="s">
        <v>273</v>
      </c>
      <c r="N630" s="66" t="str">
        <f t="shared" si="25"/>
        <v/>
      </c>
      <c r="O630" s="66" t="str">
        <f>IF(A630="","",IF(M630="DETALLE","",COUNTIFS(N630:$N$2970,N630)))</f>
        <v/>
      </c>
      <c r="P630" s="66" t="s">
        <v>780</v>
      </c>
      <c r="Q630" s="66" t="s">
        <v>691</v>
      </c>
      <c r="R630" s="66" t="s">
        <v>444</v>
      </c>
      <c r="S630" s="65" t="s">
        <v>780</v>
      </c>
    </row>
    <row r="631" spans="1:19" s="66" customFormat="1" x14ac:dyDescent="0.25">
      <c r="F631" s="84" t="s">
        <v>72</v>
      </c>
      <c r="G631" s="80" t="s">
        <v>341</v>
      </c>
      <c r="H631" s="6">
        <v>2490000</v>
      </c>
      <c r="I631" s="6"/>
      <c r="J631" s="6">
        <f t="shared" si="26"/>
        <v>2490000</v>
      </c>
      <c r="K631" s="67" t="str">
        <f t="shared" si="27"/>
        <v>02-02-01-002-004</v>
      </c>
      <c r="L631" s="67" t="s">
        <v>621</v>
      </c>
      <c r="M631" s="66" t="s">
        <v>273</v>
      </c>
      <c r="N631" s="66" t="str">
        <f t="shared" si="25"/>
        <v/>
      </c>
      <c r="O631" s="66" t="str">
        <f>IF(A631="","",IF(M631="DETALLE","",COUNTIFS(N631:$N$2970,N631)))</f>
        <v/>
      </c>
      <c r="P631" s="66" t="s">
        <v>765</v>
      </c>
      <c r="Q631" s="66" t="s">
        <v>691</v>
      </c>
      <c r="R631" s="66" t="s">
        <v>444</v>
      </c>
      <c r="S631" s="65" t="s">
        <v>850</v>
      </c>
    </row>
    <row r="632" spans="1:19" s="66" customFormat="1" x14ac:dyDescent="0.25">
      <c r="F632" s="80" t="s">
        <v>73</v>
      </c>
      <c r="G632" s="80" t="s">
        <v>342</v>
      </c>
      <c r="H632" s="6">
        <v>2970000</v>
      </c>
      <c r="I632" s="6"/>
      <c r="J632" s="6">
        <f t="shared" si="26"/>
        <v>2970000</v>
      </c>
      <c r="K632" s="67" t="str">
        <f t="shared" si="27"/>
        <v>02-02-01-002-004</v>
      </c>
      <c r="L632" s="67" t="s">
        <v>621</v>
      </c>
      <c r="M632" s="66" t="s">
        <v>273</v>
      </c>
      <c r="N632" s="66" t="str">
        <f t="shared" si="25"/>
        <v/>
      </c>
      <c r="O632" s="66" t="str">
        <f>IF(A632="","",IF(M632="DETALLE","",COUNTIFS(N632:$N$2970,N632)))</f>
        <v/>
      </c>
      <c r="P632" s="66" t="s">
        <v>765</v>
      </c>
      <c r="Q632" s="66" t="s">
        <v>691</v>
      </c>
      <c r="R632" s="66" t="s">
        <v>444</v>
      </c>
      <c r="S632" s="65" t="s">
        <v>765</v>
      </c>
    </row>
    <row r="633" spans="1:19" s="66" customFormat="1" x14ac:dyDescent="0.25">
      <c r="F633" s="80" t="s">
        <v>114</v>
      </c>
      <c r="G633" s="80" t="s">
        <v>380</v>
      </c>
      <c r="H633" s="6">
        <v>8000000</v>
      </c>
      <c r="I633" s="6"/>
      <c r="J633" s="6">
        <f t="shared" si="26"/>
        <v>8000000</v>
      </c>
      <c r="K633" s="67" t="str">
        <f t="shared" si="27"/>
        <v>02-02-01-002-004</v>
      </c>
      <c r="L633" s="67" t="s">
        <v>621</v>
      </c>
      <c r="M633" s="66" t="s">
        <v>273</v>
      </c>
      <c r="N633" s="66" t="str">
        <f t="shared" si="25"/>
        <v/>
      </c>
      <c r="O633" s="66" t="str">
        <f>IF(A633="","",IF(M633="DETALLE","",COUNTIFS(N633:$N$2970,N633)))</f>
        <v/>
      </c>
      <c r="P633" s="66" t="s">
        <v>769</v>
      </c>
      <c r="Q633" s="66" t="s">
        <v>691</v>
      </c>
      <c r="R633" s="66" t="s">
        <v>444</v>
      </c>
      <c r="S633" s="65" t="s">
        <v>868</v>
      </c>
    </row>
    <row r="634" spans="1:19" s="66" customFormat="1" x14ac:dyDescent="0.25">
      <c r="F634" s="80" t="s">
        <v>84</v>
      </c>
      <c r="G634" s="80" t="s">
        <v>351</v>
      </c>
      <c r="H634" s="6">
        <v>1000000</v>
      </c>
      <c r="I634" s="6"/>
      <c r="J634" s="6">
        <f t="shared" si="26"/>
        <v>1000000</v>
      </c>
      <c r="K634" s="67" t="str">
        <f t="shared" si="27"/>
        <v>02-02-01-002-004</v>
      </c>
      <c r="L634" s="67" t="s">
        <v>621</v>
      </c>
      <c r="M634" s="66" t="s">
        <v>273</v>
      </c>
      <c r="N634" s="66" t="str">
        <f t="shared" si="25"/>
        <v/>
      </c>
      <c r="O634" s="66" t="str">
        <f>IF(A634="","",IF(M634="DETALLE","",COUNTIFS(N634:$N$2970,N634)))</f>
        <v/>
      </c>
      <c r="P634" s="66" t="s">
        <v>769</v>
      </c>
      <c r="Q634" s="66" t="s">
        <v>691</v>
      </c>
      <c r="R634" s="66" t="s">
        <v>444</v>
      </c>
      <c r="S634" s="65" t="s">
        <v>1050</v>
      </c>
    </row>
    <row r="635" spans="1:19" s="66" customFormat="1" x14ac:dyDescent="0.25">
      <c r="F635" s="80" t="s">
        <v>88</v>
      </c>
      <c r="G635" s="80" t="s">
        <v>355</v>
      </c>
      <c r="H635" s="6">
        <v>2000000</v>
      </c>
      <c r="I635" s="6"/>
      <c r="J635" s="6">
        <f t="shared" si="26"/>
        <v>2000000</v>
      </c>
      <c r="K635" s="67" t="str">
        <f t="shared" si="27"/>
        <v>02-02-01-002-004</v>
      </c>
      <c r="L635" s="67" t="s">
        <v>621</v>
      </c>
      <c r="M635" s="66" t="s">
        <v>273</v>
      </c>
      <c r="N635" s="66" t="str">
        <f t="shared" si="25"/>
        <v/>
      </c>
      <c r="O635" s="66" t="str">
        <f>IF(A635="","",IF(M635="DETALLE","",COUNTIFS(N635:$N$2970,N635)))</f>
        <v/>
      </c>
      <c r="P635" s="66" t="s">
        <v>771</v>
      </c>
      <c r="Q635" s="66" t="s">
        <v>691</v>
      </c>
      <c r="R635" s="66" t="s">
        <v>444</v>
      </c>
      <c r="S635" s="65" t="s">
        <v>1051</v>
      </c>
    </row>
    <row r="636" spans="1:19" s="66" customFormat="1" x14ac:dyDescent="0.25">
      <c r="F636" s="80" t="s">
        <v>90</v>
      </c>
      <c r="G636" s="80" t="s">
        <v>1025</v>
      </c>
      <c r="H636" s="6">
        <v>9600000</v>
      </c>
      <c r="I636" s="6"/>
      <c r="J636" s="6">
        <f t="shared" si="26"/>
        <v>9600000</v>
      </c>
      <c r="K636" s="67" t="str">
        <f t="shared" si="27"/>
        <v>02-02-01-002-004</v>
      </c>
      <c r="L636" s="67" t="s">
        <v>621</v>
      </c>
      <c r="M636" s="66" t="s">
        <v>273</v>
      </c>
      <c r="N636" s="66" t="str">
        <f t="shared" si="25"/>
        <v/>
      </c>
      <c r="O636" s="66" t="str">
        <f>IF(A636="","",IF(M636="DETALLE","",COUNTIFS(N636:$N$2970,N636)))</f>
        <v/>
      </c>
      <c r="P636" s="66" t="s">
        <v>773</v>
      </c>
      <c r="Q636" s="66" t="s">
        <v>691</v>
      </c>
      <c r="R636" s="66" t="s">
        <v>444</v>
      </c>
      <c r="S636" s="65" t="s">
        <v>773</v>
      </c>
    </row>
    <row r="637" spans="1:19" s="66" customFormat="1" x14ac:dyDescent="0.25">
      <c r="F637" s="80" t="s">
        <v>142</v>
      </c>
      <c r="G637" s="80" t="s">
        <v>406</v>
      </c>
      <c r="H637" s="6">
        <v>150000</v>
      </c>
      <c r="I637" s="6"/>
      <c r="J637" s="6">
        <f t="shared" si="26"/>
        <v>150000</v>
      </c>
      <c r="K637" s="67" t="str">
        <f t="shared" si="27"/>
        <v>02-02-01-002-004</v>
      </c>
      <c r="L637" s="67" t="s">
        <v>621</v>
      </c>
      <c r="M637" s="66" t="s">
        <v>273</v>
      </c>
      <c r="N637" s="66" t="str">
        <f t="shared" si="25"/>
        <v/>
      </c>
      <c r="O637" s="66" t="str">
        <f>IF(A637="","",IF(M637="DETALLE","",COUNTIFS(N637:$N$2970,N637)))</f>
        <v/>
      </c>
      <c r="P637" s="66" t="s">
        <v>774</v>
      </c>
      <c r="Q637" s="66" t="s">
        <v>691</v>
      </c>
      <c r="R637" s="66" t="s">
        <v>444</v>
      </c>
      <c r="S637" s="65" t="s">
        <v>1053</v>
      </c>
    </row>
    <row r="638" spans="1:19" s="66" customFormat="1" x14ac:dyDescent="0.25">
      <c r="A638" s="62"/>
      <c r="B638" s="62"/>
      <c r="C638" s="62"/>
      <c r="D638" s="62"/>
      <c r="E638" s="62"/>
      <c r="F638" s="82"/>
      <c r="G638" s="82" t="s">
        <v>261</v>
      </c>
      <c r="H638" s="4" t="str">
        <f>IF(A638="","",SUMIFS(H639:$H$2970,L639:$L$2970,K638))</f>
        <v/>
      </c>
      <c r="I638" s="4" t="str">
        <f>IF(A638="","",SUMIFS(I639:$I$2970,L639:$L$2970,K638))</f>
        <v/>
      </c>
      <c r="J638" s="4" t="str">
        <f t="shared" si="26"/>
        <v/>
      </c>
      <c r="K638" s="64" t="str">
        <f t="shared" si="27"/>
        <v/>
      </c>
      <c r="L638" s="64" t="s">
        <v>261</v>
      </c>
      <c r="M638" s="62" t="s">
        <v>261</v>
      </c>
      <c r="N638" s="62" t="str">
        <f t="shared" si="25"/>
        <v/>
      </c>
      <c r="O638" s="62" t="str">
        <f>IF(A638="","",IF(M638="DETALLE","",COUNTIFS(N638:$N$2970,N638)))</f>
        <v/>
      </c>
      <c r="P638" s="62" t="s">
        <v>261</v>
      </c>
      <c r="Q638" s="62" t="s">
        <v>261</v>
      </c>
      <c r="R638" s="62" t="s">
        <v>261</v>
      </c>
      <c r="S638" s="65" t="s">
        <v>261</v>
      </c>
    </row>
    <row r="639" spans="1:19" s="66" customFormat="1" ht="30" customHeight="1" x14ac:dyDescent="0.25">
      <c r="A639" s="62" t="s">
        <v>27</v>
      </c>
      <c r="B639" s="62" t="s">
        <v>27</v>
      </c>
      <c r="C639" s="62" t="s">
        <v>28</v>
      </c>
      <c r="D639" s="62" t="s">
        <v>152</v>
      </c>
      <c r="E639" s="62" t="s">
        <v>143</v>
      </c>
      <c r="F639" s="82"/>
      <c r="G639" s="83" t="s">
        <v>446</v>
      </c>
      <c r="H639" s="4">
        <f>IF(A639="","",SUMIFS(H640:$H$2970,L640:$L$2970,K639))</f>
        <v>25426000</v>
      </c>
      <c r="I639" s="4">
        <f>IF(A639="","",SUMIFS(I640:$I$2970,L640:$L$2970,K639))</f>
        <v>0</v>
      </c>
      <c r="J639" s="4">
        <f t="shared" si="26"/>
        <v>25426000</v>
      </c>
      <c r="K639" s="64" t="str">
        <f t="shared" si="27"/>
        <v>02-02-01-002-006</v>
      </c>
      <c r="L639" s="64" t="s">
        <v>617</v>
      </c>
      <c r="M639" s="62" t="s">
        <v>277</v>
      </c>
      <c r="N639" s="62" t="str">
        <f t="shared" si="25"/>
        <v>020201002006Subordinal</v>
      </c>
      <c r="O639" s="62">
        <f>IF(A639="","",IF(M639="DETALLE","",COUNTIFS(N639:$N$2970,N639)))</f>
        <v>1</v>
      </c>
      <c r="P639" s="62" t="s">
        <v>261</v>
      </c>
      <c r="Q639" s="62" t="s">
        <v>692</v>
      </c>
      <c r="R639" s="62" t="s">
        <v>446</v>
      </c>
      <c r="S639" s="65" t="s">
        <v>261</v>
      </c>
    </row>
    <row r="640" spans="1:19" s="66" customFormat="1" x14ac:dyDescent="0.25">
      <c r="F640" s="80" t="s">
        <v>101</v>
      </c>
      <c r="G640" s="80" t="s">
        <v>279</v>
      </c>
      <c r="H640" s="6">
        <v>3400000</v>
      </c>
      <c r="I640" s="6"/>
      <c r="J640" s="6">
        <f t="shared" si="26"/>
        <v>3400000</v>
      </c>
      <c r="K640" s="67" t="str">
        <f t="shared" si="27"/>
        <v>02-02-01-002-006</v>
      </c>
      <c r="L640" s="67" t="s">
        <v>622</v>
      </c>
      <c r="M640" s="66" t="s">
        <v>273</v>
      </c>
      <c r="N640" s="66" t="str">
        <f t="shared" si="25"/>
        <v/>
      </c>
      <c r="O640" s="66" t="str">
        <f>IF(A640="","",IF(M640="DETALLE","",COUNTIFS(N640:$N$2970,N640)))</f>
        <v/>
      </c>
      <c r="P640" s="66" t="s">
        <v>739</v>
      </c>
      <c r="Q640" s="66" t="s">
        <v>692</v>
      </c>
      <c r="R640" s="66" t="s">
        <v>446</v>
      </c>
      <c r="S640" s="65" t="s">
        <v>864</v>
      </c>
    </row>
    <row r="641" spans="1:19" s="66" customFormat="1" x14ac:dyDescent="0.25">
      <c r="F641" s="80" t="s">
        <v>103</v>
      </c>
      <c r="G641" s="80" t="s">
        <v>369</v>
      </c>
      <c r="H641" s="6">
        <v>10426000</v>
      </c>
      <c r="I641" s="6"/>
      <c r="J641" s="6">
        <f t="shared" si="26"/>
        <v>10426000</v>
      </c>
      <c r="K641" s="67" t="str">
        <f t="shared" si="27"/>
        <v>02-02-01-002-006</v>
      </c>
      <c r="L641" s="67" t="s">
        <v>622</v>
      </c>
      <c r="M641" s="66" t="s">
        <v>273</v>
      </c>
      <c r="N641" s="66" t="str">
        <f t="shared" si="25"/>
        <v/>
      </c>
      <c r="O641" s="66" t="str">
        <f>IF(A641="","",IF(M641="DETALLE","",COUNTIFS(N641:$N$2970,N641)))</f>
        <v/>
      </c>
      <c r="P641" s="66" t="s">
        <v>747</v>
      </c>
      <c r="Q641" s="66" t="s">
        <v>692</v>
      </c>
      <c r="R641" s="66" t="s">
        <v>446</v>
      </c>
      <c r="S641" s="65" t="s">
        <v>747</v>
      </c>
    </row>
    <row r="642" spans="1:19" s="66" customFormat="1" x14ac:dyDescent="0.25">
      <c r="F642" s="80" t="s">
        <v>63</v>
      </c>
      <c r="G642" s="80" t="s">
        <v>332</v>
      </c>
      <c r="H642" s="6">
        <v>9000000</v>
      </c>
      <c r="I642" s="6"/>
      <c r="J642" s="6">
        <f t="shared" si="26"/>
        <v>9000000</v>
      </c>
      <c r="K642" s="67" t="str">
        <f t="shared" si="27"/>
        <v>02-02-01-002-006</v>
      </c>
      <c r="L642" s="67" t="s">
        <v>622</v>
      </c>
      <c r="M642" s="66" t="s">
        <v>273</v>
      </c>
      <c r="N642" s="66" t="str">
        <f t="shared" si="25"/>
        <v/>
      </c>
      <c r="O642" s="66" t="str">
        <f>IF(A642="","",IF(M642="DETALLE","",COUNTIFS(N642:$N$2970,N642)))</f>
        <v/>
      </c>
      <c r="P642" s="66" t="s">
        <v>761</v>
      </c>
      <c r="Q642" s="66" t="s">
        <v>692</v>
      </c>
      <c r="R642" s="66" t="s">
        <v>446</v>
      </c>
      <c r="S642" s="65" t="s">
        <v>844</v>
      </c>
    </row>
    <row r="643" spans="1:19" s="66" customFormat="1" x14ac:dyDescent="0.25">
      <c r="F643" s="80" t="s">
        <v>91</v>
      </c>
      <c r="G643" s="80" t="s">
        <v>358</v>
      </c>
      <c r="H643" s="6">
        <v>2600000</v>
      </c>
      <c r="I643" s="6"/>
      <c r="J643" s="6">
        <f t="shared" si="26"/>
        <v>2600000</v>
      </c>
      <c r="K643" s="67" t="str">
        <f t="shared" si="27"/>
        <v>02-02-01-002-006</v>
      </c>
      <c r="L643" s="67" t="s">
        <v>622</v>
      </c>
      <c r="M643" s="66" t="s">
        <v>273</v>
      </c>
      <c r="N643" s="66" t="str">
        <f t="shared" ref="N643:N710" si="28">IF(F643&lt;&gt;"","",A643&amp;TRIM(B643)&amp;TRIM(C643)&amp;TRIM(D643)&amp;TRIM(E643)&amp;TRIM(M643))</f>
        <v/>
      </c>
      <c r="O643" s="66" t="str">
        <f>IF(A643="","",IF(M643="DETALLE","",COUNTIFS(N643:$N$2970,N643)))</f>
        <v/>
      </c>
      <c r="P643" s="66" t="s">
        <v>773</v>
      </c>
      <c r="Q643" s="66" t="s">
        <v>692</v>
      </c>
      <c r="R643" s="66" t="s">
        <v>446</v>
      </c>
      <c r="S643" s="65" t="s">
        <v>859</v>
      </c>
    </row>
    <row r="644" spans="1:19" s="66" customFormat="1" x14ac:dyDescent="0.25">
      <c r="A644" s="62"/>
      <c r="B644" s="62"/>
      <c r="C644" s="62"/>
      <c r="D644" s="62"/>
      <c r="E644" s="62"/>
      <c r="F644" s="82"/>
      <c r="G644" s="82" t="s">
        <v>261</v>
      </c>
      <c r="H644" s="4" t="str">
        <f>IF(A644="","",SUMIFS(H646:$H$2970,L646:$L$2970,K644))</f>
        <v/>
      </c>
      <c r="I644" s="4" t="str">
        <f>IF(A644="","",SUMIFS(I646:$I$2970,L646:$L$2970,K644))</f>
        <v/>
      </c>
      <c r="J644" s="4" t="str">
        <f t="shared" si="26"/>
        <v/>
      </c>
      <c r="K644" s="64" t="str">
        <f t="shared" si="27"/>
        <v/>
      </c>
      <c r="L644" s="64" t="s">
        <v>261</v>
      </c>
      <c r="M644" s="62" t="s">
        <v>261</v>
      </c>
      <c r="N644" s="62" t="str">
        <f t="shared" si="28"/>
        <v/>
      </c>
      <c r="O644" s="62" t="str">
        <f>IF(A644="","",IF(M644="DETALLE","",COUNTIFS(N644:$N$2970,N644)))</f>
        <v/>
      </c>
      <c r="P644" s="62" t="s">
        <v>261</v>
      </c>
      <c r="Q644" s="62" t="s">
        <v>261</v>
      </c>
      <c r="R644" s="62" t="s">
        <v>261</v>
      </c>
      <c r="S644" s="65" t="s">
        <v>261</v>
      </c>
    </row>
    <row r="645" spans="1:19" s="66" customFormat="1" x14ac:dyDescent="0.25">
      <c r="A645" s="48" t="s">
        <v>11</v>
      </c>
      <c r="B645" s="48" t="s">
        <v>12</v>
      </c>
      <c r="C645" s="48" t="s">
        <v>13</v>
      </c>
      <c r="D645" s="48" t="s">
        <v>14</v>
      </c>
      <c r="E645" s="48" t="s">
        <v>15</v>
      </c>
      <c r="F645" s="48" t="s">
        <v>16</v>
      </c>
      <c r="G645" s="49" t="s">
        <v>17</v>
      </c>
      <c r="H645" s="50" t="s">
        <v>18</v>
      </c>
      <c r="I645" s="50" t="s">
        <v>19</v>
      </c>
      <c r="J645" s="50" t="s">
        <v>20</v>
      </c>
      <c r="K645" s="70"/>
      <c r="L645" s="70"/>
      <c r="M645" s="70"/>
      <c r="N645" s="62"/>
      <c r="O645" s="62"/>
      <c r="P645" s="62"/>
      <c r="Q645" s="62"/>
      <c r="R645" s="62"/>
      <c r="S645" s="65"/>
    </row>
    <row r="646" spans="1:19" s="66" customFormat="1" ht="30" customHeight="1" x14ac:dyDescent="0.25">
      <c r="A646" s="62" t="s">
        <v>27</v>
      </c>
      <c r="B646" s="62" t="s">
        <v>27</v>
      </c>
      <c r="C646" s="62" t="s">
        <v>28</v>
      </c>
      <c r="D646" s="62" t="s">
        <v>152</v>
      </c>
      <c r="E646" s="62" t="s">
        <v>146</v>
      </c>
      <c r="F646" s="62"/>
      <c r="G646" s="63" t="s">
        <v>447</v>
      </c>
      <c r="H646" s="4">
        <f>IF(A646="","",SUMIFS(H647:$H$2970,L647:$L$2970,K646))</f>
        <v>5343168921.0600004</v>
      </c>
      <c r="I646" s="4">
        <f>IF(A646="","",SUMIFS(I647:$I$2970,L647:$L$2970,K646))</f>
        <v>446900000</v>
      </c>
      <c r="J646" s="4">
        <f t="shared" si="26"/>
        <v>5790068921.0600004</v>
      </c>
      <c r="K646" s="64" t="str">
        <f>IF(F646&lt;&gt;"",K644,A646&amp;IF(B646="","","-"&amp;B646)&amp;IF(OR(C646="",C646=" "),"","-"&amp;C646)&amp;IF(OR(D646="",D646=" "),"","-"&amp;D646)&amp;IF(OR(E646="",E646=" "),"","-"&amp;E646))</f>
        <v>02-02-01-002-007</v>
      </c>
      <c r="L646" s="64" t="s">
        <v>617</v>
      </c>
      <c r="M646" s="62" t="s">
        <v>277</v>
      </c>
      <c r="N646" s="62" t="str">
        <f t="shared" si="28"/>
        <v>020201002007Subordinal</v>
      </c>
      <c r="O646" s="62">
        <f>IF(A646="","",IF(M646="DETALLE","",COUNTIFS(N646:$N$2970,N646)))</f>
        <v>1</v>
      </c>
      <c r="P646" s="62" t="s">
        <v>261</v>
      </c>
      <c r="Q646" s="62" t="s">
        <v>692</v>
      </c>
      <c r="R646" s="62" t="s">
        <v>447</v>
      </c>
      <c r="S646" s="65" t="s">
        <v>261</v>
      </c>
    </row>
    <row r="647" spans="1:19" s="66" customFormat="1" x14ac:dyDescent="0.25">
      <c r="F647" s="80" t="s">
        <v>101</v>
      </c>
      <c r="G647" s="80" t="s">
        <v>279</v>
      </c>
      <c r="H647" s="6">
        <v>1412399615</v>
      </c>
      <c r="I647" s="6"/>
      <c r="J647" s="6">
        <f t="shared" si="26"/>
        <v>1412399615</v>
      </c>
      <c r="K647" s="67" t="str">
        <f t="shared" si="27"/>
        <v>02-02-01-002-007</v>
      </c>
      <c r="L647" s="67" t="s">
        <v>623</v>
      </c>
      <c r="M647" s="66" t="s">
        <v>273</v>
      </c>
      <c r="N647" s="66" t="str">
        <f t="shared" si="28"/>
        <v/>
      </c>
      <c r="O647" s="66" t="str">
        <f>IF(A647="","",IF(M647="DETALLE","",COUNTIFS(N647:$N$2970,N647)))</f>
        <v/>
      </c>
      <c r="P647" s="66" t="s">
        <v>739</v>
      </c>
      <c r="Q647" s="66" t="s">
        <v>692</v>
      </c>
      <c r="R647" s="66" t="s">
        <v>447</v>
      </c>
      <c r="S647" s="65" t="s">
        <v>864</v>
      </c>
    </row>
    <row r="648" spans="1:19" s="66" customFormat="1" x14ac:dyDescent="0.25">
      <c r="F648" s="84" t="s">
        <v>31</v>
      </c>
      <c r="G648" s="80" t="s">
        <v>961</v>
      </c>
      <c r="H648" s="6"/>
      <c r="I648" s="6">
        <v>27500000</v>
      </c>
      <c r="J648" s="6">
        <f t="shared" ref="J648:J714" si="29">IF(AND(A648="",F648=""),"",H648+I648)</f>
        <v>27500000</v>
      </c>
      <c r="K648" s="67" t="str">
        <f t="shared" ref="K648:K714" si="30">IF(F648&lt;&gt;"",K647,A648&amp;IF(B648="","","-"&amp;B648)&amp;IF(OR(C648="",C648=" "),"","-"&amp;C648)&amp;IF(OR(D648="",D648=" "),"","-"&amp;D648)&amp;IF(OR(E648="",E648=" "),"","-"&amp;E648))</f>
        <v>02-02-01-002-007</v>
      </c>
      <c r="L648" s="67" t="s">
        <v>623</v>
      </c>
      <c r="M648" s="66" t="s">
        <v>273</v>
      </c>
      <c r="N648" s="66" t="str">
        <f t="shared" si="28"/>
        <v/>
      </c>
      <c r="O648" s="66" t="str">
        <f>IF(A648="","",IF(M648="DETALLE","",COUNTIFS(N648:$N$2970,N648)))</f>
        <v/>
      </c>
      <c r="P648" s="66" t="s">
        <v>739</v>
      </c>
      <c r="Q648" s="66" t="s">
        <v>692</v>
      </c>
      <c r="R648" s="66" t="s">
        <v>447</v>
      </c>
      <c r="S648" s="65" t="s">
        <v>832</v>
      </c>
    </row>
    <row r="649" spans="1:19" s="66" customFormat="1" x14ac:dyDescent="0.25">
      <c r="F649" s="80" t="s">
        <v>33</v>
      </c>
      <c r="G649" s="80" t="s">
        <v>979</v>
      </c>
      <c r="H649" s="6">
        <v>8080000</v>
      </c>
      <c r="I649" s="6"/>
      <c r="J649" s="6">
        <f t="shared" si="29"/>
        <v>8080000</v>
      </c>
      <c r="K649" s="67" t="str">
        <f t="shared" si="30"/>
        <v>02-02-01-002-007</v>
      </c>
      <c r="L649" s="67" t="s">
        <v>623</v>
      </c>
      <c r="M649" s="66" t="s">
        <v>273</v>
      </c>
      <c r="N649" s="66" t="str">
        <f t="shared" si="28"/>
        <v/>
      </c>
      <c r="O649" s="66" t="str">
        <f>IF(A649="","",IF(M649="DETALLE","",COUNTIFS(N649:$N$2970,N649)))</f>
        <v/>
      </c>
      <c r="P649" s="66" t="s">
        <v>739</v>
      </c>
      <c r="Q649" s="66" t="s">
        <v>692</v>
      </c>
      <c r="R649" s="66" t="s">
        <v>447</v>
      </c>
      <c r="S649" s="65" t="s">
        <v>834</v>
      </c>
    </row>
    <row r="650" spans="1:19" s="66" customFormat="1" x14ac:dyDescent="0.25">
      <c r="F650" s="80" t="s">
        <v>35</v>
      </c>
      <c r="G650" s="80" t="s">
        <v>1034</v>
      </c>
      <c r="H650" s="6">
        <v>2368000000</v>
      </c>
      <c r="I650" s="6"/>
      <c r="J650" s="6">
        <f t="shared" si="29"/>
        <v>2368000000</v>
      </c>
      <c r="K650" s="67" t="str">
        <f t="shared" si="30"/>
        <v>02-02-01-002-007</v>
      </c>
      <c r="L650" s="67" t="s">
        <v>623</v>
      </c>
      <c r="M650" s="66" t="s">
        <v>273</v>
      </c>
      <c r="N650" s="66" t="str">
        <f t="shared" si="28"/>
        <v/>
      </c>
      <c r="O650" s="66" t="str">
        <f>IF(A650="","",IF(M650="DETALLE","",COUNTIFS(N650:$N$2970,N650)))</f>
        <v/>
      </c>
      <c r="P650" s="66" t="s">
        <v>739</v>
      </c>
      <c r="Q650" s="66" t="s">
        <v>692</v>
      </c>
      <c r="R650" s="66" t="s">
        <v>447</v>
      </c>
      <c r="S650" s="65" t="s">
        <v>836</v>
      </c>
    </row>
    <row r="651" spans="1:19" s="66" customFormat="1" ht="15.75" thickBot="1" x14ac:dyDescent="0.3">
      <c r="F651" s="80" t="s">
        <v>36</v>
      </c>
      <c r="G651" s="80" t="s">
        <v>307</v>
      </c>
      <c r="H651" s="6">
        <v>20100000</v>
      </c>
      <c r="I651" s="6"/>
      <c r="J651" s="6">
        <f t="shared" si="29"/>
        <v>20100000</v>
      </c>
      <c r="K651" s="67" t="str">
        <f t="shared" si="30"/>
        <v>02-02-01-002-007</v>
      </c>
      <c r="L651" s="67" t="s">
        <v>623</v>
      </c>
      <c r="M651" s="66" t="s">
        <v>273</v>
      </c>
      <c r="N651" s="66" t="str">
        <f t="shared" si="28"/>
        <v/>
      </c>
      <c r="O651" s="66" t="str">
        <f>IF(A651="","",IF(M651="DETALLE","",COUNTIFS(N651:$N$2970,N651)))</f>
        <v/>
      </c>
      <c r="P651" s="66" t="s">
        <v>739</v>
      </c>
      <c r="Q651" s="66" t="s">
        <v>692</v>
      </c>
      <c r="R651" s="66" t="s">
        <v>447</v>
      </c>
      <c r="S651" s="65" t="s">
        <v>837</v>
      </c>
    </row>
    <row r="652" spans="1:19" s="66" customFormat="1" ht="15.75" thickTop="1" x14ac:dyDescent="0.25">
      <c r="A652" s="91" t="s">
        <v>926</v>
      </c>
      <c r="B652" s="92"/>
      <c r="C652" s="92"/>
      <c r="D652" s="92"/>
      <c r="E652" s="92"/>
      <c r="F652" s="92"/>
      <c r="G652" s="92"/>
      <c r="H652" s="92"/>
      <c r="I652" s="92"/>
      <c r="J652" s="61" t="s">
        <v>934</v>
      </c>
      <c r="K652" s="67"/>
      <c r="L652" s="67"/>
      <c r="S652" s="65"/>
    </row>
    <row r="653" spans="1:19" s="66" customFormat="1" ht="45" customHeight="1" thickBot="1" x14ac:dyDescent="0.3">
      <c r="A653" s="93" t="s">
        <v>929</v>
      </c>
      <c r="B653" s="94"/>
      <c r="C653" s="94"/>
      <c r="D653" s="94"/>
      <c r="E653" s="94"/>
      <c r="F653" s="94"/>
      <c r="G653" s="94"/>
      <c r="H653" s="94"/>
      <c r="I653" s="94"/>
      <c r="J653" s="94"/>
      <c r="K653" s="67"/>
      <c r="L653" s="67"/>
      <c r="S653" s="65"/>
    </row>
    <row r="654" spans="1:19" s="66" customFormat="1" ht="15.75" thickTop="1" x14ac:dyDescent="0.25">
      <c r="A654" s="48" t="s">
        <v>11</v>
      </c>
      <c r="B654" s="48" t="s">
        <v>12</v>
      </c>
      <c r="C654" s="48" t="s">
        <v>13</v>
      </c>
      <c r="D654" s="48" t="s">
        <v>14</v>
      </c>
      <c r="E654" s="48" t="s">
        <v>15</v>
      </c>
      <c r="F654" s="48" t="s">
        <v>16</v>
      </c>
      <c r="G654" s="49" t="s">
        <v>17</v>
      </c>
      <c r="H654" s="50" t="s">
        <v>18</v>
      </c>
      <c r="I654" s="50" t="s">
        <v>19</v>
      </c>
      <c r="J654" s="50" t="s">
        <v>20</v>
      </c>
      <c r="K654" s="67"/>
      <c r="L654" s="67"/>
      <c r="S654" s="65"/>
    </row>
    <row r="655" spans="1:19" s="66" customFormat="1" x14ac:dyDescent="0.25">
      <c r="F655" s="80" t="s">
        <v>38</v>
      </c>
      <c r="G655" s="80" t="s">
        <v>1016</v>
      </c>
      <c r="H655" s="6">
        <v>500000</v>
      </c>
      <c r="I655" s="6"/>
      <c r="J655" s="6">
        <f t="shared" si="29"/>
        <v>500000</v>
      </c>
      <c r="K655" s="67" t="str">
        <f>IF(F655&lt;&gt;"",K651,A655&amp;IF(B655="","","-"&amp;B655)&amp;IF(OR(C655="",C655=" "),"","-"&amp;C655)&amp;IF(OR(D655="",D655=" "),"","-"&amp;D655)&amp;IF(OR(E655="",E655=" "),"","-"&amp;E655))</f>
        <v>02-02-01-002-007</v>
      </c>
      <c r="L655" s="67" t="s">
        <v>623</v>
      </c>
      <c r="M655" s="66" t="s">
        <v>273</v>
      </c>
      <c r="N655" s="66" t="str">
        <f t="shared" si="28"/>
        <v/>
      </c>
      <c r="O655" s="66" t="str">
        <f>IF(A655="","",IF(M655="DETALLE","",COUNTIFS(N655:$N$2970,N655)))</f>
        <v/>
      </c>
      <c r="P655" s="66" t="s">
        <v>739</v>
      </c>
      <c r="Q655" s="66" t="s">
        <v>692</v>
      </c>
      <c r="R655" s="66" t="s">
        <v>447</v>
      </c>
      <c r="S655" s="65" t="s">
        <v>839</v>
      </c>
    </row>
    <row r="656" spans="1:19" s="66" customFormat="1" x14ac:dyDescent="0.25">
      <c r="F656" s="84" t="s">
        <v>121</v>
      </c>
      <c r="G656" s="80" t="s">
        <v>980</v>
      </c>
      <c r="H656" s="6">
        <v>1200000</v>
      </c>
      <c r="I656" s="6"/>
      <c r="J656" s="6">
        <f t="shared" si="29"/>
        <v>1200000</v>
      </c>
      <c r="K656" s="67" t="str">
        <f t="shared" si="30"/>
        <v>02-02-01-002-007</v>
      </c>
      <c r="L656" s="67" t="s">
        <v>623</v>
      </c>
      <c r="M656" s="66" t="s">
        <v>273</v>
      </c>
      <c r="N656" s="66" t="str">
        <f t="shared" si="28"/>
        <v/>
      </c>
      <c r="O656" s="66" t="str">
        <f>IF(A656="","",IF(M656="DETALLE","",COUNTIFS(N656:$N$2970,N656)))</f>
        <v/>
      </c>
      <c r="P656" s="66" t="s">
        <v>739</v>
      </c>
      <c r="Q656" s="66" t="s">
        <v>692</v>
      </c>
      <c r="R656" s="66" t="s">
        <v>447</v>
      </c>
      <c r="S656" s="65" t="s">
        <v>870</v>
      </c>
    </row>
    <row r="657" spans="6:19" s="66" customFormat="1" x14ac:dyDescent="0.25">
      <c r="F657" s="80" t="s">
        <v>102</v>
      </c>
      <c r="G657" s="80" t="s">
        <v>368</v>
      </c>
      <c r="H657" s="6">
        <v>6000000</v>
      </c>
      <c r="I657" s="6"/>
      <c r="J657" s="6">
        <f t="shared" si="29"/>
        <v>6000000</v>
      </c>
      <c r="K657" s="67" t="str">
        <f t="shared" si="30"/>
        <v>02-02-01-002-007</v>
      </c>
      <c r="L657" s="67" t="s">
        <v>623</v>
      </c>
      <c r="M657" s="66" t="s">
        <v>273</v>
      </c>
      <c r="N657" s="66" t="str">
        <f t="shared" si="28"/>
        <v/>
      </c>
      <c r="O657" s="66" t="str">
        <f>IF(A657="","",IF(M657="DETALLE","",COUNTIFS(N657:$N$2970,N657)))</f>
        <v/>
      </c>
      <c r="P657" s="66" t="s">
        <v>739</v>
      </c>
      <c r="Q657" s="66" t="s">
        <v>692</v>
      </c>
      <c r="R657" s="66" t="s">
        <v>447</v>
      </c>
      <c r="S657" s="65" t="s">
        <v>865</v>
      </c>
    </row>
    <row r="658" spans="6:19" s="66" customFormat="1" x14ac:dyDescent="0.25">
      <c r="F658" s="80" t="s">
        <v>137</v>
      </c>
      <c r="G658" s="80" t="s">
        <v>402</v>
      </c>
      <c r="H658" s="6">
        <v>60000</v>
      </c>
      <c r="I658" s="6"/>
      <c r="J658" s="6">
        <f t="shared" si="29"/>
        <v>60000</v>
      </c>
      <c r="K658" s="67" t="str">
        <f t="shared" si="30"/>
        <v>02-02-01-002-007</v>
      </c>
      <c r="L658" s="67" t="s">
        <v>623</v>
      </c>
      <c r="M658" s="66" t="s">
        <v>273</v>
      </c>
      <c r="N658" s="66" t="str">
        <f t="shared" si="28"/>
        <v/>
      </c>
      <c r="O658" s="66" t="str">
        <f>IF(A658="","",IF(M658="DETALLE","",COUNTIFS(N658:$N$2970,N658)))</f>
        <v/>
      </c>
      <c r="P658" s="66" t="s">
        <v>739</v>
      </c>
      <c r="Q658" s="66" t="s">
        <v>692</v>
      </c>
      <c r="R658" s="66" t="s">
        <v>447</v>
      </c>
      <c r="S658" s="65" t="s">
        <v>885</v>
      </c>
    </row>
    <row r="659" spans="6:19" s="66" customFormat="1" x14ac:dyDescent="0.25">
      <c r="F659" s="80" t="s">
        <v>40</v>
      </c>
      <c r="G659" s="80" t="s">
        <v>994</v>
      </c>
      <c r="H659" s="6">
        <v>15000000</v>
      </c>
      <c r="I659" s="6"/>
      <c r="J659" s="6">
        <f t="shared" si="29"/>
        <v>15000000</v>
      </c>
      <c r="K659" s="67" t="str">
        <f t="shared" si="30"/>
        <v>02-02-01-002-007</v>
      </c>
      <c r="L659" s="67" t="s">
        <v>623</v>
      </c>
      <c r="M659" s="66" t="s">
        <v>273</v>
      </c>
      <c r="N659" s="66" t="str">
        <f t="shared" si="28"/>
        <v/>
      </c>
      <c r="O659" s="66" t="str">
        <f>IF(A659="","",IF(M659="DETALLE","",COUNTIFS(N659:$N$2970,N659)))</f>
        <v/>
      </c>
      <c r="P659" s="66" t="s">
        <v>744</v>
      </c>
      <c r="Q659" s="66" t="s">
        <v>692</v>
      </c>
      <c r="R659" s="66" t="s">
        <v>447</v>
      </c>
      <c r="S659" s="65" t="s">
        <v>744</v>
      </c>
    </row>
    <row r="660" spans="6:19" s="66" customFormat="1" x14ac:dyDescent="0.25">
      <c r="F660" s="80" t="s">
        <v>41</v>
      </c>
      <c r="G660" s="80" t="s">
        <v>312</v>
      </c>
      <c r="H660" s="6">
        <v>53000000</v>
      </c>
      <c r="I660" s="6"/>
      <c r="J660" s="6">
        <f t="shared" si="29"/>
        <v>53000000</v>
      </c>
      <c r="K660" s="67" t="str">
        <f t="shared" si="30"/>
        <v>02-02-01-002-007</v>
      </c>
      <c r="L660" s="67" t="s">
        <v>623</v>
      </c>
      <c r="M660" s="66" t="s">
        <v>273</v>
      </c>
      <c r="N660" s="66" t="str">
        <f t="shared" si="28"/>
        <v/>
      </c>
      <c r="O660" s="66" t="str">
        <f>IF(A660="","",IF(M660="DETALLE","",COUNTIFS(N660:$N$2970,N660)))</f>
        <v/>
      </c>
      <c r="P660" s="66" t="s">
        <v>745</v>
      </c>
      <c r="Q660" s="66" t="s">
        <v>692</v>
      </c>
      <c r="R660" s="66" t="s">
        <v>447</v>
      </c>
      <c r="S660" s="65" t="s">
        <v>745</v>
      </c>
    </row>
    <row r="661" spans="6:19" s="66" customFormat="1" x14ac:dyDescent="0.25">
      <c r="F661" s="80" t="s">
        <v>43</v>
      </c>
      <c r="G661" s="80" t="s">
        <v>1017</v>
      </c>
      <c r="H661" s="6">
        <v>15620000</v>
      </c>
      <c r="I661" s="6"/>
      <c r="J661" s="6">
        <f t="shared" si="29"/>
        <v>15620000</v>
      </c>
      <c r="K661" s="67" t="str">
        <f t="shared" si="30"/>
        <v>02-02-01-002-007</v>
      </c>
      <c r="L661" s="67" t="s">
        <v>623</v>
      </c>
      <c r="M661" s="66" t="s">
        <v>273</v>
      </c>
      <c r="N661" s="66" t="str">
        <f t="shared" si="28"/>
        <v/>
      </c>
      <c r="O661" s="66" t="str">
        <f>IF(A661="","",IF(M661="DETALLE","",COUNTIFS(N661:$N$2970,N661)))</f>
        <v/>
      </c>
      <c r="P661" s="66" t="s">
        <v>746</v>
      </c>
      <c r="Q661" s="66" t="s">
        <v>692</v>
      </c>
      <c r="R661" s="66" t="s">
        <v>447</v>
      </c>
      <c r="S661" s="65" t="s">
        <v>746</v>
      </c>
    </row>
    <row r="662" spans="6:19" s="66" customFormat="1" x14ac:dyDescent="0.25">
      <c r="F662" s="80" t="s">
        <v>45</v>
      </c>
      <c r="G662" s="80" t="s">
        <v>316</v>
      </c>
      <c r="H662" s="6">
        <v>75070000</v>
      </c>
      <c r="I662" s="6"/>
      <c r="J662" s="6">
        <f t="shared" si="29"/>
        <v>75070000</v>
      </c>
      <c r="K662" s="67" t="str">
        <f t="shared" si="30"/>
        <v>02-02-01-002-007</v>
      </c>
      <c r="L662" s="67" t="s">
        <v>623</v>
      </c>
      <c r="M662" s="66" t="s">
        <v>273</v>
      </c>
      <c r="N662" s="66" t="str">
        <f t="shared" si="28"/>
        <v/>
      </c>
      <c r="O662" s="66" t="str">
        <f>IF(A662="","",IF(M662="DETALLE","",COUNTIFS(N662:$N$2970,N662)))</f>
        <v/>
      </c>
      <c r="P662" s="66" t="s">
        <v>748</v>
      </c>
      <c r="Q662" s="66" t="s">
        <v>692</v>
      </c>
      <c r="R662" s="66" t="s">
        <v>447</v>
      </c>
      <c r="S662" s="65" t="s">
        <v>748</v>
      </c>
    </row>
    <row r="663" spans="6:19" s="66" customFormat="1" x14ac:dyDescent="0.25">
      <c r="F663" s="80" t="s">
        <v>148</v>
      </c>
      <c r="G663" s="80" t="s">
        <v>412</v>
      </c>
      <c r="H663" s="6">
        <v>2050000</v>
      </c>
      <c r="I663" s="6"/>
      <c r="J663" s="6">
        <f t="shared" si="29"/>
        <v>2050000</v>
      </c>
      <c r="K663" s="67" t="str">
        <f t="shared" si="30"/>
        <v>02-02-01-002-007</v>
      </c>
      <c r="L663" s="67" t="s">
        <v>623</v>
      </c>
      <c r="M663" s="66" t="s">
        <v>273</v>
      </c>
      <c r="N663" s="66" t="str">
        <f t="shared" si="28"/>
        <v/>
      </c>
      <c r="O663" s="66" t="str">
        <f>IF(A663="","",IF(M663="DETALLE","",COUNTIFS(N663:$N$2970,N663)))</f>
        <v/>
      </c>
      <c r="P663" s="66" t="s">
        <v>780</v>
      </c>
      <c r="Q663" s="66" t="s">
        <v>692</v>
      </c>
      <c r="R663" s="66" t="s">
        <v>447</v>
      </c>
      <c r="S663" s="65" t="s">
        <v>780</v>
      </c>
    </row>
    <row r="664" spans="6:19" s="66" customFormat="1" x14ac:dyDescent="0.25">
      <c r="F664" s="80" t="s">
        <v>46</v>
      </c>
      <c r="G664" s="80" t="s">
        <v>989</v>
      </c>
      <c r="H664" s="6">
        <v>3000000</v>
      </c>
      <c r="I664" s="6"/>
      <c r="J664" s="6">
        <f t="shared" si="29"/>
        <v>3000000</v>
      </c>
      <c r="K664" s="67" t="str">
        <f t="shared" si="30"/>
        <v>02-02-01-002-007</v>
      </c>
      <c r="L664" s="67" t="s">
        <v>623</v>
      </c>
      <c r="M664" s="66" t="s">
        <v>273</v>
      </c>
      <c r="N664" s="66" t="str">
        <f t="shared" si="28"/>
        <v/>
      </c>
      <c r="O664" s="66" t="str">
        <f>IF(A664="","",IF(M664="DETALLE","",COUNTIFS(N664:$N$2970,N664)))</f>
        <v/>
      </c>
      <c r="P664" s="66" t="s">
        <v>749</v>
      </c>
      <c r="Q664" s="66" t="s">
        <v>692</v>
      </c>
      <c r="R664" s="66" t="s">
        <v>447</v>
      </c>
      <c r="S664" s="65" t="s">
        <v>749</v>
      </c>
    </row>
    <row r="665" spans="6:19" s="66" customFormat="1" x14ac:dyDescent="0.25">
      <c r="F665" s="80" t="s">
        <v>47</v>
      </c>
      <c r="G665" s="80" t="s">
        <v>1031</v>
      </c>
      <c r="H665" s="6">
        <v>8500000</v>
      </c>
      <c r="I665" s="6"/>
      <c r="J665" s="6">
        <f t="shared" si="29"/>
        <v>8500000</v>
      </c>
      <c r="K665" s="67" t="str">
        <f t="shared" si="30"/>
        <v>02-02-01-002-007</v>
      </c>
      <c r="L665" s="67" t="s">
        <v>623</v>
      </c>
      <c r="M665" s="66" t="s">
        <v>273</v>
      </c>
      <c r="N665" s="66" t="str">
        <f t="shared" si="28"/>
        <v/>
      </c>
      <c r="O665" s="66" t="str">
        <f>IF(A665="","",IF(M665="DETALLE","",COUNTIFS(N665:$N$2970,N665)))</f>
        <v/>
      </c>
      <c r="P665" s="66" t="s">
        <v>750</v>
      </c>
      <c r="Q665" s="66" t="s">
        <v>692</v>
      </c>
      <c r="R665" s="66" t="s">
        <v>447</v>
      </c>
      <c r="S665" s="65" t="s">
        <v>750</v>
      </c>
    </row>
    <row r="666" spans="6:19" s="66" customFormat="1" x14ac:dyDescent="0.25">
      <c r="F666" s="80" t="s">
        <v>49</v>
      </c>
      <c r="G666" s="80" t="s">
        <v>1018</v>
      </c>
      <c r="H666" s="6">
        <v>10000000</v>
      </c>
      <c r="I666" s="6"/>
      <c r="J666" s="6">
        <f t="shared" si="29"/>
        <v>10000000</v>
      </c>
      <c r="K666" s="67" t="str">
        <f t="shared" si="30"/>
        <v>02-02-01-002-007</v>
      </c>
      <c r="L666" s="67" t="s">
        <v>623</v>
      </c>
      <c r="M666" s="66" t="s">
        <v>273</v>
      </c>
      <c r="N666" s="66" t="str">
        <f t="shared" si="28"/>
        <v/>
      </c>
      <c r="O666" s="66" t="str">
        <f>IF(A666="","",IF(M666="DETALLE","",COUNTIFS(N666:$N$2970,N666)))</f>
        <v/>
      </c>
      <c r="P666" s="66" t="s">
        <v>752</v>
      </c>
      <c r="Q666" s="66" t="s">
        <v>692</v>
      </c>
      <c r="R666" s="66" t="s">
        <v>447</v>
      </c>
      <c r="S666" s="65" t="s">
        <v>752</v>
      </c>
    </row>
    <row r="667" spans="6:19" s="66" customFormat="1" x14ac:dyDescent="0.25">
      <c r="F667" s="80" t="s">
        <v>51</v>
      </c>
      <c r="G667" s="80" t="s">
        <v>322</v>
      </c>
      <c r="H667" s="6">
        <v>27700000</v>
      </c>
      <c r="I667" s="6"/>
      <c r="J667" s="6">
        <f t="shared" si="29"/>
        <v>27700000</v>
      </c>
      <c r="K667" s="67" t="str">
        <f t="shared" si="30"/>
        <v>02-02-01-002-007</v>
      </c>
      <c r="L667" s="67" t="s">
        <v>623</v>
      </c>
      <c r="M667" s="66" t="s">
        <v>273</v>
      </c>
      <c r="N667" s="66" t="str">
        <f t="shared" si="28"/>
        <v/>
      </c>
      <c r="O667" s="66" t="str">
        <f>IF(A667="","",IF(M667="DETALLE","",COUNTIFS(N667:$N$2970,N667)))</f>
        <v/>
      </c>
      <c r="P667" s="66" t="s">
        <v>753</v>
      </c>
      <c r="Q667" s="66" t="s">
        <v>692</v>
      </c>
      <c r="R667" s="66" t="s">
        <v>447</v>
      </c>
      <c r="S667" s="65" t="s">
        <v>753</v>
      </c>
    </row>
    <row r="668" spans="6:19" s="66" customFormat="1" x14ac:dyDescent="0.25">
      <c r="F668" s="80" t="s">
        <v>52</v>
      </c>
      <c r="G668" s="80" t="s">
        <v>323</v>
      </c>
      <c r="H668" s="6">
        <v>13800000</v>
      </c>
      <c r="I668" s="6"/>
      <c r="J668" s="6">
        <f t="shared" si="29"/>
        <v>13800000</v>
      </c>
      <c r="K668" s="67" t="str">
        <f t="shared" si="30"/>
        <v>02-02-01-002-007</v>
      </c>
      <c r="L668" s="67" t="s">
        <v>623</v>
      </c>
      <c r="M668" s="66" t="s">
        <v>273</v>
      </c>
      <c r="N668" s="66" t="str">
        <f t="shared" si="28"/>
        <v/>
      </c>
      <c r="O668" s="66" t="str">
        <f>IF(A668="","",IF(M668="DETALLE","",COUNTIFS(N668:$N$2970,N668)))</f>
        <v/>
      </c>
      <c r="P668" s="66" t="s">
        <v>754</v>
      </c>
      <c r="Q668" s="66" t="s">
        <v>692</v>
      </c>
      <c r="R668" s="66" t="s">
        <v>447</v>
      </c>
      <c r="S668" s="65" t="s">
        <v>754</v>
      </c>
    </row>
    <row r="669" spans="6:19" s="66" customFormat="1" x14ac:dyDescent="0.25">
      <c r="F669" s="80" t="s">
        <v>157</v>
      </c>
      <c r="G669" s="80" t="s">
        <v>434</v>
      </c>
      <c r="H669" s="6">
        <v>5000000</v>
      </c>
      <c r="I669" s="6"/>
      <c r="J669" s="6">
        <f t="shared" si="29"/>
        <v>5000000</v>
      </c>
      <c r="K669" s="67" t="str">
        <f t="shared" si="30"/>
        <v>02-02-01-002-007</v>
      </c>
      <c r="L669" s="67" t="s">
        <v>623</v>
      </c>
      <c r="M669" s="66" t="s">
        <v>273</v>
      </c>
      <c r="N669" s="66" t="str">
        <f t="shared" si="28"/>
        <v/>
      </c>
      <c r="O669" s="66" t="str">
        <f>IF(A669="","",IF(M669="DETALLE","",COUNTIFS(N669:$N$2970,N669)))</f>
        <v/>
      </c>
      <c r="P669" s="66" t="s">
        <v>755</v>
      </c>
      <c r="Q669" s="66" t="s">
        <v>692</v>
      </c>
      <c r="R669" s="66" t="s">
        <v>447</v>
      </c>
      <c r="S669" s="65" t="s">
        <v>755</v>
      </c>
    </row>
    <row r="670" spans="6:19" s="66" customFormat="1" x14ac:dyDescent="0.25">
      <c r="F670" s="80" t="s">
        <v>54</v>
      </c>
      <c r="G670" s="80" t="s">
        <v>288</v>
      </c>
      <c r="H670" s="6"/>
      <c r="I670" s="6">
        <v>403800000</v>
      </c>
      <c r="J670" s="6">
        <f t="shared" si="29"/>
        <v>403800000</v>
      </c>
      <c r="K670" s="67" t="str">
        <f t="shared" si="30"/>
        <v>02-02-01-002-007</v>
      </c>
      <c r="L670" s="67" t="s">
        <v>623</v>
      </c>
      <c r="M670" s="66" t="s">
        <v>273</v>
      </c>
      <c r="N670" s="66" t="str">
        <f t="shared" si="28"/>
        <v/>
      </c>
      <c r="O670" s="66" t="str">
        <f>IF(A670="","",IF(M670="DETALLE","",COUNTIFS(N670:$N$2970,N670)))</f>
        <v/>
      </c>
      <c r="P670" s="66" t="s">
        <v>743</v>
      </c>
      <c r="Q670" s="66" t="s">
        <v>692</v>
      </c>
      <c r="R670" s="66" t="s">
        <v>447</v>
      </c>
      <c r="S670" s="65" t="s">
        <v>743</v>
      </c>
    </row>
    <row r="671" spans="6:19" s="66" customFormat="1" x14ac:dyDescent="0.25">
      <c r="F671" s="80" t="s">
        <v>138</v>
      </c>
      <c r="G671" s="80" t="s">
        <v>992</v>
      </c>
      <c r="H671" s="6">
        <v>20000000</v>
      </c>
      <c r="I671" s="6"/>
      <c r="J671" s="6">
        <f t="shared" si="29"/>
        <v>20000000</v>
      </c>
      <c r="K671" s="67" t="str">
        <f t="shared" si="30"/>
        <v>02-02-01-002-007</v>
      </c>
      <c r="L671" s="67" t="s">
        <v>623</v>
      </c>
      <c r="M671" s="66" t="s">
        <v>273</v>
      </c>
      <c r="N671" s="66" t="str">
        <f t="shared" si="28"/>
        <v/>
      </c>
      <c r="O671" s="66" t="str">
        <f>IF(A671="","",IF(M671="DETALLE","",COUNTIFS(N671:$N$2970,N671)))</f>
        <v/>
      </c>
      <c r="P671" s="66" t="s">
        <v>778</v>
      </c>
      <c r="Q671" s="66" t="s">
        <v>692</v>
      </c>
      <c r="R671" s="66" t="s">
        <v>447</v>
      </c>
      <c r="S671" s="65" t="s">
        <v>778</v>
      </c>
    </row>
    <row r="672" spans="6:19" s="66" customFormat="1" x14ac:dyDescent="0.25">
      <c r="F672" s="80" t="s">
        <v>57</v>
      </c>
      <c r="G672" s="80" t="s">
        <v>1023</v>
      </c>
      <c r="H672" s="6">
        <v>65250000</v>
      </c>
      <c r="I672" s="6"/>
      <c r="J672" s="6">
        <f t="shared" si="29"/>
        <v>65250000</v>
      </c>
      <c r="K672" s="67" t="str">
        <f t="shared" si="30"/>
        <v>02-02-01-002-007</v>
      </c>
      <c r="L672" s="67" t="s">
        <v>623</v>
      </c>
      <c r="M672" s="66" t="s">
        <v>273</v>
      </c>
      <c r="N672" s="66" t="str">
        <f t="shared" si="28"/>
        <v/>
      </c>
      <c r="O672" s="66" t="str">
        <f>IF(A672="","",IF(M672="DETALLE","",COUNTIFS(N672:$N$2970,N672)))</f>
        <v/>
      </c>
      <c r="P672" s="66" t="s">
        <v>757</v>
      </c>
      <c r="Q672" s="66" t="s">
        <v>692</v>
      </c>
      <c r="R672" s="66" t="s">
        <v>447</v>
      </c>
      <c r="S672" s="65" t="s">
        <v>757</v>
      </c>
    </row>
    <row r="673" spans="6:19" s="66" customFormat="1" x14ac:dyDescent="0.25">
      <c r="F673" s="80" t="s">
        <v>59</v>
      </c>
      <c r="G673" s="80" t="s">
        <v>1029</v>
      </c>
      <c r="H673" s="6">
        <v>526618697</v>
      </c>
      <c r="I673" s="6"/>
      <c r="J673" s="6">
        <f t="shared" si="29"/>
        <v>526618697</v>
      </c>
      <c r="K673" s="67" t="str">
        <f t="shared" si="30"/>
        <v>02-02-01-002-007</v>
      </c>
      <c r="L673" s="67" t="s">
        <v>623</v>
      </c>
      <c r="M673" s="66" t="s">
        <v>273</v>
      </c>
      <c r="N673" s="66" t="str">
        <f t="shared" si="28"/>
        <v/>
      </c>
      <c r="O673" s="66" t="str">
        <f>IF(A673="","",IF(M673="DETALLE","",COUNTIFS(N673:$N$2970,N673)))</f>
        <v/>
      </c>
      <c r="P673" s="66" t="s">
        <v>759</v>
      </c>
      <c r="Q673" s="66" t="s">
        <v>692</v>
      </c>
      <c r="R673" s="66" t="s">
        <v>447</v>
      </c>
      <c r="S673" s="65" t="s">
        <v>759</v>
      </c>
    </row>
    <row r="674" spans="6:19" s="66" customFormat="1" x14ac:dyDescent="0.25">
      <c r="F674" s="80" t="s">
        <v>60</v>
      </c>
      <c r="G674" s="80" t="s">
        <v>329</v>
      </c>
      <c r="H674" s="6">
        <v>40470000</v>
      </c>
      <c r="I674" s="6"/>
      <c r="J674" s="6">
        <f t="shared" si="29"/>
        <v>40470000</v>
      </c>
      <c r="K674" s="67" t="str">
        <f t="shared" si="30"/>
        <v>02-02-01-002-007</v>
      </c>
      <c r="L674" s="67" t="s">
        <v>623</v>
      </c>
      <c r="M674" s="66" t="s">
        <v>273</v>
      </c>
      <c r="N674" s="66" t="str">
        <f t="shared" si="28"/>
        <v/>
      </c>
      <c r="O674" s="66" t="str">
        <f>IF(A674="","",IF(M674="DETALLE","",COUNTIFS(N674:$N$2970,N674)))</f>
        <v/>
      </c>
      <c r="P674" s="66" t="s">
        <v>760</v>
      </c>
      <c r="Q674" s="66" t="s">
        <v>692</v>
      </c>
      <c r="R674" s="66" t="s">
        <v>447</v>
      </c>
      <c r="S674" s="65" t="s">
        <v>760</v>
      </c>
    </row>
    <row r="675" spans="6:19" s="66" customFormat="1" x14ac:dyDescent="0.25">
      <c r="F675" s="80" t="s">
        <v>61</v>
      </c>
      <c r="G675" s="80" t="s">
        <v>330</v>
      </c>
      <c r="H675" s="6">
        <v>15000000</v>
      </c>
      <c r="I675" s="6"/>
      <c r="J675" s="6">
        <f t="shared" si="29"/>
        <v>15000000</v>
      </c>
      <c r="K675" s="67" t="str">
        <f t="shared" si="30"/>
        <v>02-02-01-002-007</v>
      </c>
      <c r="L675" s="67" t="s">
        <v>623</v>
      </c>
      <c r="M675" s="66" t="s">
        <v>273</v>
      </c>
      <c r="N675" s="66" t="str">
        <f t="shared" si="28"/>
        <v/>
      </c>
      <c r="O675" s="66" t="str">
        <f>IF(A675="","",IF(M675="DETALLE","",COUNTIFS(N675:$N$2970,N675)))</f>
        <v/>
      </c>
      <c r="P675" s="66" t="s">
        <v>760</v>
      </c>
      <c r="Q675" s="66" t="s">
        <v>692</v>
      </c>
      <c r="R675" s="66" t="s">
        <v>447</v>
      </c>
      <c r="S675" s="65" t="s">
        <v>843</v>
      </c>
    </row>
    <row r="676" spans="6:19" s="66" customFormat="1" x14ac:dyDescent="0.25">
      <c r="F676" s="80" t="s">
        <v>62</v>
      </c>
      <c r="G676" s="80" t="s">
        <v>331</v>
      </c>
      <c r="H676" s="6">
        <v>10000000</v>
      </c>
      <c r="I676" s="6"/>
      <c r="J676" s="6">
        <f t="shared" si="29"/>
        <v>10000000</v>
      </c>
      <c r="K676" s="67" t="str">
        <f t="shared" si="30"/>
        <v>02-02-01-002-007</v>
      </c>
      <c r="L676" s="67" t="s">
        <v>623</v>
      </c>
      <c r="M676" s="66" t="s">
        <v>273</v>
      </c>
      <c r="N676" s="66" t="str">
        <f t="shared" si="28"/>
        <v/>
      </c>
      <c r="O676" s="66" t="str">
        <f>IF(A676="","",IF(M676="DETALLE","",COUNTIFS(N676:$N$2970,N676)))</f>
        <v/>
      </c>
      <c r="P676" s="66" t="s">
        <v>761</v>
      </c>
      <c r="Q676" s="66" t="s">
        <v>692</v>
      </c>
      <c r="R676" s="66" t="s">
        <v>447</v>
      </c>
      <c r="S676" s="65" t="s">
        <v>761</v>
      </c>
    </row>
    <row r="677" spans="6:19" s="66" customFormat="1" x14ac:dyDescent="0.25">
      <c r="F677" s="80" t="s">
        <v>63</v>
      </c>
      <c r="G677" s="80" t="s">
        <v>332</v>
      </c>
      <c r="H677" s="6">
        <v>1000000</v>
      </c>
      <c r="I677" s="6"/>
      <c r="J677" s="6">
        <f t="shared" si="29"/>
        <v>1000000</v>
      </c>
      <c r="K677" s="67" t="str">
        <f t="shared" si="30"/>
        <v>02-02-01-002-007</v>
      </c>
      <c r="L677" s="67" t="s">
        <v>623</v>
      </c>
      <c r="M677" s="66" t="s">
        <v>273</v>
      </c>
      <c r="N677" s="66" t="str">
        <f t="shared" si="28"/>
        <v/>
      </c>
      <c r="O677" s="66" t="str">
        <f>IF(A677="","",IF(M677="DETALLE","",COUNTIFS(N677:$N$2970,N677)))</f>
        <v/>
      </c>
      <c r="P677" s="66" t="s">
        <v>761</v>
      </c>
      <c r="Q677" s="66" t="s">
        <v>692</v>
      </c>
      <c r="R677" s="66" t="s">
        <v>447</v>
      </c>
      <c r="S677" s="65" t="s">
        <v>844</v>
      </c>
    </row>
    <row r="678" spans="6:19" s="66" customFormat="1" x14ac:dyDescent="0.25">
      <c r="F678" s="80" t="s">
        <v>65</v>
      </c>
      <c r="G678" s="80" t="s">
        <v>1024</v>
      </c>
      <c r="H678" s="6">
        <v>114940150</v>
      </c>
      <c r="I678" s="6"/>
      <c r="J678" s="6">
        <f t="shared" si="29"/>
        <v>114940150</v>
      </c>
      <c r="K678" s="67" t="str">
        <f t="shared" si="30"/>
        <v>02-02-01-002-007</v>
      </c>
      <c r="L678" s="67" t="s">
        <v>623</v>
      </c>
      <c r="M678" s="66" t="s">
        <v>273</v>
      </c>
      <c r="N678" s="66" t="str">
        <f t="shared" si="28"/>
        <v/>
      </c>
      <c r="O678" s="66" t="str">
        <f>IF(A678="","",IF(M678="DETALLE","",COUNTIFS(N678:$N$2970,N678)))</f>
        <v/>
      </c>
      <c r="P678" s="66" t="s">
        <v>762</v>
      </c>
      <c r="Q678" s="66" t="s">
        <v>692</v>
      </c>
      <c r="R678" s="66" t="s">
        <v>447</v>
      </c>
      <c r="S678" s="65" t="s">
        <v>762</v>
      </c>
    </row>
    <row r="679" spans="6:19" s="66" customFormat="1" x14ac:dyDescent="0.25">
      <c r="F679" s="80" t="s">
        <v>66</v>
      </c>
      <c r="G679" s="80" t="s">
        <v>335</v>
      </c>
      <c r="H679" s="6">
        <v>30504202</v>
      </c>
      <c r="I679" s="6"/>
      <c r="J679" s="6">
        <f t="shared" si="29"/>
        <v>30504202</v>
      </c>
      <c r="K679" s="67" t="str">
        <f t="shared" si="30"/>
        <v>02-02-01-002-007</v>
      </c>
      <c r="L679" s="67" t="s">
        <v>623</v>
      </c>
      <c r="M679" s="66" t="s">
        <v>273</v>
      </c>
      <c r="N679" s="66" t="str">
        <f t="shared" si="28"/>
        <v/>
      </c>
      <c r="O679" s="66" t="str">
        <f>IF(A679="","",IF(M679="DETALLE","",COUNTIFS(N679:$N$2970,N679)))</f>
        <v/>
      </c>
      <c r="P679" s="66" t="s">
        <v>762</v>
      </c>
      <c r="Q679" s="66" t="s">
        <v>692</v>
      </c>
      <c r="R679" s="66" t="s">
        <v>447</v>
      </c>
      <c r="S679" s="65" t="s">
        <v>845</v>
      </c>
    </row>
    <row r="680" spans="6:19" s="66" customFormat="1" x14ac:dyDescent="0.25">
      <c r="F680" s="80" t="s">
        <v>67</v>
      </c>
      <c r="G680" s="80" t="s">
        <v>336</v>
      </c>
      <c r="H680" s="6">
        <v>18000000</v>
      </c>
      <c r="I680" s="6"/>
      <c r="J680" s="6">
        <f t="shared" si="29"/>
        <v>18000000</v>
      </c>
      <c r="K680" s="67" t="str">
        <f t="shared" si="30"/>
        <v>02-02-01-002-007</v>
      </c>
      <c r="L680" s="67" t="s">
        <v>623</v>
      </c>
      <c r="M680" s="66" t="s">
        <v>273</v>
      </c>
      <c r="N680" s="66" t="str">
        <f t="shared" si="28"/>
        <v/>
      </c>
      <c r="O680" s="66" t="str">
        <f>IF(A680="","",IF(M680="DETALLE","",COUNTIFS(N680:$N$2970,N680)))</f>
        <v/>
      </c>
      <c r="P680" s="66" t="s">
        <v>762</v>
      </c>
      <c r="Q680" s="66" t="s">
        <v>692</v>
      </c>
      <c r="R680" s="66" t="s">
        <v>447</v>
      </c>
      <c r="S680" s="65" t="s">
        <v>1048</v>
      </c>
    </row>
    <row r="681" spans="6:19" s="66" customFormat="1" x14ac:dyDescent="0.25">
      <c r="F681" s="80" t="s">
        <v>68</v>
      </c>
      <c r="G681" s="80" t="s">
        <v>337</v>
      </c>
      <c r="H681" s="6">
        <v>32100000</v>
      </c>
      <c r="I681" s="6"/>
      <c r="J681" s="6">
        <f t="shared" si="29"/>
        <v>32100000</v>
      </c>
      <c r="K681" s="67" t="str">
        <f t="shared" si="30"/>
        <v>02-02-01-002-007</v>
      </c>
      <c r="L681" s="67" t="s">
        <v>623</v>
      </c>
      <c r="M681" s="66" t="s">
        <v>273</v>
      </c>
      <c r="N681" s="66" t="str">
        <f t="shared" si="28"/>
        <v/>
      </c>
      <c r="O681" s="66" t="str">
        <f>IF(A681="","",IF(M681="DETALLE","",COUNTIFS(N681:$N$2970,N681)))</f>
        <v/>
      </c>
      <c r="P681" s="66" t="s">
        <v>763</v>
      </c>
      <c r="Q681" s="66" t="s">
        <v>692</v>
      </c>
      <c r="R681" s="66" t="s">
        <v>447</v>
      </c>
      <c r="S681" s="65" t="s">
        <v>763</v>
      </c>
    </row>
    <row r="682" spans="6:19" s="66" customFormat="1" x14ac:dyDescent="0.25">
      <c r="F682" s="80" t="s">
        <v>72</v>
      </c>
      <c r="G682" s="80" t="s">
        <v>341</v>
      </c>
      <c r="H682" s="6"/>
      <c r="I682" s="6">
        <v>15600000</v>
      </c>
      <c r="J682" s="6">
        <f t="shared" si="29"/>
        <v>15600000</v>
      </c>
      <c r="K682" s="67" t="str">
        <f t="shared" si="30"/>
        <v>02-02-01-002-007</v>
      </c>
      <c r="L682" s="67" t="s">
        <v>623</v>
      </c>
      <c r="M682" s="66" t="s">
        <v>273</v>
      </c>
      <c r="N682" s="66" t="str">
        <f t="shared" si="28"/>
        <v/>
      </c>
      <c r="O682" s="66" t="str">
        <f>IF(A682="","",IF(M682="DETALLE","",COUNTIFS(N682:$N$2970,N682)))</f>
        <v/>
      </c>
      <c r="P682" s="66" t="s">
        <v>765</v>
      </c>
      <c r="Q682" s="66" t="s">
        <v>692</v>
      </c>
      <c r="R682" s="66" t="s">
        <v>447</v>
      </c>
      <c r="S682" s="65" t="s">
        <v>850</v>
      </c>
    </row>
    <row r="683" spans="6:19" s="66" customFormat="1" x14ac:dyDescent="0.25">
      <c r="F683" s="80" t="s">
        <v>73</v>
      </c>
      <c r="G683" s="80" t="s">
        <v>342</v>
      </c>
      <c r="H683" s="6">
        <v>23243520</v>
      </c>
      <c r="I683" s="6"/>
      <c r="J683" s="6">
        <f t="shared" si="29"/>
        <v>23243520</v>
      </c>
      <c r="K683" s="67" t="str">
        <f t="shared" si="30"/>
        <v>02-02-01-002-007</v>
      </c>
      <c r="L683" s="67" t="s">
        <v>623</v>
      </c>
      <c r="M683" s="66" t="s">
        <v>273</v>
      </c>
      <c r="N683" s="66" t="str">
        <f t="shared" si="28"/>
        <v/>
      </c>
      <c r="O683" s="66" t="str">
        <f>IF(A683="","",IF(M683="DETALLE","",COUNTIFS(N683:$N$2970,N683)))</f>
        <v/>
      </c>
      <c r="P683" s="66" t="s">
        <v>765</v>
      </c>
      <c r="Q683" s="66" t="s">
        <v>692</v>
      </c>
      <c r="R683" s="66" t="s">
        <v>447</v>
      </c>
      <c r="S683" s="65" t="s">
        <v>765</v>
      </c>
    </row>
    <row r="684" spans="6:19" s="66" customFormat="1" x14ac:dyDescent="0.25">
      <c r="F684" s="80" t="s">
        <v>124</v>
      </c>
      <c r="G684" s="80" t="s">
        <v>987</v>
      </c>
      <c r="H684" s="6">
        <v>1000000</v>
      </c>
      <c r="I684" s="6"/>
      <c r="J684" s="6">
        <f t="shared" si="29"/>
        <v>1000000</v>
      </c>
      <c r="K684" s="67" t="str">
        <f t="shared" si="30"/>
        <v>02-02-01-002-007</v>
      </c>
      <c r="L684" s="67" t="s">
        <v>623</v>
      </c>
      <c r="M684" s="66" t="s">
        <v>273</v>
      </c>
      <c r="N684" s="66" t="str">
        <f t="shared" si="28"/>
        <v/>
      </c>
      <c r="O684" s="66" t="str">
        <f>IF(A684="","",IF(M684="DETALLE","",COUNTIFS(N684:$N$2970,N684)))</f>
        <v/>
      </c>
      <c r="P684" s="66" t="s">
        <v>766</v>
      </c>
      <c r="Q684" s="66" t="s">
        <v>692</v>
      </c>
      <c r="R684" s="66" t="s">
        <v>447</v>
      </c>
      <c r="S684" s="65" t="s">
        <v>873</v>
      </c>
    </row>
    <row r="685" spans="6:19" s="66" customFormat="1" x14ac:dyDescent="0.25">
      <c r="F685" s="84" t="s">
        <v>74</v>
      </c>
      <c r="G685" s="80" t="s">
        <v>343</v>
      </c>
      <c r="H685" s="6">
        <v>25000000</v>
      </c>
      <c r="I685" s="6"/>
      <c r="J685" s="6">
        <f t="shared" si="29"/>
        <v>25000000</v>
      </c>
      <c r="K685" s="67" t="str">
        <f t="shared" si="30"/>
        <v>02-02-01-002-007</v>
      </c>
      <c r="L685" s="67" t="s">
        <v>623</v>
      </c>
      <c r="M685" s="66" t="s">
        <v>273</v>
      </c>
      <c r="N685" s="66" t="str">
        <f t="shared" si="28"/>
        <v/>
      </c>
      <c r="O685" s="66" t="str">
        <f>IF(A685="","",IF(M685="DETALLE","",COUNTIFS(N685:$N$2970,N685)))</f>
        <v/>
      </c>
      <c r="P685" s="66" t="s">
        <v>766</v>
      </c>
      <c r="Q685" s="66" t="s">
        <v>692</v>
      </c>
      <c r="R685" s="66" t="s">
        <v>447</v>
      </c>
      <c r="S685" s="65" t="s">
        <v>766</v>
      </c>
    </row>
    <row r="686" spans="6:19" s="66" customFormat="1" x14ac:dyDescent="0.25">
      <c r="F686" s="84" t="s">
        <v>75</v>
      </c>
      <c r="G686" s="80" t="s">
        <v>281</v>
      </c>
      <c r="H686" s="6">
        <v>10626000</v>
      </c>
      <c r="I686" s="6"/>
      <c r="J686" s="6">
        <f t="shared" si="29"/>
        <v>10626000</v>
      </c>
      <c r="K686" s="67" t="str">
        <f t="shared" si="30"/>
        <v>02-02-01-002-007</v>
      </c>
      <c r="L686" s="67" t="s">
        <v>623</v>
      </c>
      <c r="M686" s="66" t="s">
        <v>273</v>
      </c>
      <c r="N686" s="66" t="str">
        <f t="shared" si="28"/>
        <v/>
      </c>
      <c r="O686" s="66" t="str">
        <f>IF(A686="","",IF(M686="DETALLE","",COUNTIFS(N686:$N$2970,N686)))</f>
        <v/>
      </c>
      <c r="P686" s="66" t="s">
        <v>741</v>
      </c>
      <c r="Q686" s="66" t="s">
        <v>692</v>
      </c>
      <c r="R686" s="66" t="s">
        <v>447</v>
      </c>
      <c r="S686" s="65" t="s">
        <v>741</v>
      </c>
    </row>
    <row r="687" spans="6:19" s="66" customFormat="1" x14ac:dyDescent="0.25">
      <c r="F687" s="84" t="s">
        <v>78</v>
      </c>
      <c r="G687" s="80" t="s">
        <v>345</v>
      </c>
      <c r="H687" s="6">
        <v>44800000</v>
      </c>
      <c r="I687" s="6"/>
      <c r="J687" s="6">
        <f t="shared" si="29"/>
        <v>44800000</v>
      </c>
      <c r="K687" s="67" t="str">
        <f t="shared" si="30"/>
        <v>02-02-01-002-007</v>
      </c>
      <c r="L687" s="67" t="s">
        <v>623</v>
      </c>
      <c r="M687" s="66" t="s">
        <v>273</v>
      </c>
      <c r="N687" s="66" t="str">
        <f t="shared" si="28"/>
        <v/>
      </c>
      <c r="O687" s="66" t="str">
        <f>IF(A687="","",IF(M687="DETALLE","",COUNTIFS(N687:$N$2970,N687)))</f>
        <v/>
      </c>
      <c r="P687" s="66" t="s">
        <v>767</v>
      </c>
      <c r="Q687" s="66" t="s">
        <v>692</v>
      </c>
      <c r="R687" s="66" t="s">
        <v>447</v>
      </c>
      <c r="S687" s="65" t="s">
        <v>852</v>
      </c>
    </row>
    <row r="688" spans="6:19" s="66" customFormat="1" x14ac:dyDescent="0.25">
      <c r="F688" s="84" t="s">
        <v>79</v>
      </c>
      <c r="G688" s="80" t="s">
        <v>346</v>
      </c>
      <c r="H688" s="6">
        <v>4000000</v>
      </c>
      <c r="I688" s="6"/>
      <c r="J688" s="6">
        <f t="shared" si="29"/>
        <v>4000000</v>
      </c>
      <c r="K688" s="67" t="str">
        <f t="shared" si="30"/>
        <v>02-02-01-002-007</v>
      </c>
      <c r="L688" s="67" t="s">
        <v>623</v>
      </c>
      <c r="M688" s="66" t="s">
        <v>273</v>
      </c>
      <c r="N688" s="66" t="str">
        <f t="shared" si="28"/>
        <v/>
      </c>
      <c r="O688" s="66" t="str">
        <f>IF(A688="","",IF(M688="DETALLE","",COUNTIFS(N688:$N$2970,N688)))</f>
        <v/>
      </c>
      <c r="P688" s="66" t="s">
        <v>767</v>
      </c>
      <c r="Q688" s="66" t="s">
        <v>692</v>
      </c>
      <c r="R688" s="66" t="s">
        <v>447</v>
      </c>
      <c r="S688" s="65" t="s">
        <v>853</v>
      </c>
    </row>
    <row r="689" spans="6:19" s="66" customFormat="1" x14ac:dyDescent="0.25">
      <c r="F689" s="84" t="s">
        <v>80</v>
      </c>
      <c r="G689" s="80" t="s">
        <v>347</v>
      </c>
      <c r="H689" s="6">
        <v>79691737.060000002</v>
      </c>
      <c r="I689" s="6"/>
      <c r="J689" s="6">
        <f t="shared" si="29"/>
        <v>79691737.060000002</v>
      </c>
      <c r="K689" s="67" t="str">
        <f t="shared" si="30"/>
        <v>02-02-01-002-007</v>
      </c>
      <c r="L689" s="67" t="s">
        <v>623</v>
      </c>
      <c r="M689" s="66" t="s">
        <v>273</v>
      </c>
      <c r="N689" s="66" t="str">
        <f t="shared" si="28"/>
        <v/>
      </c>
      <c r="O689" s="66" t="str">
        <f>IF(A689="","",IF(M689="DETALLE","",COUNTIFS(N689:$N$2970,N689)))</f>
        <v/>
      </c>
      <c r="P689" s="66" t="s">
        <v>768</v>
      </c>
      <c r="Q689" s="66" t="s">
        <v>692</v>
      </c>
      <c r="R689" s="66" t="s">
        <v>447</v>
      </c>
      <c r="S689" s="65" t="s">
        <v>768</v>
      </c>
    </row>
    <row r="690" spans="6:19" s="66" customFormat="1" x14ac:dyDescent="0.25">
      <c r="F690" s="80" t="s">
        <v>113</v>
      </c>
      <c r="G690" s="80" t="s">
        <v>379</v>
      </c>
      <c r="H690" s="6">
        <v>29350000</v>
      </c>
      <c r="I690" s="6"/>
      <c r="J690" s="6">
        <f t="shared" si="29"/>
        <v>29350000</v>
      </c>
      <c r="K690" s="67" t="str">
        <f t="shared" si="30"/>
        <v>02-02-01-002-007</v>
      </c>
      <c r="L690" s="67" t="s">
        <v>623</v>
      </c>
      <c r="M690" s="66" t="s">
        <v>273</v>
      </c>
      <c r="N690" s="66" t="str">
        <f t="shared" si="28"/>
        <v/>
      </c>
      <c r="O690" s="66" t="str">
        <f>IF(A690="","",IF(M690="DETALLE","",COUNTIFS(N690:$N$2970,N690)))</f>
        <v/>
      </c>
      <c r="P690" s="66" t="s">
        <v>768</v>
      </c>
      <c r="Q690" s="66" t="s">
        <v>692</v>
      </c>
      <c r="R690" s="66" t="s">
        <v>447</v>
      </c>
      <c r="S690" s="65" t="s">
        <v>867</v>
      </c>
    </row>
    <row r="691" spans="6:19" s="66" customFormat="1" x14ac:dyDescent="0.25">
      <c r="F691" s="80" t="s">
        <v>81</v>
      </c>
      <c r="G691" s="80" t="s">
        <v>348</v>
      </c>
      <c r="H691" s="6">
        <v>10000000</v>
      </c>
      <c r="I691" s="6"/>
      <c r="J691" s="6">
        <f t="shared" si="29"/>
        <v>10000000</v>
      </c>
      <c r="K691" s="67" t="str">
        <f t="shared" si="30"/>
        <v>02-02-01-002-007</v>
      </c>
      <c r="L691" s="67" t="s">
        <v>623</v>
      </c>
      <c r="M691" s="66" t="s">
        <v>273</v>
      </c>
      <c r="N691" s="66" t="str">
        <f t="shared" si="28"/>
        <v/>
      </c>
      <c r="O691" s="66" t="str">
        <f>IF(A691="","",IF(M691="DETALLE","",COUNTIFS(N691:$N$2970,N691)))</f>
        <v/>
      </c>
      <c r="P691" s="66" t="s">
        <v>768</v>
      </c>
      <c r="Q691" s="66" t="s">
        <v>692</v>
      </c>
      <c r="R691" s="66" t="s">
        <v>447</v>
      </c>
      <c r="S691" s="65" t="s">
        <v>854</v>
      </c>
    </row>
    <row r="692" spans="6:19" s="66" customFormat="1" x14ac:dyDescent="0.25">
      <c r="F692" s="80" t="s">
        <v>114</v>
      </c>
      <c r="G692" s="80" t="s">
        <v>380</v>
      </c>
      <c r="H692" s="6">
        <v>1500000</v>
      </c>
      <c r="I692" s="6"/>
      <c r="J692" s="6">
        <f t="shared" si="29"/>
        <v>1500000</v>
      </c>
      <c r="K692" s="67" t="str">
        <f t="shared" si="30"/>
        <v>02-02-01-002-007</v>
      </c>
      <c r="L692" s="67" t="s">
        <v>623</v>
      </c>
      <c r="M692" s="66" t="s">
        <v>273</v>
      </c>
      <c r="N692" s="66" t="str">
        <f t="shared" si="28"/>
        <v/>
      </c>
      <c r="O692" s="66" t="str">
        <f>IF(A692="","",IF(M692="DETALLE","",COUNTIFS(N692:$N$2970,N692)))</f>
        <v/>
      </c>
      <c r="P692" s="66" t="s">
        <v>769</v>
      </c>
      <c r="Q692" s="66" t="s">
        <v>692</v>
      </c>
      <c r="R692" s="66" t="s">
        <v>447</v>
      </c>
      <c r="S692" s="65" t="s">
        <v>868</v>
      </c>
    </row>
    <row r="693" spans="6:19" s="66" customFormat="1" x14ac:dyDescent="0.25">
      <c r="F693" s="80" t="s">
        <v>85</v>
      </c>
      <c r="G693" s="80" t="s">
        <v>352</v>
      </c>
      <c r="H693" s="6">
        <v>20000000</v>
      </c>
      <c r="I693" s="6"/>
      <c r="J693" s="6">
        <f t="shared" si="29"/>
        <v>20000000</v>
      </c>
      <c r="K693" s="67" t="str">
        <f t="shared" si="30"/>
        <v>02-02-01-002-007</v>
      </c>
      <c r="L693" s="67" t="s">
        <v>623</v>
      </c>
      <c r="M693" s="66" t="s">
        <v>273</v>
      </c>
      <c r="N693" s="66" t="str">
        <f t="shared" si="28"/>
        <v/>
      </c>
      <c r="O693" s="66" t="str">
        <f>IF(A693="","",IF(M693="DETALLE","",COUNTIFS(N693:$N$2970,N693)))</f>
        <v/>
      </c>
      <c r="P693" s="66" t="s">
        <v>770</v>
      </c>
      <c r="Q693" s="66" t="s">
        <v>692</v>
      </c>
      <c r="R693" s="66" t="s">
        <v>447</v>
      </c>
      <c r="S693" s="65" t="s">
        <v>770</v>
      </c>
    </row>
    <row r="694" spans="6:19" s="66" customFormat="1" x14ac:dyDescent="0.25">
      <c r="F694" s="80" t="s">
        <v>86</v>
      </c>
      <c r="G694" s="80" t="s">
        <v>353</v>
      </c>
      <c r="H694" s="6">
        <v>8000000</v>
      </c>
      <c r="I694" s="6"/>
      <c r="J694" s="6">
        <f t="shared" si="29"/>
        <v>8000000</v>
      </c>
      <c r="K694" s="67" t="str">
        <f t="shared" si="30"/>
        <v>02-02-01-002-007</v>
      </c>
      <c r="L694" s="67" t="s">
        <v>623</v>
      </c>
      <c r="M694" s="66" t="s">
        <v>273</v>
      </c>
      <c r="N694" s="66" t="str">
        <f t="shared" si="28"/>
        <v/>
      </c>
      <c r="O694" s="66" t="str">
        <f>IF(A694="","",IF(M694="DETALLE","",COUNTIFS(N694:$N$2970,N694)))</f>
        <v/>
      </c>
      <c r="P694" s="66" t="s">
        <v>770</v>
      </c>
      <c r="Q694" s="66" t="s">
        <v>692</v>
      </c>
      <c r="R694" s="66" t="s">
        <v>447</v>
      </c>
      <c r="S694" s="65" t="s">
        <v>856</v>
      </c>
    </row>
    <row r="695" spans="6:19" s="66" customFormat="1" x14ac:dyDescent="0.25">
      <c r="F695" s="80" t="s">
        <v>87</v>
      </c>
      <c r="G695" s="80" t="s">
        <v>354</v>
      </c>
      <c r="H695" s="6">
        <v>3050000</v>
      </c>
      <c r="I695" s="6"/>
      <c r="J695" s="6">
        <f t="shared" si="29"/>
        <v>3050000</v>
      </c>
      <c r="K695" s="67" t="str">
        <f t="shared" si="30"/>
        <v>02-02-01-002-007</v>
      </c>
      <c r="L695" s="67" t="s">
        <v>623</v>
      </c>
      <c r="M695" s="66" t="s">
        <v>273</v>
      </c>
      <c r="N695" s="66" t="str">
        <f t="shared" si="28"/>
        <v/>
      </c>
      <c r="O695" s="66" t="str">
        <f>IF(A695="","",IF(M695="DETALLE","",COUNTIFS(N695:$N$2970,N695)))</f>
        <v/>
      </c>
      <c r="P695" s="66" t="s">
        <v>771</v>
      </c>
      <c r="Q695" s="66" t="s">
        <v>692</v>
      </c>
      <c r="R695" s="66" t="s">
        <v>447</v>
      </c>
      <c r="S695" s="65" t="s">
        <v>771</v>
      </c>
    </row>
    <row r="696" spans="6:19" s="66" customFormat="1" x14ac:dyDescent="0.25">
      <c r="F696" s="80" t="s">
        <v>88</v>
      </c>
      <c r="G696" s="80" t="s">
        <v>355</v>
      </c>
      <c r="H696" s="6">
        <v>120000</v>
      </c>
      <c r="I696" s="6"/>
      <c r="J696" s="6">
        <f t="shared" si="29"/>
        <v>120000</v>
      </c>
      <c r="K696" s="67" t="str">
        <f t="shared" si="30"/>
        <v>02-02-01-002-007</v>
      </c>
      <c r="L696" s="67" t="s">
        <v>623</v>
      </c>
      <c r="M696" s="66" t="s">
        <v>273</v>
      </c>
      <c r="N696" s="66" t="str">
        <f t="shared" si="28"/>
        <v/>
      </c>
      <c r="O696" s="66" t="str">
        <f>IF(A696="","",IF(M696="DETALLE","",COUNTIFS(N696:$N$2970,N696)))</f>
        <v/>
      </c>
      <c r="P696" s="66" t="s">
        <v>771</v>
      </c>
      <c r="Q696" s="66" t="s">
        <v>692</v>
      </c>
      <c r="R696" s="66" t="s">
        <v>447</v>
      </c>
      <c r="S696" s="65" t="s">
        <v>1051</v>
      </c>
    </row>
    <row r="697" spans="6:19" s="66" customFormat="1" x14ac:dyDescent="0.25">
      <c r="F697" s="80" t="s">
        <v>141</v>
      </c>
      <c r="G697" s="80" t="s">
        <v>405</v>
      </c>
      <c r="H697" s="6">
        <v>4500000</v>
      </c>
      <c r="I697" s="6"/>
      <c r="J697" s="6">
        <f t="shared" si="29"/>
        <v>4500000</v>
      </c>
      <c r="K697" s="67" t="str">
        <f t="shared" si="30"/>
        <v>02-02-01-002-007</v>
      </c>
      <c r="L697" s="67" t="s">
        <v>623</v>
      </c>
      <c r="M697" s="66" t="s">
        <v>273</v>
      </c>
      <c r="N697" s="66" t="str">
        <f t="shared" si="28"/>
        <v/>
      </c>
      <c r="O697" s="66" t="str">
        <f>IF(A697="","",IF(M697="DETALLE","",COUNTIFS(N697:$N$2970,N697)))</f>
        <v/>
      </c>
      <c r="P697" s="66" t="s">
        <v>772</v>
      </c>
      <c r="Q697" s="66" t="s">
        <v>692</v>
      </c>
      <c r="R697" s="66" t="s">
        <v>447</v>
      </c>
      <c r="S697" s="65" t="s">
        <v>772</v>
      </c>
    </row>
    <row r="698" spans="6:19" s="66" customFormat="1" x14ac:dyDescent="0.25">
      <c r="F698" s="80" t="s">
        <v>125</v>
      </c>
      <c r="G698" s="80" t="s">
        <v>392</v>
      </c>
      <c r="H698" s="6">
        <v>17500000</v>
      </c>
      <c r="I698" s="6"/>
      <c r="J698" s="6">
        <f t="shared" si="29"/>
        <v>17500000</v>
      </c>
      <c r="K698" s="67" t="str">
        <f t="shared" si="30"/>
        <v>02-02-01-002-007</v>
      </c>
      <c r="L698" s="67" t="s">
        <v>623</v>
      </c>
      <c r="M698" s="66" t="s">
        <v>273</v>
      </c>
      <c r="N698" s="66" t="str">
        <f t="shared" si="28"/>
        <v/>
      </c>
      <c r="O698" s="66" t="str">
        <f>IF(A698="","",IF(M698="DETALLE","",COUNTIFS(N698:$N$2970,N698)))</f>
        <v/>
      </c>
      <c r="P698" s="66" t="s">
        <v>772</v>
      </c>
      <c r="Q698" s="66" t="s">
        <v>692</v>
      </c>
      <c r="R698" s="66" t="s">
        <v>447</v>
      </c>
      <c r="S698" s="65" t="s">
        <v>874</v>
      </c>
    </row>
    <row r="699" spans="6:19" s="66" customFormat="1" x14ac:dyDescent="0.25">
      <c r="F699" s="80" t="s">
        <v>90</v>
      </c>
      <c r="G699" s="80" t="s">
        <v>1025</v>
      </c>
      <c r="H699" s="6">
        <v>27700000</v>
      </c>
      <c r="I699" s="6"/>
      <c r="J699" s="6">
        <f t="shared" si="29"/>
        <v>27700000</v>
      </c>
      <c r="K699" s="67" t="str">
        <f t="shared" si="30"/>
        <v>02-02-01-002-007</v>
      </c>
      <c r="L699" s="67" t="s">
        <v>623</v>
      </c>
      <c r="M699" s="66" t="s">
        <v>273</v>
      </c>
      <c r="N699" s="66" t="str">
        <f t="shared" si="28"/>
        <v/>
      </c>
      <c r="O699" s="66" t="str">
        <f>IF(A699="","",IF(M699="DETALLE","",COUNTIFS(N699:$N$2970,N699)))</f>
        <v/>
      </c>
      <c r="P699" s="66" t="s">
        <v>773</v>
      </c>
      <c r="Q699" s="66" t="s">
        <v>692</v>
      </c>
      <c r="R699" s="66" t="s">
        <v>447</v>
      </c>
      <c r="S699" s="65" t="s">
        <v>773</v>
      </c>
    </row>
    <row r="700" spans="6:19" s="66" customFormat="1" x14ac:dyDescent="0.25">
      <c r="F700" s="80" t="s">
        <v>91</v>
      </c>
      <c r="G700" s="80" t="s">
        <v>358</v>
      </c>
      <c r="H700" s="6">
        <v>23000000</v>
      </c>
      <c r="I700" s="6"/>
      <c r="J700" s="6">
        <f t="shared" si="29"/>
        <v>23000000</v>
      </c>
      <c r="K700" s="67" t="str">
        <f t="shared" si="30"/>
        <v>02-02-01-002-007</v>
      </c>
      <c r="L700" s="67" t="s">
        <v>623</v>
      </c>
      <c r="M700" s="66" t="s">
        <v>273</v>
      </c>
      <c r="N700" s="66" t="str">
        <f t="shared" si="28"/>
        <v/>
      </c>
      <c r="O700" s="66" t="str">
        <f>IF(A700="","",IF(M700="DETALLE","",COUNTIFS(N700:$N$2970,N700)))</f>
        <v/>
      </c>
      <c r="P700" s="66" t="s">
        <v>773</v>
      </c>
      <c r="Q700" s="66" t="s">
        <v>692</v>
      </c>
      <c r="R700" s="66" t="s">
        <v>447</v>
      </c>
      <c r="S700" s="65" t="s">
        <v>859</v>
      </c>
    </row>
    <row r="701" spans="6:19" s="66" customFormat="1" x14ac:dyDescent="0.25">
      <c r="F701" s="80" t="s">
        <v>93</v>
      </c>
      <c r="G701" s="80" t="s">
        <v>360</v>
      </c>
      <c r="H701" s="6">
        <v>42000000</v>
      </c>
      <c r="I701" s="6"/>
      <c r="J701" s="6">
        <f t="shared" si="29"/>
        <v>42000000</v>
      </c>
      <c r="K701" s="67" t="str">
        <f t="shared" si="30"/>
        <v>02-02-01-002-007</v>
      </c>
      <c r="L701" s="67" t="s">
        <v>623</v>
      </c>
      <c r="M701" s="66" t="s">
        <v>273</v>
      </c>
      <c r="N701" s="66" t="str">
        <f t="shared" si="28"/>
        <v/>
      </c>
      <c r="O701" s="66" t="str">
        <f>IF(A701="","",IF(M701="DETALLE","",COUNTIFS(N701:$N$2970,N701)))</f>
        <v/>
      </c>
      <c r="P701" s="66" t="s">
        <v>774</v>
      </c>
      <c r="Q701" s="66" t="s">
        <v>692</v>
      </c>
      <c r="R701" s="66" t="s">
        <v>447</v>
      </c>
      <c r="S701" s="65" t="s">
        <v>774</v>
      </c>
    </row>
    <row r="702" spans="6:19" s="66" customFormat="1" x14ac:dyDescent="0.25">
      <c r="F702" s="80" t="s">
        <v>94</v>
      </c>
      <c r="G702" s="80" t="s">
        <v>361</v>
      </c>
      <c r="H702" s="6">
        <v>31900000</v>
      </c>
      <c r="I702" s="6"/>
      <c r="J702" s="6">
        <f t="shared" si="29"/>
        <v>31900000</v>
      </c>
      <c r="K702" s="67" t="str">
        <f t="shared" si="30"/>
        <v>02-02-01-002-007</v>
      </c>
      <c r="L702" s="67" t="s">
        <v>623</v>
      </c>
      <c r="M702" s="66" t="s">
        <v>273</v>
      </c>
      <c r="N702" s="66" t="str">
        <f t="shared" si="28"/>
        <v/>
      </c>
      <c r="O702" s="66" t="str">
        <f>IF(A702="","",IF(M702="DETALLE","",COUNTIFS(N702:$N$2970,N702)))</f>
        <v/>
      </c>
      <c r="P702" s="66" t="s">
        <v>774</v>
      </c>
      <c r="Q702" s="66" t="s">
        <v>692</v>
      </c>
      <c r="R702" s="66" t="s">
        <v>447</v>
      </c>
      <c r="S702" s="65" t="s">
        <v>860</v>
      </c>
    </row>
    <row r="703" spans="6:19" s="66" customFormat="1" x14ac:dyDescent="0.25">
      <c r="F703" s="80" t="s">
        <v>142</v>
      </c>
      <c r="G703" s="80" t="s">
        <v>406</v>
      </c>
      <c r="H703" s="6">
        <v>6000000</v>
      </c>
      <c r="I703" s="6"/>
      <c r="J703" s="6">
        <f t="shared" si="29"/>
        <v>6000000</v>
      </c>
      <c r="K703" s="67" t="str">
        <f t="shared" si="30"/>
        <v>02-02-01-002-007</v>
      </c>
      <c r="L703" s="67" t="s">
        <v>623</v>
      </c>
      <c r="M703" s="66" t="s">
        <v>273</v>
      </c>
      <c r="N703" s="66" t="str">
        <f t="shared" si="28"/>
        <v/>
      </c>
      <c r="O703" s="66" t="str">
        <f>IF(A703="","",IF(M703="DETALLE","",COUNTIFS(N703:$N$2970,N703)))</f>
        <v/>
      </c>
      <c r="P703" s="66" t="s">
        <v>774</v>
      </c>
      <c r="Q703" s="66" t="s">
        <v>692</v>
      </c>
      <c r="R703" s="66" t="s">
        <v>447</v>
      </c>
      <c r="S703" s="65" t="s">
        <v>1053</v>
      </c>
    </row>
    <row r="704" spans="6:19" s="66" customFormat="1" x14ac:dyDescent="0.25">
      <c r="F704" s="80" t="s">
        <v>96</v>
      </c>
      <c r="G704" s="80" t="s">
        <v>363</v>
      </c>
      <c r="H704" s="6">
        <v>3650000</v>
      </c>
      <c r="I704" s="6"/>
      <c r="J704" s="6">
        <f t="shared" si="29"/>
        <v>3650000</v>
      </c>
      <c r="K704" s="67" t="str">
        <f t="shared" si="30"/>
        <v>02-02-01-002-007</v>
      </c>
      <c r="L704" s="67" t="s">
        <v>623</v>
      </c>
      <c r="M704" s="66" t="s">
        <v>273</v>
      </c>
      <c r="N704" s="66" t="str">
        <f t="shared" si="28"/>
        <v/>
      </c>
      <c r="O704" s="66" t="str">
        <f>IF(A704="","",IF(M704="DETALLE","",COUNTIFS(N704:$N$2970,N704)))</f>
        <v/>
      </c>
      <c r="P704" s="66" t="s">
        <v>742</v>
      </c>
      <c r="Q704" s="66" t="s">
        <v>692</v>
      </c>
      <c r="R704" s="66" t="s">
        <v>447</v>
      </c>
      <c r="S704" s="65" t="s">
        <v>742</v>
      </c>
    </row>
    <row r="705" spans="1:19" s="66" customFormat="1" x14ac:dyDescent="0.25">
      <c r="F705" s="80" t="s">
        <v>97</v>
      </c>
      <c r="G705" s="80" t="s">
        <v>364</v>
      </c>
      <c r="H705" s="6">
        <v>2575000</v>
      </c>
      <c r="I705" s="6"/>
      <c r="J705" s="6">
        <f t="shared" si="29"/>
        <v>2575000</v>
      </c>
      <c r="K705" s="67" t="str">
        <f t="shared" si="30"/>
        <v>02-02-01-002-007</v>
      </c>
      <c r="L705" s="67" t="s">
        <v>623</v>
      </c>
      <c r="M705" s="66" t="s">
        <v>273</v>
      </c>
      <c r="N705" s="66" t="str">
        <f t="shared" si="28"/>
        <v/>
      </c>
      <c r="O705" s="66" t="str">
        <f>IF(A705="","",IF(M705="DETALLE","",COUNTIFS(N705:$N$2970,N705)))</f>
        <v/>
      </c>
      <c r="P705" s="66" t="s">
        <v>742</v>
      </c>
      <c r="Q705" s="66" t="s">
        <v>692</v>
      </c>
      <c r="R705" s="66" t="s">
        <v>447</v>
      </c>
      <c r="S705" s="65" t="s">
        <v>861</v>
      </c>
    </row>
    <row r="706" spans="1:19" s="66" customFormat="1" x14ac:dyDescent="0.25">
      <c r="F706" s="80" t="s">
        <v>99</v>
      </c>
      <c r="G706" s="80" t="s">
        <v>365</v>
      </c>
      <c r="H706" s="6">
        <v>5000000</v>
      </c>
      <c r="I706" s="6"/>
      <c r="J706" s="6">
        <f t="shared" si="29"/>
        <v>5000000</v>
      </c>
      <c r="K706" s="67" t="str">
        <f t="shared" si="30"/>
        <v>02-02-01-002-007</v>
      </c>
      <c r="L706" s="67" t="s">
        <v>623</v>
      </c>
      <c r="M706" s="66" t="s">
        <v>273</v>
      </c>
      <c r="N706" s="66" t="str">
        <f t="shared" si="28"/>
        <v/>
      </c>
      <c r="O706" s="66" t="str">
        <f>IF(A706="","",IF(M706="DETALLE","",COUNTIFS(N706:$N$2970,N706)))</f>
        <v/>
      </c>
      <c r="P706" s="66" t="s">
        <v>742</v>
      </c>
      <c r="Q706" s="66" t="s">
        <v>692</v>
      </c>
      <c r="R706" s="66" t="s">
        <v>447</v>
      </c>
      <c r="S706" s="65" t="s">
        <v>1052</v>
      </c>
    </row>
    <row r="707" spans="1:19" s="66" customFormat="1" ht="8.25" customHeight="1" x14ac:dyDescent="0.25">
      <c r="A707" s="62"/>
      <c r="B707" s="62"/>
      <c r="C707" s="62"/>
      <c r="D707" s="62"/>
      <c r="E707" s="62"/>
      <c r="F707" s="82"/>
      <c r="G707" s="82" t="s">
        <v>261</v>
      </c>
      <c r="H707" s="4" t="str">
        <f>IF(A707="","",SUMIFS(H708:$H$2970,L708:$L$2970,K707))</f>
        <v/>
      </c>
      <c r="I707" s="4" t="str">
        <f>IF(A707="","",SUMIFS(I708:$I$2970,L708:$L$2970,K707))</f>
        <v/>
      </c>
      <c r="J707" s="4" t="str">
        <f t="shared" si="29"/>
        <v/>
      </c>
      <c r="K707" s="64" t="str">
        <f t="shared" si="30"/>
        <v/>
      </c>
      <c r="L707" s="64" t="s">
        <v>261</v>
      </c>
      <c r="M707" s="62" t="s">
        <v>261</v>
      </c>
      <c r="N707" s="62" t="str">
        <f t="shared" si="28"/>
        <v/>
      </c>
      <c r="O707" s="62" t="str">
        <f>IF(A707="","",IF(M707="DETALLE","",COUNTIFS(N707:$N$2970,N707)))</f>
        <v/>
      </c>
      <c r="P707" s="62" t="s">
        <v>261</v>
      </c>
      <c r="Q707" s="62" t="s">
        <v>261</v>
      </c>
      <c r="R707" s="62" t="s">
        <v>261</v>
      </c>
      <c r="S707" s="65" t="s">
        <v>261</v>
      </c>
    </row>
    <row r="708" spans="1:19" s="66" customFormat="1" ht="30" customHeight="1" x14ac:dyDescent="0.25">
      <c r="A708" s="62" t="s">
        <v>27</v>
      </c>
      <c r="B708" s="62" t="s">
        <v>27</v>
      </c>
      <c r="C708" s="62" t="s">
        <v>28</v>
      </c>
      <c r="D708" s="62" t="s">
        <v>152</v>
      </c>
      <c r="E708" s="62" t="s">
        <v>30</v>
      </c>
      <c r="F708" s="82"/>
      <c r="G708" s="83" t="s">
        <v>448</v>
      </c>
      <c r="H708" s="4">
        <f>IF(A708="","",SUMIFS(H709:$H$2970,L709:$L$2970,K708))</f>
        <v>101043132236.23</v>
      </c>
      <c r="I708" s="4">
        <f>IF(A708="","",SUMIFS(I709:$I$2970,L709:$L$2970,K708))</f>
        <v>11747245228</v>
      </c>
      <c r="J708" s="4">
        <f t="shared" si="29"/>
        <v>112790377464.23</v>
      </c>
      <c r="K708" s="64" t="str">
        <f t="shared" si="30"/>
        <v>02-02-01-002-008</v>
      </c>
      <c r="L708" s="64" t="s">
        <v>617</v>
      </c>
      <c r="M708" s="62" t="s">
        <v>277</v>
      </c>
      <c r="N708" s="62" t="str">
        <f t="shared" si="28"/>
        <v>020201002008Subordinal</v>
      </c>
      <c r="O708" s="62">
        <f>IF(A708="","",IF(M708="DETALLE","",COUNTIFS(N708:$N$2970,N708)))</f>
        <v>1</v>
      </c>
      <c r="P708" s="62" t="s">
        <v>261</v>
      </c>
      <c r="Q708" s="62" t="s">
        <v>690</v>
      </c>
      <c r="R708" s="62" t="s">
        <v>448</v>
      </c>
      <c r="S708" s="65" t="s">
        <v>261</v>
      </c>
    </row>
    <row r="709" spans="1:19" s="66" customFormat="1" x14ac:dyDescent="0.25">
      <c r="F709" s="80" t="s">
        <v>101</v>
      </c>
      <c r="G709" s="80" t="s">
        <v>279</v>
      </c>
      <c r="H709" s="6">
        <v>98912326985.229996</v>
      </c>
      <c r="I709" s="6">
        <v>8800000000</v>
      </c>
      <c r="J709" s="6">
        <f t="shared" si="29"/>
        <v>107712326985.23</v>
      </c>
      <c r="K709" s="67" t="str">
        <f t="shared" si="30"/>
        <v>02-02-01-002-008</v>
      </c>
      <c r="L709" s="67" t="s">
        <v>624</v>
      </c>
      <c r="M709" s="66" t="s">
        <v>273</v>
      </c>
      <c r="N709" s="66" t="str">
        <f t="shared" si="28"/>
        <v/>
      </c>
      <c r="O709" s="66" t="str">
        <f>IF(A709="","",IF(M709="DETALLE","",COUNTIFS(N709:$N$2970,N709)))</f>
        <v/>
      </c>
      <c r="P709" s="66" t="s">
        <v>739</v>
      </c>
      <c r="Q709" s="66" t="s">
        <v>690</v>
      </c>
      <c r="R709" s="66" t="s">
        <v>448</v>
      </c>
      <c r="S709" s="65" t="s">
        <v>864</v>
      </c>
    </row>
    <row r="710" spans="1:19" s="66" customFormat="1" x14ac:dyDescent="0.25">
      <c r="F710" s="80" t="s">
        <v>166</v>
      </c>
      <c r="G710" s="80" t="s">
        <v>1043</v>
      </c>
      <c r="H710" s="6">
        <v>50000</v>
      </c>
      <c r="I710" s="6"/>
      <c r="J710" s="6">
        <f t="shared" si="29"/>
        <v>50000</v>
      </c>
      <c r="K710" s="67" t="str">
        <f t="shared" si="30"/>
        <v>02-02-01-002-008</v>
      </c>
      <c r="L710" s="67" t="s">
        <v>624</v>
      </c>
      <c r="M710" s="66" t="s">
        <v>273</v>
      </c>
      <c r="N710" s="66" t="str">
        <f t="shared" si="28"/>
        <v/>
      </c>
      <c r="O710" s="66" t="str">
        <f>IF(A710="","",IF(M710="DETALLE","",COUNTIFS(N710:$N$2970,N710)))</f>
        <v/>
      </c>
      <c r="P710" s="66" t="s">
        <v>739</v>
      </c>
      <c r="Q710" s="66" t="s">
        <v>690</v>
      </c>
      <c r="R710" s="66" t="s">
        <v>448</v>
      </c>
      <c r="S710" s="65" t="s">
        <v>899</v>
      </c>
    </row>
    <row r="711" spans="1:19" s="66" customFormat="1" x14ac:dyDescent="0.25">
      <c r="F711" s="84" t="s">
        <v>144</v>
      </c>
      <c r="G711" s="80" t="s">
        <v>408</v>
      </c>
      <c r="H711" s="6">
        <v>510000000</v>
      </c>
      <c r="I711" s="6"/>
      <c r="J711" s="6">
        <f t="shared" si="29"/>
        <v>510000000</v>
      </c>
      <c r="K711" s="67" t="str">
        <f t="shared" si="30"/>
        <v>02-02-01-002-008</v>
      </c>
      <c r="L711" s="67" t="s">
        <v>624</v>
      </c>
      <c r="M711" s="66" t="s">
        <v>273</v>
      </c>
      <c r="N711" s="66" t="str">
        <f t="shared" ref="N711:N777" si="31">IF(F711&lt;&gt;"","",A711&amp;TRIM(B711)&amp;TRIM(C711)&amp;TRIM(D711)&amp;TRIM(E711)&amp;TRIM(M711))</f>
        <v/>
      </c>
      <c r="O711" s="66" t="str">
        <f>IF(A711="","",IF(M711="DETALLE","",COUNTIFS(N711:$N$2970,N711)))</f>
        <v/>
      </c>
      <c r="P711" s="66" t="s">
        <v>739</v>
      </c>
      <c r="Q711" s="66" t="s">
        <v>690</v>
      </c>
      <c r="R711" s="66" t="s">
        <v>448</v>
      </c>
      <c r="S711" s="65" t="s">
        <v>888</v>
      </c>
    </row>
    <row r="712" spans="1:19" s="66" customFormat="1" x14ac:dyDescent="0.25">
      <c r="F712" s="80" t="s">
        <v>33</v>
      </c>
      <c r="G712" s="80" t="s">
        <v>979</v>
      </c>
      <c r="H712" s="6">
        <v>800000</v>
      </c>
      <c r="I712" s="6"/>
      <c r="J712" s="6">
        <f t="shared" si="29"/>
        <v>800000</v>
      </c>
      <c r="K712" s="67" t="str">
        <f t="shared" si="30"/>
        <v>02-02-01-002-008</v>
      </c>
      <c r="L712" s="67" t="s">
        <v>624</v>
      </c>
      <c r="M712" s="66" t="s">
        <v>273</v>
      </c>
      <c r="N712" s="66" t="str">
        <f t="shared" si="31"/>
        <v/>
      </c>
      <c r="O712" s="66" t="str">
        <f>IF(A712="","",IF(M712="DETALLE","",COUNTIFS(N712:$N$2970,N712)))</f>
        <v/>
      </c>
      <c r="P712" s="66" t="s">
        <v>739</v>
      </c>
      <c r="Q712" s="66" t="s">
        <v>690</v>
      </c>
      <c r="R712" s="66" t="s">
        <v>448</v>
      </c>
      <c r="S712" s="65" t="s">
        <v>834</v>
      </c>
    </row>
    <row r="713" spans="1:19" s="66" customFormat="1" x14ac:dyDescent="0.25">
      <c r="F713" s="80" t="s">
        <v>136</v>
      </c>
      <c r="G713" s="80" t="s">
        <v>1035</v>
      </c>
      <c r="H713" s="6">
        <v>2400000</v>
      </c>
      <c r="I713" s="6"/>
      <c r="J713" s="6">
        <f t="shared" si="29"/>
        <v>2400000</v>
      </c>
      <c r="K713" s="67" t="str">
        <f t="shared" si="30"/>
        <v>02-02-01-002-008</v>
      </c>
      <c r="L713" s="67" t="s">
        <v>624</v>
      </c>
      <c r="M713" s="66" t="s">
        <v>273</v>
      </c>
      <c r="N713" s="66" t="str">
        <f t="shared" si="31"/>
        <v/>
      </c>
      <c r="O713" s="66" t="str">
        <f>IF(A713="","",IF(M713="DETALLE","",COUNTIFS(N713:$N$2970,N713)))</f>
        <v/>
      </c>
      <c r="P713" s="66" t="s">
        <v>739</v>
      </c>
      <c r="Q713" s="66" t="s">
        <v>690</v>
      </c>
      <c r="R713" s="66" t="s">
        <v>448</v>
      </c>
      <c r="S713" s="65" t="s">
        <v>884</v>
      </c>
    </row>
    <row r="714" spans="1:19" s="66" customFormat="1" x14ac:dyDescent="0.25">
      <c r="F714" s="80" t="s">
        <v>36</v>
      </c>
      <c r="G714" s="80" t="s">
        <v>307</v>
      </c>
      <c r="H714" s="6">
        <v>9000000</v>
      </c>
      <c r="I714" s="6"/>
      <c r="J714" s="6">
        <f t="shared" si="29"/>
        <v>9000000</v>
      </c>
      <c r="K714" s="67" t="str">
        <f t="shared" si="30"/>
        <v>02-02-01-002-008</v>
      </c>
      <c r="L714" s="67" t="s">
        <v>624</v>
      </c>
      <c r="M714" s="66" t="s">
        <v>273</v>
      </c>
      <c r="N714" s="66" t="str">
        <f t="shared" si="31"/>
        <v/>
      </c>
      <c r="O714" s="66" t="str">
        <f>IF(A714="","",IF(M714="DETALLE","",COUNTIFS(N714:$N$2970,N714)))</f>
        <v/>
      </c>
      <c r="P714" s="66" t="s">
        <v>739</v>
      </c>
      <c r="Q714" s="66" t="s">
        <v>690</v>
      </c>
      <c r="R714" s="66" t="s">
        <v>448</v>
      </c>
      <c r="S714" s="65" t="s">
        <v>837</v>
      </c>
    </row>
    <row r="715" spans="1:19" s="66" customFormat="1" x14ac:dyDescent="0.25">
      <c r="F715" s="80" t="s">
        <v>38</v>
      </c>
      <c r="G715" s="80" t="s">
        <v>1016</v>
      </c>
      <c r="H715" s="6">
        <v>1964000</v>
      </c>
      <c r="I715" s="6"/>
      <c r="J715" s="6">
        <f t="shared" ref="J715:J781" si="32">IF(AND(A715="",F715=""),"",H715+I715)</f>
        <v>1964000</v>
      </c>
      <c r="K715" s="67" t="str">
        <f t="shared" ref="K715:K781" si="33">IF(F715&lt;&gt;"",K714,A715&amp;IF(B715="","","-"&amp;B715)&amp;IF(OR(C715="",C715=" "),"","-"&amp;C715)&amp;IF(OR(D715="",D715=" "),"","-"&amp;D715)&amp;IF(OR(E715="",E715=" "),"","-"&amp;E715))</f>
        <v>02-02-01-002-008</v>
      </c>
      <c r="L715" s="67" t="s">
        <v>624</v>
      </c>
      <c r="M715" s="66" t="s">
        <v>273</v>
      </c>
      <c r="N715" s="66" t="str">
        <f t="shared" si="31"/>
        <v/>
      </c>
      <c r="O715" s="66" t="str">
        <f>IF(A715="","",IF(M715="DETALLE","",COUNTIFS(N715:$N$2970,N715)))</f>
        <v/>
      </c>
      <c r="P715" s="66" t="s">
        <v>739</v>
      </c>
      <c r="Q715" s="66" t="s">
        <v>690</v>
      </c>
      <c r="R715" s="66" t="s">
        <v>448</v>
      </c>
      <c r="S715" s="65" t="s">
        <v>839</v>
      </c>
    </row>
    <row r="716" spans="1:19" s="66" customFormat="1" x14ac:dyDescent="0.25">
      <c r="F716" s="80" t="s">
        <v>102</v>
      </c>
      <c r="G716" s="80" t="s">
        <v>368</v>
      </c>
      <c r="H716" s="6">
        <v>45000000</v>
      </c>
      <c r="I716" s="6"/>
      <c r="J716" s="6">
        <f t="shared" si="32"/>
        <v>45000000</v>
      </c>
      <c r="K716" s="67" t="str">
        <f t="shared" si="33"/>
        <v>02-02-01-002-008</v>
      </c>
      <c r="L716" s="67" t="s">
        <v>624</v>
      </c>
      <c r="M716" s="66" t="s">
        <v>273</v>
      </c>
      <c r="N716" s="66" t="str">
        <f t="shared" si="31"/>
        <v/>
      </c>
      <c r="O716" s="66" t="str">
        <f>IF(A716="","",IF(M716="DETALLE","",COUNTIFS(N716:$N$2970,N716)))</f>
        <v/>
      </c>
      <c r="P716" s="66" t="s">
        <v>739</v>
      </c>
      <c r="Q716" s="66" t="s">
        <v>690</v>
      </c>
      <c r="R716" s="66" t="s">
        <v>448</v>
      </c>
      <c r="S716" s="65" t="s">
        <v>865</v>
      </c>
    </row>
    <row r="717" spans="1:19" s="66" customFormat="1" x14ac:dyDescent="0.25">
      <c r="F717" s="84" t="s">
        <v>137</v>
      </c>
      <c r="G717" s="80" t="s">
        <v>402</v>
      </c>
      <c r="H717" s="6">
        <v>100000</v>
      </c>
      <c r="I717" s="6"/>
      <c r="J717" s="6">
        <f t="shared" si="32"/>
        <v>100000</v>
      </c>
      <c r="K717" s="67" t="str">
        <f t="shared" si="33"/>
        <v>02-02-01-002-008</v>
      </c>
      <c r="L717" s="67" t="s">
        <v>624</v>
      </c>
      <c r="M717" s="66" t="s">
        <v>273</v>
      </c>
      <c r="N717" s="66" t="str">
        <f t="shared" si="31"/>
        <v/>
      </c>
      <c r="O717" s="66" t="str">
        <f>IF(A717="","",IF(M717="DETALLE","",COUNTIFS(N717:$N$2970,N717)))</f>
        <v/>
      </c>
      <c r="P717" s="66" t="s">
        <v>739</v>
      </c>
      <c r="Q717" s="66" t="s">
        <v>690</v>
      </c>
      <c r="R717" s="66" t="s">
        <v>448</v>
      </c>
      <c r="S717" s="65" t="s">
        <v>885</v>
      </c>
    </row>
    <row r="718" spans="1:19" s="66" customFormat="1" x14ac:dyDescent="0.25">
      <c r="F718" s="80" t="s">
        <v>40</v>
      </c>
      <c r="G718" s="80" t="s">
        <v>994</v>
      </c>
      <c r="H718" s="6">
        <v>39000000</v>
      </c>
      <c r="I718" s="6"/>
      <c r="J718" s="6">
        <f t="shared" si="32"/>
        <v>39000000</v>
      </c>
      <c r="K718" s="67" t="str">
        <f t="shared" si="33"/>
        <v>02-02-01-002-008</v>
      </c>
      <c r="L718" s="67" t="s">
        <v>624</v>
      </c>
      <c r="M718" s="66" t="s">
        <v>273</v>
      </c>
      <c r="N718" s="66" t="str">
        <f t="shared" si="31"/>
        <v/>
      </c>
      <c r="O718" s="66" t="str">
        <f>IF(A718="","",IF(M718="DETALLE","",COUNTIFS(N718:$N$2970,N718)))</f>
        <v/>
      </c>
      <c r="P718" s="66" t="s">
        <v>744</v>
      </c>
      <c r="Q718" s="66" t="s">
        <v>690</v>
      </c>
      <c r="R718" s="66" t="s">
        <v>448</v>
      </c>
      <c r="S718" s="65" t="s">
        <v>744</v>
      </c>
    </row>
    <row r="719" spans="1:19" s="66" customFormat="1" x14ac:dyDescent="0.25">
      <c r="F719" s="80" t="s">
        <v>51</v>
      </c>
      <c r="G719" s="80" t="s">
        <v>322</v>
      </c>
      <c r="H719" s="6">
        <v>33756886</v>
      </c>
      <c r="I719" s="6"/>
      <c r="J719" s="6">
        <f t="shared" si="32"/>
        <v>33756886</v>
      </c>
      <c r="K719" s="67" t="str">
        <f t="shared" si="33"/>
        <v>02-02-01-002-008</v>
      </c>
      <c r="L719" s="67" t="s">
        <v>624</v>
      </c>
      <c r="M719" s="66" t="s">
        <v>273</v>
      </c>
      <c r="N719" s="66" t="str">
        <f t="shared" si="31"/>
        <v/>
      </c>
      <c r="O719" s="66" t="str">
        <f>IF(A719="","",IF(M719="DETALLE","",COUNTIFS(N719:$N$2970,N719)))</f>
        <v/>
      </c>
      <c r="P719" s="66" t="s">
        <v>753</v>
      </c>
      <c r="Q719" s="66" t="s">
        <v>690</v>
      </c>
      <c r="R719" s="66" t="s">
        <v>448</v>
      </c>
      <c r="S719" s="65" t="s">
        <v>753</v>
      </c>
    </row>
    <row r="720" spans="1:19" s="66" customFormat="1" x14ac:dyDescent="0.25">
      <c r="F720" s="80" t="s">
        <v>54</v>
      </c>
      <c r="G720" s="80" t="s">
        <v>288</v>
      </c>
      <c r="H720" s="6"/>
      <c r="I720" s="6">
        <v>504700000</v>
      </c>
      <c r="J720" s="6">
        <f t="shared" si="32"/>
        <v>504700000</v>
      </c>
      <c r="K720" s="67" t="str">
        <f t="shared" si="33"/>
        <v>02-02-01-002-008</v>
      </c>
      <c r="L720" s="67" t="s">
        <v>624</v>
      </c>
      <c r="M720" s="66" t="s">
        <v>273</v>
      </c>
      <c r="N720" s="66" t="str">
        <f t="shared" si="31"/>
        <v/>
      </c>
      <c r="O720" s="66" t="str">
        <f>IF(A720="","",IF(M720="DETALLE","",COUNTIFS(N720:$N$2970,N720)))</f>
        <v/>
      </c>
      <c r="P720" s="66" t="s">
        <v>743</v>
      </c>
      <c r="Q720" s="66" t="s">
        <v>690</v>
      </c>
      <c r="R720" s="66" t="s">
        <v>448</v>
      </c>
      <c r="S720" s="65" t="s">
        <v>743</v>
      </c>
    </row>
    <row r="721" spans="6:19" s="66" customFormat="1" x14ac:dyDescent="0.25">
      <c r="F721" s="80" t="s">
        <v>138</v>
      </c>
      <c r="G721" s="80" t="s">
        <v>992</v>
      </c>
      <c r="H721" s="6">
        <v>499901830</v>
      </c>
      <c r="I721" s="6"/>
      <c r="J721" s="6">
        <f t="shared" si="32"/>
        <v>499901830</v>
      </c>
      <c r="K721" s="67" t="str">
        <f t="shared" si="33"/>
        <v>02-02-01-002-008</v>
      </c>
      <c r="L721" s="67" t="s">
        <v>624</v>
      </c>
      <c r="M721" s="66" t="s">
        <v>273</v>
      </c>
      <c r="N721" s="66" t="str">
        <f t="shared" si="31"/>
        <v/>
      </c>
      <c r="O721" s="66" t="str">
        <f>IF(A721="","",IF(M721="DETALLE","",COUNTIFS(N721:$N$2970,N721)))</f>
        <v/>
      </c>
      <c r="P721" s="66" t="s">
        <v>778</v>
      </c>
      <c r="Q721" s="66" t="s">
        <v>690</v>
      </c>
      <c r="R721" s="66" t="s">
        <v>448</v>
      </c>
      <c r="S721" s="65" t="s">
        <v>778</v>
      </c>
    </row>
    <row r="722" spans="6:19" s="66" customFormat="1" x14ac:dyDescent="0.25">
      <c r="F722" s="80" t="s">
        <v>57</v>
      </c>
      <c r="G722" s="80" t="s">
        <v>1023</v>
      </c>
      <c r="H722" s="6">
        <v>2620000</v>
      </c>
      <c r="I722" s="6"/>
      <c r="J722" s="6">
        <f t="shared" si="32"/>
        <v>2620000</v>
      </c>
      <c r="K722" s="67" t="str">
        <f t="shared" si="33"/>
        <v>02-02-01-002-008</v>
      </c>
      <c r="L722" s="67" t="s">
        <v>624</v>
      </c>
      <c r="M722" s="66" t="s">
        <v>273</v>
      </c>
      <c r="N722" s="66" t="str">
        <f t="shared" si="31"/>
        <v/>
      </c>
      <c r="O722" s="66" t="str">
        <f>IF(A722="","",IF(M722="DETALLE","",COUNTIFS(N722:$N$2970,N722)))</f>
        <v/>
      </c>
      <c r="P722" s="66" t="s">
        <v>757</v>
      </c>
      <c r="Q722" s="66" t="s">
        <v>690</v>
      </c>
      <c r="R722" s="66" t="s">
        <v>448</v>
      </c>
      <c r="S722" s="65" t="s">
        <v>757</v>
      </c>
    </row>
    <row r="723" spans="6:19" s="66" customFormat="1" x14ac:dyDescent="0.25">
      <c r="F723" s="80" t="s">
        <v>58</v>
      </c>
      <c r="G723" s="80" t="s">
        <v>988</v>
      </c>
      <c r="H723" s="6"/>
      <c r="I723" s="6">
        <v>2283345228</v>
      </c>
      <c r="J723" s="6">
        <f t="shared" si="32"/>
        <v>2283345228</v>
      </c>
      <c r="K723" s="67" t="str">
        <f t="shared" si="33"/>
        <v>02-02-01-002-008</v>
      </c>
      <c r="L723" s="67" t="s">
        <v>624</v>
      </c>
      <c r="M723" s="66" t="s">
        <v>273</v>
      </c>
      <c r="N723" s="66" t="str">
        <f t="shared" si="31"/>
        <v/>
      </c>
      <c r="O723" s="66" t="str">
        <f>IF(A723="","",IF(M723="DETALLE","",COUNTIFS(N723:$N$2970,N723)))</f>
        <v/>
      </c>
      <c r="P723" s="66" t="s">
        <v>758</v>
      </c>
      <c r="Q723" s="66" t="s">
        <v>690</v>
      </c>
      <c r="R723" s="66" t="s">
        <v>448</v>
      </c>
      <c r="S723" s="65" t="s">
        <v>758</v>
      </c>
    </row>
    <row r="724" spans="6:19" s="66" customFormat="1" x14ac:dyDescent="0.25">
      <c r="F724" s="80" t="s">
        <v>59</v>
      </c>
      <c r="G724" s="80" t="s">
        <v>1029</v>
      </c>
      <c r="H724" s="6">
        <v>421091695</v>
      </c>
      <c r="I724" s="6"/>
      <c r="J724" s="6">
        <f t="shared" si="32"/>
        <v>421091695</v>
      </c>
      <c r="K724" s="67" t="str">
        <f t="shared" si="33"/>
        <v>02-02-01-002-008</v>
      </c>
      <c r="L724" s="67" t="s">
        <v>624</v>
      </c>
      <c r="M724" s="66" t="s">
        <v>273</v>
      </c>
      <c r="N724" s="66" t="str">
        <f t="shared" si="31"/>
        <v/>
      </c>
      <c r="O724" s="66" t="str">
        <f>IF(A724="","",IF(M724="DETALLE","",COUNTIFS(N724:$N$2970,N724)))</f>
        <v/>
      </c>
      <c r="P724" s="66" t="s">
        <v>759</v>
      </c>
      <c r="Q724" s="66" t="s">
        <v>690</v>
      </c>
      <c r="R724" s="66" t="s">
        <v>448</v>
      </c>
      <c r="S724" s="65" t="s">
        <v>759</v>
      </c>
    </row>
    <row r="725" spans="6:19" s="66" customFormat="1" x14ac:dyDescent="0.25">
      <c r="F725" s="80" t="s">
        <v>65</v>
      </c>
      <c r="G725" s="80" t="s">
        <v>1024</v>
      </c>
      <c r="H725" s="6">
        <v>12000000</v>
      </c>
      <c r="I725" s="6"/>
      <c r="J725" s="6">
        <f t="shared" si="32"/>
        <v>12000000</v>
      </c>
      <c r="K725" s="67" t="str">
        <f t="shared" si="33"/>
        <v>02-02-01-002-008</v>
      </c>
      <c r="L725" s="67" t="s">
        <v>624</v>
      </c>
      <c r="M725" s="66" t="s">
        <v>273</v>
      </c>
      <c r="N725" s="66" t="str">
        <f t="shared" si="31"/>
        <v/>
      </c>
      <c r="O725" s="66" t="str">
        <f>IF(A725="","",IF(M725="DETALLE","",COUNTIFS(N725:$N$2970,N725)))</f>
        <v/>
      </c>
      <c r="P725" s="66" t="s">
        <v>762</v>
      </c>
      <c r="Q725" s="66" t="s">
        <v>690</v>
      </c>
      <c r="R725" s="66" t="s">
        <v>448</v>
      </c>
      <c r="S725" s="65" t="s">
        <v>762</v>
      </c>
    </row>
    <row r="726" spans="6:19" s="66" customFormat="1" x14ac:dyDescent="0.25">
      <c r="F726" s="80" t="s">
        <v>68</v>
      </c>
      <c r="G726" s="80" t="s">
        <v>337</v>
      </c>
      <c r="H726" s="6">
        <v>10000000</v>
      </c>
      <c r="I726" s="6"/>
      <c r="J726" s="6">
        <f t="shared" si="32"/>
        <v>10000000</v>
      </c>
      <c r="K726" s="67" t="str">
        <f t="shared" si="33"/>
        <v>02-02-01-002-008</v>
      </c>
      <c r="L726" s="67" t="s">
        <v>624</v>
      </c>
      <c r="M726" s="66" t="s">
        <v>273</v>
      </c>
      <c r="N726" s="66" t="str">
        <f t="shared" si="31"/>
        <v/>
      </c>
      <c r="O726" s="66" t="str">
        <f>IF(A726="","",IF(M726="DETALLE","",COUNTIFS(N726:$N$2970,N726)))</f>
        <v/>
      </c>
      <c r="P726" s="66" t="s">
        <v>763</v>
      </c>
      <c r="Q726" s="66" t="s">
        <v>690</v>
      </c>
      <c r="R726" s="66" t="s">
        <v>448</v>
      </c>
      <c r="S726" s="65" t="s">
        <v>763</v>
      </c>
    </row>
    <row r="727" spans="6:19" s="66" customFormat="1" x14ac:dyDescent="0.25">
      <c r="F727" s="80" t="s">
        <v>72</v>
      </c>
      <c r="G727" s="80" t="s">
        <v>341</v>
      </c>
      <c r="H727" s="6">
        <v>1935000</v>
      </c>
      <c r="I727" s="6"/>
      <c r="J727" s="6">
        <f t="shared" si="32"/>
        <v>1935000</v>
      </c>
      <c r="K727" s="67" t="str">
        <f t="shared" si="33"/>
        <v>02-02-01-002-008</v>
      </c>
      <c r="L727" s="67" t="s">
        <v>624</v>
      </c>
      <c r="M727" s="66" t="s">
        <v>273</v>
      </c>
      <c r="N727" s="66" t="str">
        <f t="shared" si="31"/>
        <v/>
      </c>
      <c r="O727" s="66" t="str">
        <f>IF(A727="","",IF(M727="DETALLE","",COUNTIFS(N727:$N$2970,N727)))</f>
        <v/>
      </c>
      <c r="P727" s="66" t="s">
        <v>765</v>
      </c>
      <c r="Q727" s="66" t="s">
        <v>690</v>
      </c>
      <c r="R727" s="66" t="s">
        <v>448</v>
      </c>
      <c r="S727" s="65" t="s">
        <v>850</v>
      </c>
    </row>
    <row r="728" spans="6:19" s="66" customFormat="1" x14ac:dyDescent="0.25">
      <c r="F728" s="80" t="s">
        <v>73</v>
      </c>
      <c r="G728" s="80" t="s">
        <v>342</v>
      </c>
      <c r="H728" s="6">
        <v>3646300</v>
      </c>
      <c r="I728" s="6"/>
      <c r="J728" s="6">
        <f t="shared" si="32"/>
        <v>3646300</v>
      </c>
      <c r="K728" s="67" t="str">
        <f t="shared" si="33"/>
        <v>02-02-01-002-008</v>
      </c>
      <c r="L728" s="67" t="s">
        <v>624</v>
      </c>
      <c r="M728" s="66" t="s">
        <v>273</v>
      </c>
      <c r="N728" s="66" t="str">
        <f t="shared" si="31"/>
        <v/>
      </c>
      <c r="O728" s="66" t="str">
        <f>IF(A728="","",IF(M728="DETALLE","",COUNTIFS(N728:$N$2970,N728)))</f>
        <v/>
      </c>
      <c r="P728" s="66" t="s">
        <v>765</v>
      </c>
      <c r="Q728" s="66" t="s">
        <v>690</v>
      </c>
      <c r="R728" s="66" t="s">
        <v>448</v>
      </c>
      <c r="S728" s="65" t="s">
        <v>765</v>
      </c>
    </row>
    <row r="729" spans="6:19" s="66" customFormat="1" x14ac:dyDescent="0.25">
      <c r="F729" s="80" t="s">
        <v>124</v>
      </c>
      <c r="G729" s="80" t="s">
        <v>987</v>
      </c>
      <c r="H729" s="6">
        <v>3000000</v>
      </c>
      <c r="I729" s="6">
        <v>159200000</v>
      </c>
      <c r="J729" s="6">
        <f t="shared" si="32"/>
        <v>162200000</v>
      </c>
      <c r="K729" s="67" t="str">
        <f t="shared" si="33"/>
        <v>02-02-01-002-008</v>
      </c>
      <c r="L729" s="67" t="s">
        <v>624</v>
      </c>
      <c r="M729" s="66" t="s">
        <v>273</v>
      </c>
      <c r="N729" s="66" t="str">
        <f t="shared" si="31"/>
        <v/>
      </c>
      <c r="O729" s="66" t="str">
        <f>IF(A729="","",IF(M729="DETALLE","",COUNTIFS(N729:$N$2970,N729)))</f>
        <v/>
      </c>
      <c r="P729" s="66" t="s">
        <v>766</v>
      </c>
      <c r="Q729" s="66" t="s">
        <v>690</v>
      </c>
      <c r="R729" s="66" t="s">
        <v>448</v>
      </c>
      <c r="S729" s="65" t="s">
        <v>873</v>
      </c>
    </row>
    <row r="730" spans="6:19" s="66" customFormat="1" x14ac:dyDescent="0.25">
      <c r="F730" s="80" t="s">
        <v>74</v>
      </c>
      <c r="G730" s="80" t="s">
        <v>343</v>
      </c>
      <c r="H730" s="6">
        <v>17410000</v>
      </c>
      <c r="I730" s="6"/>
      <c r="J730" s="6">
        <f t="shared" si="32"/>
        <v>17410000</v>
      </c>
      <c r="K730" s="67" t="str">
        <f t="shared" si="33"/>
        <v>02-02-01-002-008</v>
      </c>
      <c r="L730" s="67" t="s">
        <v>624</v>
      </c>
      <c r="M730" s="66" t="s">
        <v>273</v>
      </c>
      <c r="N730" s="66" t="str">
        <f t="shared" si="31"/>
        <v/>
      </c>
      <c r="O730" s="66" t="str">
        <f>IF(A730="","",IF(M730="DETALLE","",COUNTIFS(N730:$N$2970,N730)))</f>
        <v/>
      </c>
      <c r="P730" s="66" t="s">
        <v>766</v>
      </c>
      <c r="Q730" s="66" t="s">
        <v>690</v>
      </c>
      <c r="R730" s="66" t="s">
        <v>448</v>
      </c>
      <c r="S730" s="65" t="s">
        <v>766</v>
      </c>
    </row>
    <row r="731" spans="6:19" s="66" customFormat="1" x14ac:dyDescent="0.25">
      <c r="F731" s="80" t="s">
        <v>75</v>
      </c>
      <c r="G731" s="80" t="s">
        <v>281</v>
      </c>
      <c r="H731" s="6">
        <v>2850000</v>
      </c>
      <c r="I731" s="6"/>
      <c r="J731" s="6">
        <f t="shared" si="32"/>
        <v>2850000</v>
      </c>
      <c r="K731" s="67" t="str">
        <f t="shared" si="33"/>
        <v>02-02-01-002-008</v>
      </c>
      <c r="L731" s="67" t="s">
        <v>624</v>
      </c>
      <c r="M731" s="66" t="s">
        <v>273</v>
      </c>
      <c r="N731" s="66" t="str">
        <f t="shared" si="31"/>
        <v/>
      </c>
      <c r="O731" s="66" t="str">
        <f>IF(A731="","",IF(M731="DETALLE","",COUNTIFS(N731:$N$2970,N731)))</f>
        <v/>
      </c>
      <c r="P731" s="66" t="s">
        <v>741</v>
      </c>
      <c r="Q731" s="66" t="s">
        <v>690</v>
      </c>
      <c r="R731" s="66" t="s">
        <v>448</v>
      </c>
      <c r="S731" s="65" t="s">
        <v>741</v>
      </c>
    </row>
    <row r="732" spans="6:19" s="66" customFormat="1" x14ac:dyDescent="0.25">
      <c r="F732" s="80" t="s">
        <v>78</v>
      </c>
      <c r="G732" s="80" t="s">
        <v>345</v>
      </c>
      <c r="H732" s="6">
        <v>65156250</v>
      </c>
      <c r="I732" s="6"/>
      <c r="J732" s="6">
        <f t="shared" si="32"/>
        <v>65156250</v>
      </c>
      <c r="K732" s="67" t="str">
        <f t="shared" si="33"/>
        <v>02-02-01-002-008</v>
      </c>
      <c r="L732" s="67" t="s">
        <v>624</v>
      </c>
      <c r="M732" s="66" t="s">
        <v>273</v>
      </c>
      <c r="N732" s="66" t="str">
        <f t="shared" si="31"/>
        <v/>
      </c>
      <c r="O732" s="66" t="str">
        <f>IF(A732="","",IF(M732="DETALLE","",COUNTIFS(N732:$N$2970,N732)))</f>
        <v/>
      </c>
      <c r="P732" s="66" t="s">
        <v>767</v>
      </c>
      <c r="Q732" s="66" t="s">
        <v>690</v>
      </c>
      <c r="R732" s="66" t="s">
        <v>448</v>
      </c>
      <c r="S732" s="65" t="s">
        <v>852</v>
      </c>
    </row>
    <row r="733" spans="6:19" s="66" customFormat="1" x14ac:dyDescent="0.25">
      <c r="F733" s="80" t="s">
        <v>79</v>
      </c>
      <c r="G733" s="80" t="s">
        <v>346</v>
      </c>
      <c r="H733" s="6">
        <v>6000000</v>
      </c>
      <c r="I733" s="6"/>
      <c r="J733" s="6">
        <f t="shared" si="32"/>
        <v>6000000</v>
      </c>
      <c r="K733" s="67" t="str">
        <f t="shared" si="33"/>
        <v>02-02-01-002-008</v>
      </c>
      <c r="L733" s="67" t="s">
        <v>624</v>
      </c>
      <c r="M733" s="66" t="s">
        <v>273</v>
      </c>
      <c r="N733" s="66" t="str">
        <f t="shared" si="31"/>
        <v/>
      </c>
      <c r="O733" s="66" t="str">
        <f>IF(A733="","",IF(M733="DETALLE","",COUNTIFS(N733:$N$2970,N733)))</f>
        <v/>
      </c>
      <c r="P733" s="66" t="s">
        <v>767</v>
      </c>
      <c r="Q733" s="66" t="s">
        <v>690</v>
      </c>
      <c r="R733" s="66" t="s">
        <v>448</v>
      </c>
      <c r="S733" s="65" t="s">
        <v>853</v>
      </c>
    </row>
    <row r="734" spans="6:19" s="66" customFormat="1" x14ac:dyDescent="0.25">
      <c r="F734" s="80" t="s">
        <v>80</v>
      </c>
      <c r="G734" s="80" t="s">
        <v>347</v>
      </c>
      <c r="H734" s="6">
        <v>367238290</v>
      </c>
      <c r="I734" s="6"/>
      <c r="J734" s="6">
        <f t="shared" si="32"/>
        <v>367238290</v>
      </c>
      <c r="K734" s="67" t="str">
        <f t="shared" si="33"/>
        <v>02-02-01-002-008</v>
      </c>
      <c r="L734" s="67" t="s">
        <v>624</v>
      </c>
      <c r="M734" s="66" t="s">
        <v>273</v>
      </c>
      <c r="N734" s="66" t="str">
        <f t="shared" si="31"/>
        <v/>
      </c>
      <c r="O734" s="66" t="str">
        <f>IF(A734="","",IF(M734="DETALLE","",COUNTIFS(N734:$N$2970,N734)))</f>
        <v/>
      </c>
      <c r="P734" s="66" t="s">
        <v>768</v>
      </c>
      <c r="Q734" s="66" t="s">
        <v>690</v>
      </c>
      <c r="R734" s="66" t="s">
        <v>448</v>
      </c>
      <c r="S734" s="65" t="s">
        <v>768</v>
      </c>
    </row>
    <row r="735" spans="6:19" s="66" customFormat="1" x14ac:dyDescent="0.25">
      <c r="F735" s="80" t="s">
        <v>113</v>
      </c>
      <c r="G735" s="80" t="s">
        <v>379</v>
      </c>
      <c r="H735" s="6">
        <v>20000000</v>
      </c>
      <c r="I735" s="6"/>
      <c r="J735" s="6">
        <f t="shared" si="32"/>
        <v>20000000</v>
      </c>
      <c r="K735" s="67" t="str">
        <f t="shared" si="33"/>
        <v>02-02-01-002-008</v>
      </c>
      <c r="L735" s="67" t="s">
        <v>624</v>
      </c>
      <c r="M735" s="66" t="s">
        <v>273</v>
      </c>
      <c r="N735" s="66" t="str">
        <f t="shared" si="31"/>
        <v/>
      </c>
      <c r="O735" s="66" t="str">
        <f>IF(A735="","",IF(M735="DETALLE","",COUNTIFS(N735:$N$2970,N735)))</f>
        <v/>
      </c>
      <c r="P735" s="66" t="s">
        <v>768</v>
      </c>
      <c r="Q735" s="66" t="s">
        <v>690</v>
      </c>
      <c r="R735" s="66" t="s">
        <v>448</v>
      </c>
      <c r="S735" s="65" t="s">
        <v>867</v>
      </c>
    </row>
    <row r="736" spans="6:19" s="66" customFormat="1" x14ac:dyDescent="0.25">
      <c r="F736" s="80" t="s">
        <v>81</v>
      </c>
      <c r="G736" s="80" t="s">
        <v>348</v>
      </c>
      <c r="H736" s="6">
        <v>18000000</v>
      </c>
      <c r="I736" s="6"/>
      <c r="J736" s="6">
        <f t="shared" si="32"/>
        <v>18000000</v>
      </c>
      <c r="K736" s="67" t="str">
        <f t="shared" si="33"/>
        <v>02-02-01-002-008</v>
      </c>
      <c r="L736" s="67" t="s">
        <v>624</v>
      </c>
      <c r="M736" s="66" t="s">
        <v>273</v>
      </c>
      <c r="N736" s="66" t="str">
        <f t="shared" si="31"/>
        <v/>
      </c>
      <c r="O736" s="66" t="str">
        <f>IF(A736="","",IF(M736="DETALLE","",COUNTIFS(N736:$N$2970,N736)))</f>
        <v/>
      </c>
      <c r="P736" s="66" t="s">
        <v>768</v>
      </c>
      <c r="Q736" s="66" t="s">
        <v>690</v>
      </c>
      <c r="R736" s="66" t="s">
        <v>448</v>
      </c>
      <c r="S736" s="65" t="s">
        <v>854</v>
      </c>
    </row>
    <row r="737" spans="1:19" s="66" customFormat="1" x14ac:dyDescent="0.25">
      <c r="F737" s="80" t="s">
        <v>84</v>
      </c>
      <c r="G737" s="80" t="s">
        <v>351</v>
      </c>
      <c r="H737" s="6">
        <v>8800000</v>
      </c>
      <c r="I737" s="6"/>
      <c r="J737" s="6">
        <f t="shared" si="32"/>
        <v>8800000</v>
      </c>
      <c r="K737" s="67" t="str">
        <f t="shared" si="33"/>
        <v>02-02-01-002-008</v>
      </c>
      <c r="L737" s="67" t="s">
        <v>624</v>
      </c>
      <c r="M737" s="66" t="s">
        <v>273</v>
      </c>
      <c r="N737" s="66" t="str">
        <f t="shared" si="31"/>
        <v/>
      </c>
      <c r="O737" s="66" t="str">
        <f>IF(A737="","",IF(M737="DETALLE","",COUNTIFS(N737:$N$2970,N737)))</f>
        <v/>
      </c>
      <c r="P737" s="66" t="s">
        <v>769</v>
      </c>
      <c r="Q737" s="66" t="s">
        <v>690</v>
      </c>
      <c r="R737" s="66" t="s">
        <v>448</v>
      </c>
      <c r="S737" s="65" t="s">
        <v>1050</v>
      </c>
    </row>
    <row r="738" spans="1:19" s="66" customFormat="1" x14ac:dyDescent="0.25">
      <c r="F738" s="80" t="s">
        <v>88</v>
      </c>
      <c r="G738" s="80" t="s">
        <v>355</v>
      </c>
      <c r="H738" s="6">
        <v>2585000</v>
      </c>
      <c r="I738" s="6"/>
      <c r="J738" s="6">
        <f t="shared" si="32"/>
        <v>2585000</v>
      </c>
      <c r="K738" s="67" t="str">
        <f t="shared" si="33"/>
        <v>02-02-01-002-008</v>
      </c>
      <c r="L738" s="67" t="s">
        <v>624</v>
      </c>
      <c r="M738" s="66" t="s">
        <v>273</v>
      </c>
      <c r="N738" s="66" t="str">
        <f t="shared" si="31"/>
        <v/>
      </c>
      <c r="O738" s="66" t="str">
        <f>IF(A738="","",IF(M738="DETALLE","",COUNTIFS(N738:$N$2970,N738)))</f>
        <v/>
      </c>
      <c r="P738" s="66" t="s">
        <v>771</v>
      </c>
      <c r="Q738" s="66" t="s">
        <v>690</v>
      </c>
      <c r="R738" s="66" t="s">
        <v>448</v>
      </c>
      <c r="S738" s="65" t="s">
        <v>1051</v>
      </c>
    </row>
    <row r="739" spans="1:19" s="66" customFormat="1" x14ac:dyDescent="0.25">
      <c r="F739" s="80" t="s">
        <v>141</v>
      </c>
      <c r="G739" s="80" t="s">
        <v>405</v>
      </c>
      <c r="H739" s="6">
        <v>4000000</v>
      </c>
      <c r="I739" s="6"/>
      <c r="J739" s="6">
        <f t="shared" si="32"/>
        <v>4000000</v>
      </c>
      <c r="K739" s="67" t="str">
        <f t="shared" si="33"/>
        <v>02-02-01-002-008</v>
      </c>
      <c r="L739" s="67" t="s">
        <v>624</v>
      </c>
      <c r="M739" s="66" t="s">
        <v>273</v>
      </c>
      <c r="N739" s="66" t="str">
        <f t="shared" si="31"/>
        <v/>
      </c>
      <c r="O739" s="66" t="str">
        <f>IF(A739="","",IF(M739="DETALLE","",COUNTIFS(N739:$N$2970,N739)))</f>
        <v/>
      </c>
      <c r="P739" s="66" t="s">
        <v>772</v>
      </c>
      <c r="Q739" s="66" t="s">
        <v>690</v>
      </c>
      <c r="R739" s="66" t="s">
        <v>448</v>
      </c>
      <c r="S739" s="65" t="s">
        <v>772</v>
      </c>
    </row>
    <row r="740" spans="1:19" s="66" customFormat="1" x14ac:dyDescent="0.25">
      <c r="F740" s="80" t="s">
        <v>90</v>
      </c>
      <c r="G740" s="80" t="s">
        <v>1025</v>
      </c>
      <c r="H740" s="6">
        <v>21000000</v>
      </c>
      <c r="I740" s="6"/>
      <c r="J740" s="6">
        <f t="shared" si="32"/>
        <v>21000000</v>
      </c>
      <c r="K740" s="67" t="str">
        <f t="shared" si="33"/>
        <v>02-02-01-002-008</v>
      </c>
      <c r="L740" s="67" t="s">
        <v>624</v>
      </c>
      <c r="M740" s="66" t="s">
        <v>273</v>
      </c>
      <c r="N740" s="66" t="str">
        <f t="shared" si="31"/>
        <v/>
      </c>
      <c r="O740" s="66" t="str">
        <f>IF(A740="","",IF(M740="DETALLE","",COUNTIFS(N740:$N$2970,N740)))</f>
        <v/>
      </c>
      <c r="P740" s="66" t="s">
        <v>773</v>
      </c>
      <c r="Q740" s="66" t="s">
        <v>690</v>
      </c>
      <c r="R740" s="66" t="s">
        <v>448</v>
      </c>
      <c r="S740" s="65" t="s">
        <v>773</v>
      </c>
    </row>
    <row r="741" spans="1:19" s="66" customFormat="1" x14ac:dyDescent="0.25">
      <c r="F741" s="80" t="s">
        <v>91</v>
      </c>
      <c r="G741" s="80" t="s">
        <v>358</v>
      </c>
      <c r="H741" s="6">
        <v>1500000</v>
      </c>
      <c r="I741" s="6"/>
      <c r="J741" s="6">
        <f t="shared" si="32"/>
        <v>1500000</v>
      </c>
      <c r="K741" s="67" t="str">
        <f t="shared" si="33"/>
        <v>02-02-01-002-008</v>
      </c>
      <c r="L741" s="67" t="s">
        <v>624</v>
      </c>
      <c r="M741" s="66" t="s">
        <v>273</v>
      </c>
      <c r="N741" s="66" t="str">
        <f t="shared" si="31"/>
        <v/>
      </c>
      <c r="O741" s="66" t="str">
        <f>IF(A741="","",IF(M741="DETALLE","",COUNTIFS(N741:$N$2970,N741)))</f>
        <v/>
      </c>
      <c r="P741" s="66" t="s">
        <v>773</v>
      </c>
      <c r="Q741" s="66" t="s">
        <v>690</v>
      </c>
      <c r="R741" s="66" t="s">
        <v>448</v>
      </c>
      <c r="S741" s="65" t="s">
        <v>859</v>
      </c>
    </row>
    <row r="742" spans="1:19" s="66" customFormat="1" ht="10.5" customHeight="1" x14ac:dyDescent="0.25">
      <c r="A742" s="62"/>
      <c r="B742" s="62"/>
      <c r="C742" s="62"/>
      <c r="D742" s="62"/>
      <c r="E742" s="62"/>
      <c r="F742" s="71"/>
      <c r="G742" s="62" t="s">
        <v>261</v>
      </c>
      <c r="H742" s="4" t="str">
        <f>IF(A742="","",SUMIFS(H743:$H$2970,L743:$L$2970,K742))</f>
        <v/>
      </c>
      <c r="I742" s="4" t="str">
        <f>IF(A742="","",SUMIFS(I743:$I$2970,L743:$L$2970,K742))</f>
        <v/>
      </c>
      <c r="J742" s="4" t="str">
        <f t="shared" si="32"/>
        <v/>
      </c>
      <c r="K742" s="64" t="str">
        <f t="shared" si="33"/>
        <v/>
      </c>
      <c r="L742" s="64" t="s">
        <v>261</v>
      </c>
      <c r="M742" s="62" t="s">
        <v>261</v>
      </c>
      <c r="N742" s="62" t="str">
        <f t="shared" si="31"/>
        <v/>
      </c>
      <c r="O742" s="62" t="str">
        <f>IF(A742="","",IF(M742="DETALLE","",COUNTIFS(N742:$N$2970,N742)))</f>
        <v/>
      </c>
      <c r="P742" s="62" t="s">
        <v>261</v>
      </c>
      <c r="Q742" s="62" t="s">
        <v>261</v>
      </c>
      <c r="R742" s="62" t="s">
        <v>261</v>
      </c>
      <c r="S742" s="65" t="s">
        <v>261</v>
      </c>
    </row>
    <row r="743" spans="1:19" s="66" customFormat="1" ht="30" customHeight="1" x14ac:dyDescent="0.25">
      <c r="A743" s="62" t="s">
        <v>27</v>
      </c>
      <c r="B743" s="62" t="s">
        <v>27</v>
      </c>
      <c r="C743" s="62" t="s">
        <v>28</v>
      </c>
      <c r="D743" s="62" t="s">
        <v>29</v>
      </c>
      <c r="E743" s="62"/>
      <c r="F743" s="71"/>
      <c r="G743" s="63" t="s">
        <v>450</v>
      </c>
      <c r="H743" s="4">
        <f>IF(A743="","",SUMIFS(H744:$H$2970,L744:$L$2970,K743))</f>
        <v>138658932086.37039</v>
      </c>
      <c r="I743" s="4">
        <f>IF(A743="","",SUMIFS(I744:$I$2970,L744:$L$2970,K743))</f>
        <v>20471301249.700001</v>
      </c>
      <c r="J743" s="4">
        <f t="shared" si="32"/>
        <v>159130233336.0704</v>
      </c>
      <c r="K743" s="64" t="str">
        <f>IF(F743&lt;&gt;"",K742,A743&amp;IF(B743="","","-"&amp;B743)&amp;IF(OR(C743="",C743=" "),"","-"&amp;C743)&amp;IF(OR(D743="",D743=" "),"","-"&amp;D743)&amp;IF(OR(E743="",E743=" "),"","-"&amp;E743))</f>
        <v>02-02-01-003</v>
      </c>
      <c r="L743" s="64" t="s">
        <v>607</v>
      </c>
      <c r="M743" s="62" t="s">
        <v>276</v>
      </c>
      <c r="N743" s="62" t="str">
        <f t="shared" si="31"/>
        <v>020201003Ordinal</v>
      </c>
      <c r="O743" s="62">
        <f>IF(A743="","",IF(M743="DETALLE","",COUNTIFS(N743:$N$2970,N743)))</f>
        <v>1</v>
      </c>
      <c r="P743" s="62" t="s">
        <v>261</v>
      </c>
      <c r="Q743" s="62" t="s">
        <v>693</v>
      </c>
      <c r="R743" s="62" t="s">
        <v>450</v>
      </c>
      <c r="S743" s="65" t="s">
        <v>261</v>
      </c>
    </row>
    <row r="744" spans="1:19" s="66" customFormat="1" ht="30" customHeight="1" x14ac:dyDescent="0.25">
      <c r="A744" s="62" t="s">
        <v>27</v>
      </c>
      <c r="B744" s="62" t="s">
        <v>27</v>
      </c>
      <c r="C744" s="62" t="s">
        <v>28</v>
      </c>
      <c r="D744" s="62" t="s">
        <v>29</v>
      </c>
      <c r="E744" s="62" t="s">
        <v>151</v>
      </c>
      <c r="F744" s="71"/>
      <c r="G744" s="63" t="s">
        <v>451</v>
      </c>
      <c r="H744" s="4">
        <f>IF(A744="","",SUMIFS(H745:$H$2970,L745:$L$2970,K744))</f>
        <v>112015000</v>
      </c>
      <c r="I744" s="4">
        <f>IF(A744="","",SUMIFS(I745:$I$2970,L745:$L$2970,K744))</f>
        <v>9500000</v>
      </c>
      <c r="J744" s="4">
        <f t="shared" si="32"/>
        <v>121515000</v>
      </c>
      <c r="K744" s="64" t="str">
        <f t="shared" si="33"/>
        <v>02-02-01-003-001</v>
      </c>
      <c r="L744" s="64" t="s">
        <v>625</v>
      </c>
      <c r="M744" s="62" t="s">
        <v>277</v>
      </c>
      <c r="N744" s="62" t="str">
        <f t="shared" si="31"/>
        <v>020201003001Subordinal</v>
      </c>
      <c r="O744" s="62">
        <f>IF(A744="","",IF(M744="DETALLE","",COUNTIFS(N744:$N$2970,N744)))</f>
        <v>1</v>
      </c>
      <c r="P744" s="62" t="s">
        <v>261</v>
      </c>
      <c r="Q744" s="62" t="s">
        <v>694</v>
      </c>
      <c r="R744" s="62" t="s">
        <v>451</v>
      </c>
      <c r="S744" s="65" t="s">
        <v>261</v>
      </c>
    </row>
    <row r="745" spans="1:19" s="66" customFormat="1" x14ac:dyDescent="0.25">
      <c r="F745" s="84" t="s">
        <v>134</v>
      </c>
      <c r="G745" s="80" t="s">
        <v>1007</v>
      </c>
      <c r="H745" s="6">
        <v>1000000</v>
      </c>
      <c r="I745" s="6"/>
      <c r="J745" s="6">
        <f t="shared" si="32"/>
        <v>1000000</v>
      </c>
      <c r="K745" s="67" t="str">
        <f t="shared" si="33"/>
        <v>02-02-01-003-001</v>
      </c>
      <c r="L745" s="67" t="s">
        <v>626</v>
      </c>
      <c r="M745" s="66" t="s">
        <v>273</v>
      </c>
      <c r="N745" s="66" t="str">
        <f t="shared" si="31"/>
        <v/>
      </c>
      <c r="O745" s="66" t="str">
        <f>IF(A745="","",IF(M745="DETALLE","",COUNTIFS(N745:$N$2970,N745)))</f>
        <v/>
      </c>
      <c r="P745" s="66" t="s">
        <v>739</v>
      </c>
      <c r="Q745" s="66" t="s">
        <v>694</v>
      </c>
      <c r="R745" s="66" t="s">
        <v>451</v>
      </c>
      <c r="S745" s="65" t="s">
        <v>882</v>
      </c>
    </row>
    <row r="746" spans="1:19" s="66" customFormat="1" x14ac:dyDescent="0.25">
      <c r="F746" s="80" t="s">
        <v>33</v>
      </c>
      <c r="G746" s="80" t="s">
        <v>979</v>
      </c>
      <c r="H746" s="6">
        <v>6600000</v>
      </c>
      <c r="I746" s="6"/>
      <c r="J746" s="6">
        <f t="shared" si="32"/>
        <v>6600000</v>
      </c>
      <c r="K746" s="67" t="str">
        <f t="shared" si="33"/>
        <v>02-02-01-003-001</v>
      </c>
      <c r="L746" s="67" t="s">
        <v>626</v>
      </c>
      <c r="M746" s="66" t="s">
        <v>273</v>
      </c>
      <c r="N746" s="66" t="str">
        <f t="shared" si="31"/>
        <v/>
      </c>
      <c r="O746" s="66" t="str">
        <f>IF(A746="","",IF(M746="DETALLE","",COUNTIFS(N746:$N$2970,N746)))</f>
        <v/>
      </c>
      <c r="P746" s="66" t="s">
        <v>739</v>
      </c>
      <c r="Q746" s="66" t="s">
        <v>694</v>
      </c>
      <c r="R746" s="66" t="s">
        <v>451</v>
      </c>
      <c r="S746" s="65" t="s">
        <v>834</v>
      </c>
    </row>
    <row r="747" spans="1:19" s="66" customFormat="1" x14ac:dyDescent="0.25">
      <c r="F747" s="80" t="s">
        <v>43</v>
      </c>
      <c r="G747" s="80" t="s">
        <v>1017</v>
      </c>
      <c r="H747" s="6">
        <v>15000000</v>
      </c>
      <c r="I747" s="6"/>
      <c r="J747" s="6">
        <f t="shared" si="32"/>
        <v>15000000</v>
      </c>
      <c r="K747" s="67" t="str">
        <f t="shared" si="33"/>
        <v>02-02-01-003-001</v>
      </c>
      <c r="L747" s="67" t="s">
        <v>626</v>
      </c>
      <c r="M747" s="66" t="s">
        <v>273</v>
      </c>
      <c r="N747" s="66" t="str">
        <f t="shared" si="31"/>
        <v/>
      </c>
      <c r="O747" s="66" t="str">
        <f>IF(A747="","",IF(M747="DETALLE","",COUNTIFS(N747:$N$2970,N747)))</f>
        <v/>
      </c>
      <c r="P747" s="66" t="s">
        <v>746</v>
      </c>
      <c r="Q747" s="66" t="s">
        <v>694</v>
      </c>
      <c r="R747" s="66" t="s">
        <v>451</v>
      </c>
      <c r="S747" s="65" t="s">
        <v>746</v>
      </c>
    </row>
    <row r="748" spans="1:19" s="66" customFormat="1" x14ac:dyDescent="0.25">
      <c r="F748" s="80" t="s">
        <v>45</v>
      </c>
      <c r="G748" s="80" t="s">
        <v>316</v>
      </c>
      <c r="H748" s="6">
        <v>1450000</v>
      </c>
      <c r="I748" s="6"/>
      <c r="J748" s="6">
        <f t="shared" si="32"/>
        <v>1450000</v>
      </c>
      <c r="K748" s="67" t="str">
        <f t="shared" si="33"/>
        <v>02-02-01-003-001</v>
      </c>
      <c r="L748" s="67" t="s">
        <v>626</v>
      </c>
      <c r="M748" s="66" t="s">
        <v>273</v>
      </c>
      <c r="N748" s="66" t="str">
        <f t="shared" si="31"/>
        <v/>
      </c>
      <c r="O748" s="66" t="str">
        <f>IF(A748="","",IF(M748="DETALLE","",COUNTIFS(N748:$N$2970,N748)))</f>
        <v/>
      </c>
      <c r="P748" s="66" t="s">
        <v>748</v>
      </c>
      <c r="Q748" s="66" t="s">
        <v>694</v>
      </c>
      <c r="R748" s="66" t="s">
        <v>451</v>
      </c>
      <c r="S748" s="65" t="s">
        <v>748</v>
      </c>
    </row>
    <row r="749" spans="1:19" s="66" customFormat="1" x14ac:dyDescent="0.25">
      <c r="F749" s="80" t="s">
        <v>49</v>
      </c>
      <c r="G749" s="80" t="s">
        <v>1018</v>
      </c>
      <c r="H749" s="6">
        <v>50000000</v>
      </c>
      <c r="I749" s="6"/>
      <c r="J749" s="6">
        <f t="shared" si="32"/>
        <v>50000000</v>
      </c>
      <c r="K749" s="67" t="str">
        <f t="shared" si="33"/>
        <v>02-02-01-003-001</v>
      </c>
      <c r="L749" s="67" t="s">
        <v>626</v>
      </c>
      <c r="M749" s="66" t="s">
        <v>273</v>
      </c>
      <c r="N749" s="66" t="str">
        <f t="shared" si="31"/>
        <v/>
      </c>
      <c r="O749" s="66" t="str">
        <f>IF(A749="","",IF(M749="DETALLE","",COUNTIFS(N749:$N$2970,N749)))</f>
        <v/>
      </c>
      <c r="P749" s="66" t="s">
        <v>752</v>
      </c>
      <c r="Q749" s="66" t="s">
        <v>694</v>
      </c>
      <c r="R749" s="66" t="s">
        <v>451</v>
      </c>
      <c r="S749" s="65" t="s">
        <v>752</v>
      </c>
    </row>
    <row r="750" spans="1:19" s="66" customFormat="1" x14ac:dyDescent="0.25">
      <c r="F750" s="84" t="s">
        <v>51</v>
      </c>
      <c r="G750" s="80" t="s">
        <v>322</v>
      </c>
      <c r="H750" s="6">
        <v>2500000</v>
      </c>
      <c r="I750" s="6"/>
      <c r="J750" s="6">
        <f t="shared" si="32"/>
        <v>2500000</v>
      </c>
      <c r="K750" s="67" t="str">
        <f t="shared" si="33"/>
        <v>02-02-01-003-001</v>
      </c>
      <c r="L750" s="67" t="s">
        <v>626</v>
      </c>
      <c r="M750" s="66" t="s">
        <v>273</v>
      </c>
      <c r="N750" s="66" t="str">
        <f t="shared" si="31"/>
        <v/>
      </c>
      <c r="O750" s="66" t="str">
        <f>IF(A750="","",IF(M750="DETALLE","",COUNTIFS(N750:$N$2970,N750)))</f>
        <v/>
      </c>
      <c r="P750" s="66" t="s">
        <v>753</v>
      </c>
      <c r="Q750" s="66" t="s">
        <v>694</v>
      </c>
      <c r="R750" s="66" t="s">
        <v>451</v>
      </c>
      <c r="S750" s="65" t="s">
        <v>753</v>
      </c>
    </row>
    <row r="751" spans="1:19" s="66" customFormat="1" x14ac:dyDescent="0.25">
      <c r="F751" s="84" t="s">
        <v>54</v>
      </c>
      <c r="G751" s="80" t="s">
        <v>288</v>
      </c>
      <c r="H751" s="6"/>
      <c r="I751" s="6">
        <v>9500000</v>
      </c>
      <c r="J751" s="6">
        <f t="shared" si="32"/>
        <v>9500000</v>
      </c>
      <c r="K751" s="67" t="str">
        <f t="shared" si="33"/>
        <v>02-02-01-003-001</v>
      </c>
      <c r="L751" s="67" t="s">
        <v>626</v>
      </c>
      <c r="M751" s="66" t="s">
        <v>273</v>
      </c>
      <c r="N751" s="66" t="str">
        <f t="shared" si="31"/>
        <v/>
      </c>
      <c r="O751" s="66" t="str">
        <f>IF(A751="","",IF(M751="DETALLE","",COUNTIFS(N751:$N$2970,N751)))</f>
        <v/>
      </c>
      <c r="P751" s="66" t="s">
        <v>743</v>
      </c>
      <c r="Q751" s="66" t="s">
        <v>694</v>
      </c>
      <c r="R751" s="66" t="s">
        <v>451</v>
      </c>
      <c r="S751" s="65" t="s">
        <v>743</v>
      </c>
    </row>
    <row r="752" spans="1:19" s="66" customFormat="1" x14ac:dyDescent="0.25">
      <c r="F752" s="80" t="s">
        <v>59</v>
      </c>
      <c r="G752" s="80" t="s">
        <v>1029</v>
      </c>
      <c r="H752" s="6">
        <v>29200000</v>
      </c>
      <c r="I752" s="6"/>
      <c r="J752" s="6">
        <f t="shared" si="32"/>
        <v>29200000</v>
      </c>
      <c r="K752" s="67" t="str">
        <f t="shared" si="33"/>
        <v>02-02-01-003-001</v>
      </c>
      <c r="L752" s="67" t="s">
        <v>626</v>
      </c>
      <c r="M752" s="66" t="s">
        <v>273</v>
      </c>
      <c r="N752" s="66" t="str">
        <f t="shared" si="31"/>
        <v/>
      </c>
      <c r="O752" s="66" t="str">
        <f>IF(A752="","",IF(M752="DETALLE","",COUNTIFS(N752:$N$2970,N752)))</f>
        <v/>
      </c>
      <c r="P752" s="66" t="s">
        <v>759</v>
      </c>
      <c r="Q752" s="66" t="s">
        <v>694</v>
      </c>
      <c r="R752" s="66" t="s">
        <v>451</v>
      </c>
      <c r="S752" s="65" t="s">
        <v>759</v>
      </c>
    </row>
    <row r="753" spans="1:19" s="66" customFormat="1" x14ac:dyDescent="0.25">
      <c r="F753" s="80" t="s">
        <v>72</v>
      </c>
      <c r="G753" s="80" t="s">
        <v>341</v>
      </c>
      <c r="H753" s="6">
        <v>240000</v>
      </c>
      <c r="I753" s="6"/>
      <c r="J753" s="6">
        <f t="shared" si="32"/>
        <v>240000</v>
      </c>
      <c r="K753" s="67" t="str">
        <f t="shared" si="33"/>
        <v>02-02-01-003-001</v>
      </c>
      <c r="L753" s="67" t="s">
        <v>626</v>
      </c>
      <c r="M753" s="66" t="s">
        <v>273</v>
      </c>
      <c r="N753" s="66" t="str">
        <f t="shared" si="31"/>
        <v/>
      </c>
      <c r="O753" s="66" t="str">
        <f>IF(A753="","",IF(M753="DETALLE","",COUNTIFS(N753:$N$2970,N753)))</f>
        <v/>
      </c>
      <c r="P753" s="66" t="s">
        <v>765</v>
      </c>
      <c r="Q753" s="66" t="s">
        <v>694</v>
      </c>
      <c r="R753" s="66" t="s">
        <v>451</v>
      </c>
      <c r="S753" s="65" t="s">
        <v>850</v>
      </c>
    </row>
    <row r="754" spans="1:19" s="66" customFormat="1" ht="15.75" thickBot="1" x14ac:dyDescent="0.3">
      <c r="F754" s="80" t="s">
        <v>73</v>
      </c>
      <c r="G754" s="80" t="s">
        <v>342</v>
      </c>
      <c r="H754" s="6">
        <v>3625000</v>
      </c>
      <c r="I754" s="6"/>
      <c r="J754" s="6">
        <f t="shared" si="32"/>
        <v>3625000</v>
      </c>
      <c r="K754" s="67" t="str">
        <f t="shared" si="33"/>
        <v>02-02-01-003-001</v>
      </c>
      <c r="L754" s="67" t="s">
        <v>626</v>
      </c>
      <c r="M754" s="66" t="s">
        <v>273</v>
      </c>
      <c r="N754" s="66" t="str">
        <f t="shared" si="31"/>
        <v/>
      </c>
      <c r="O754" s="66" t="str">
        <f>IF(A754="","",IF(M754="DETALLE","",COUNTIFS(N754:$N$2970,N754)))</f>
        <v/>
      </c>
      <c r="P754" s="66" t="s">
        <v>765</v>
      </c>
      <c r="Q754" s="66" t="s">
        <v>694</v>
      </c>
      <c r="R754" s="66" t="s">
        <v>451</v>
      </c>
      <c r="S754" s="65" t="s">
        <v>765</v>
      </c>
    </row>
    <row r="755" spans="1:19" s="66" customFormat="1" ht="15.75" thickTop="1" x14ac:dyDescent="0.25">
      <c r="A755" s="91" t="s">
        <v>926</v>
      </c>
      <c r="B755" s="92"/>
      <c r="C755" s="92"/>
      <c r="D755" s="92"/>
      <c r="E755" s="92"/>
      <c r="F755" s="92"/>
      <c r="G755" s="92"/>
      <c r="H755" s="92"/>
      <c r="I755" s="92"/>
      <c r="J755" s="61" t="s">
        <v>935</v>
      </c>
      <c r="K755" s="67"/>
      <c r="L755" s="67"/>
      <c r="S755" s="65"/>
    </row>
    <row r="756" spans="1:19" s="66" customFormat="1" ht="45" customHeight="1" thickBot="1" x14ac:dyDescent="0.3">
      <c r="A756" s="93" t="s">
        <v>929</v>
      </c>
      <c r="B756" s="94"/>
      <c r="C756" s="94"/>
      <c r="D756" s="94"/>
      <c r="E756" s="94"/>
      <c r="F756" s="94"/>
      <c r="G756" s="94"/>
      <c r="H756" s="94"/>
      <c r="I756" s="94"/>
      <c r="J756" s="94"/>
      <c r="K756" s="67"/>
      <c r="L756" s="67"/>
      <c r="S756" s="65"/>
    </row>
    <row r="757" spans="1:19" s="66" customFormat="1" ht="35.25" customHeight="1" thickTop="1" x14ac:dyDescent="0.25">
      <c r="A757" s="48" t="s">
        <v>11</v>
      </c>
      <c r="B757" s="48" t="s">
        <v>12</v>
      </c>
      <c r="C757" s="48" t="s">
        <v>13</v>
      </c>
      <c r="D757" s="48" t="s">
        <v>14</v>
      </c>
      <c r="E757" s="48" t="s">
        <v>15</v>
      </c>
      <c r="F757" s="48" t="s">
        <v>16</v>
      </c>
      <c r="G757" s="49" t="s">
        <v>17</v>
      </c>
      <c r="H757" s="50" t="s">
        <v>18</v>
      </c>
      <c r="I757" s="50" t="s">
        <v>19</v>
      </c>
      <c r="J757" s="50" t="s">
        <v>20</v>
      </c>
      <c r="K757" s="67"/>
      <c r="L757" s="67"/>
      <c r="S757" s="65"/>
    </row>
    <row r="758" spans="1:19" s="66" customFormat="1" ht="18.75" customHeight="1" x14ac:dyDescent="0.25">
      <c r="F758" s="80" t="s">
        <v>114</v>
      </c>
      <c r="G758" s="80" t="s">
        <v>380</v>
      </c>
      <c r="H758" s="6">
        <v>900000</v>
      </c>
      <c r="I758" s="6"/>
      <c r="J758" s="6">
        <f t="shared" si="32"/>
        <v>900000</v>
      </c>
      <c r="K758" s="67" t="str">
        <f>IF(F758&lt;&gt;"",K754,A758&amp;IF(B758="","","-"&amp;B758)&amp;IF(OR(C758="",C758=" "),"","-"&amp;C758)&amp;IF(OR(D758="",D758=" "),"","-"&amp;D758)&amp;IF(OR(E758="",E758=" "),"","-"&amp;E758))</f>
        <v>02-02-01-003-001</v>
      </c>
      <c r="L758" s="67" t="s">
        <v>626</v>
      </c>
      <c r="M758" s="66" t="s">
        <v>273</v>
      </c>
      <c r="N758" s="66" t="str">
        <f t="shared" si="31"/>
        <v/>
      </c>
      <c r="O758" s="66" t="str">
        <f>IF(A758="","",IF(M758="DETALLE","",COUNTIFS(N758:$N$2970,N758)))</f>
        <v/>
      </c>
      <c r="P758" s="66" t="s">
        <v>769</v>
      </c>
      <c r="Q758" s="66" t="s">
        <v>694</v>
      </c>
      <c r="R758" s="66" t="s">
        <v>451</v>
      </c>
      <c r="S758" s="65" t="s">
        <v>868</v>
      </c>
    </row>
    <row r="759" spans="1:19" s="66" customFormat="1" x14ac:dyDescent="0.25">
      <c r="F759" s="80" t="s">
        <v>84</v>
      </c>
      <c r="G759" s="80" t="s">
        <v>351</v>
      </c>
      <c r="H759" s="6">
        <v>200000</v>
      </c>
      <c r="I759" s="6"/>
      <c r="J759" s="6">
        <f t="shared" si="32"/>
        <v>200000</v>
      </c>
      <c r="K759" s="67" t="str">
        <f t="shared" si="33"/>
        <v>02-02-01-003-001</v>
      </c>
      <c r="L759" s="67" t="s">
        <v>626</v>
      </c>
      <c r="M759" s="66" t="s">
        <v>273</v>
      </c>
      <c r="N759" s="66" t="str">
        <f t="shared" si="31"/>
        <v/>
      </c>
      <c r="O759" s="66" t="str">
        <f>IF(A759="","",IF(M759="DETALLE","",COUNTIFS(N759:$N$2970,N759)))</f>
        <v/>
      </c>
      <c r="P759" s="66" t="s">
        <v>769</v>
      </c>
      <c r="Q759" s="66" t="s">
        <v>694</v>
      </c>
      <c r="R759" s="66" t="s">
        <v>451</v>
      </c>
      <c r="S759" s="65" t="s">
        <v>1050</v>
      </c>
    </row>
    <row r="760" spans="1:19" s="66" customFormat="1" ht="24.75" customHeight="1" x14ac:dyDescent="0.25">
      <c r="F760" s="80" t="s">
        <v>91</v>
      </c>
      <c r="G760" s="80" t="s">
        <v>358</v>
      </c>
      <c r="H760" s="6">
        <v>1300000</v>
      </c>
      <c r="I760" s="6"/>
      <c r="J760" s="6">
        <f t="shared" si="32"/>
        <v>1300000</v>
      </c>
      <c r="K760" s="67" t="str">
        <f t="shared" si="33"/>
        <v>02-02-01-003-001</v>
      </c>
      <c r="L760" s="67" t="s">
        <v>626</v>
      </c>
      <c r="M760" s="66" t="s">
        <v>273</v>
      </c>
      <c r="N760" s="66" t="str">
        <f t="shared" si="31"/>
        <v/>
      </c>
      <c r="O760" s="66" t="str">
        <f>IF(A760="","",IF(M760="DETALLE","",COUNTIFS(N760:$N$2970,N760)))</f>
        <v/>
      </c>
      <c r="P760" s="66" t="s">
        <v>773</v>
      </c>
      <c r="Q760" s="66" t="s">
        <v>694</v>
      </c>
      <c r="R760" s="66" t="s">
        <v>451</v>
      </c>
      <c r="S760" s="65" t="s">
        <v>859</v>
      </c>
    </row>
    <row r="761" spans="1:19" s="66" customFormat="1" ht="16.5" customHeight="1" x14ac:dyDescent="0.25">
      <c r="A761" s="62"/>
      <c r="B761" s="62"/>
      <c r="C761" s="62"/>
      <c r="D761" s="62"/>
      <c r="E761" s="62"/>
      <c r="F761" s="82"/>
      <c r="G761" s="82" t="s">
        <v>261</v>
      </c>
      <c r="H761" s="4" t="str">
        <f>IF(A761="","",SUMIFS(H762:$H$2970,L762:$L$2970,K761))</f>
        <v/>
      </c>
      <c r="I761" s="4" t="str">
        <f>IF(A761="","",SUMIFS(I762:$I$2970,L762:$L$2970,K761))</f>
        <v/>
      </c>
      <c r="J761" s="4" t="str">
        <f t="shared" si="32"/>
        <v/>
      </c>
      <c r="K761" s="64" t="str">
        <f t="shared" si="33"/>
        <v/>
      </c>
      <c r="L761" s="64" t="s">
        <v>261</v>
      </c>
      <c r="M761" s="62" t="s">
        <v>261</v>
      </c>
      <c r="N761" s="62" t="str">
        <f t="shared" si="31"/>
        <v/>
      </c>
      <c r="O761" s="62" t="str">
        <f>IF(A761="","",IF(M761="DETALLE","",COUNTIFS(N761:$N$2970,N761)))</f>
        <v/>
      </c>
      <c r="P761" s="62" t="s">
        <v>261</v>
      </c>
      <c r="Q761" s="62" t="s">
        <v>261</v>
      </c>
      <c r="R761" s="62" t="s">
        <v>261</v>
      </c>
      <c r="S761" s="65" t="s">
        <v>261</v>
      </c>
    </row>
    <row r="762" spans="1:19" s="66" customFormat="1" ht="33.75" customHeight="1" x14ac:dyDescent="0.25">
      <c r="A762" s="62" t="s">
        <v>27</v>
      </c>
      <c r="B762" s="62" t="s">
        <v>27</v>
      </c>
      <c r="C762" s="62" t="s">
        <v>28</v>
      </c>
      <c r="D762" s="62" t="s">
        <v>29</v>
      </c>
      <c r="E762" s="62" t="s">
        <v>152</v>
      </c>
      <c r="F762" s="82"/>
      <c r="G762" s="83" t="s">
        <v>957</v>
      </c>
      <c r="H762" s="4">
        <f>IF(A762="","",SUMIFS(H763:$H$2970,L763:$L$2970,K762))</f>
        <v>4703834897.6899996</v>
      </c>
      <c r="I762" s="4">
        <f>IF(A762="","",SUMIFS(I763:$I$2970,L763:$L$2970,K762))</f>
        <v>814032102</v>
      </c>
      <c r="J762" s="4">
        <f t="shared" si="32"/>
        <v>5517866999.6899996</v>
      </c>
      <c r="K762" s="64" t="str">
        <f t="shared" si="33"/>
        <v>02-02-01-003-002</v>
      </c>
      <c r="L762" s="64" t="s">
        <v>625</v>
      </c>
      <c r="M762" s="62" t="s">
        <v>277</v>
      </c>
      <c r="N762" s="62" t="str">
        <f t="shared" si="31"/>
        <v>020201003002Subordinal</v>
      </c>
      <c r="O762" s="62">
        <f>IF(A762="","",IF(M762="DETALLE","",COUNTIFS(N762:$N$2970,N762)))</f>
        <v>1</v>
      </c>
      <c r="P762" s="62" t="s">
        <v>261</v>
      </c>
      <c r="Q762" s="62" t="s">
        <v>695</v>
      </c>
      <c r="R762" s="62" t="s">
        <v>452</v>
      </c>
      <c r="S762" s="65" t="s">
        <v>261</v>
      </c>
    </row>
    <row r="763" spans="1:19" s="66" customFormat="1" x14ac:dyDescent="0.25">
      <c r="F763" s="80" t="s">
        <v>101</v>
      </c>
      <c r="G763" s="80" t="s">
        <v>279</v>
      </c>
      <c r="H763" s="6">
        <v>405485288.60000002</v>
      </c>
      <c r="I763" s="6"/>
      <c r="J763" s="6">
        <f t="shared" si="32"/>
        <v>405485288.60000002</v>
      </c>
      <c r="K763" s="67" t="str">
        <f t="shared" si="33"/>
        <v>02-02-01-003-002</v>
      </c>
      <c r="L763" s="67" t="s">
        <v>627</v>
      </c>
      <c r="M763" s="66" t="s">
        <v>273</v>
      </c>
      <c r="N763" s="66" t="str">
        <f t="shared" si="31"/>
        <v/>
      </c>
      <c r="O763" s="66" t="str">
        <f>IF(A763="","",IF(M763="DETALLE","",COUNTIFS(N763:$N$2970,N763)))</f>
        <v/>
      </c>
      <c r="P763" s="66" t="s">
        <v>739</v>
      </c>
      <c r="Q763" s="66" t="s">
        <v>695</v>
      </c>
      <c r="R763" s="66" t="s">
        <v>452</v>
      </c>
      <c r="S763" s="65" t="s">
        <v>864</v>
      </c>
    </row>
    <row r="764" spans="1:19" s="66" customFormat="1" x14ac:dyDescent="0.25">
      <c r="F764" s="84" t="s">
        <v>127</v>
      </c>
      <c r="G764" s="80" t="s">
        <v>394</v>
      </c>
      <c r="H764" s="6">
        <v>7000000</v>
      </c>
      <c r="I764" s="6"/>
      <c r="J764" s="6">
        <f t="shared" si="32"/>
        <v>7000000</v>
      </c>
      <c r="K764" s="67" t="str">
        <f t="shared" si="33"/>
        <v>02-02-01-003-002</v>
      </c>
      <c r="L764" s="67" t="s">
        <v>627</v>
      </c>
      <c r="M764" s="66" t="s">
        <v>273</v>
      </c>
      <c r="N764" s="66" t="str">
        <f t="shared" si="31"/>
        <v/>
      </c>
      <c r="O764" s="66" t="str">
        <f>IF(A764="","",IF(M764="DETALLE","",COUNTIFS(N764:$N$2970,N764)))</f>
        <v/>
      </c>
      <c r="P764" s="66" t="s">
        <v>739</v>
      </c>
      <c r="Q764" s="66" t="s">
        <v>695</v>
      </c>
      <c r="R764" s="66" t="s">
        <v>452</v>
      </c>
      <c r="S764" s="65" t="s">
        <v>875</v>
      </c>
    </row>
    <row r="765" spans="1:19" s="66" customFormat="1" x14ac:dyDescent="0.25">
      <c r="F765" s="84" t="s">
        <v>31</v>
      </c>
      <c r="G765" s="80" t="s">
        <v>961</v>
      </c>
      <c r="H765" s="6"/>
      <c r="I765" s="6">
        <v>200000000</v>
      </c>
      <c r="J765" s="6">
        <f t="shared" si="32"/>
        <v>200000000</v>
      </c>
      <c r="K765" s="67" t="str">
        <f t="shared" si="33"/>
        <v>02-02-01-003-002</v>
      </c>
      <c r="L765" s="67" t="s">
        <v>627</v>
      </c>
      <c r="M765" s="66" t="s">
        <v>273</v>
      </c>
      <c r="N765" s="66" t="str">
        <f t="shared" si="31"/>
        <v/>
      </c>
      <c r="O765" s="66" t="str">
        <f>IF(A765="","",IF(M765="DETALLE","",COUNTIFS(N765:$N$2970,N765)))</f>
        <v/>
      </c>
      <c r="P765" s="66" t="s">
        <v>739</v>
      </c>
      <c r="Q765" s="66" t="s">
        <v>695</v>
      </c>
      <c r="R765" s="66" t="s">
        <v>452</v>
      </c>
      <c r="S765" s="65" t="s">
        <v>832</v>
      </c>
    </row>
    <row r="766" spans="1:19" s="66" customFormat="1" x14ac:dyDescent="0.25">
      <c r="F766" s="84" t="s">
        <v>166</v>
      </c>
      <c r="G766" s="80" t="s">
        <v>1043</v>
      </c>
      <c r="H766" s="6">
        <v>15040000</v>
      </c>
      <c r="I766" s="6"/>
      <c r="J766" s="6">
        <f t="shared" si="32"/>
        <v>15040000</v>
      </c>
      <c r="K766" s="67" t="str">
        <f t="shared" si="33"/>
        <v>02-02-01-003-002</v>
      </c>
      <c r="L766" s="67" t="s">
        <v>627</v>
      </c>
      <c r="M766" s="66" t="s">
        <v>273</v>
      </c>
      <c r="N766" s="66" t="str">
        <f t="shared" si="31"/>
        <v/>
      </c>
      <c r="O766" s="66" t="str">
        <f>IF(A766="","",IF(M766="DETALLE","",COUNTIFS(N766:$N$2970,N766)))</f>
        <v/>
      </c>
      <c r="P766" s="66" t="s">
        <v>739</v>
      </c>
      <c r="Q766" s="66" t="s">
        <v>695</v>
      </c>
      <c r="R766" s="66" t="s">
        <v>452</v>
      </c>
      <c r="S766" s="65" t="s">
        <v>899</v>
      </c>
    </row>
    <row r="767" spans="1:19" s="66" customFormat="1" x14ac:dyDescent="0.25">
      <c r="F767" s="84" t="s">
        <v>129</v>
      </c>
      <c r="G767" s="80" t="s">
        <v>1003</v>
      </c>
      <c r="H767" s="6">
        <v>3000000</v>
      </c>
      <c r="I767" s="6"/>
      <c r="J767" s="6">
        <f t="shared" si="32"/>
        <v>3000000</v>
      </c>
      <c r="K767" s="67" t="str">
        <f t="shared" si="33"/>
        <v>02-02-01-003-002</v>
      </c>
      <c r="L767" s="67" t="s">
        <v>627</v>
      </c>
      <c r="M767" s="66" t="s">
        <v>273</v>
      </c>
      <c r="N767" s="66" t="str">
        <f t="shared" si="31"/>
        <v/>
      </c>
      <c r="O767" s="66" t="str">
        <f>IF(A767="","",IF(M767="DETALLE","",COUNTIFS(N767:$N$2970,N767)))</f>
        <v/>
      </c>
      <c r="P767" s="66" t="s">
        <v>739</v>
      </c>
      <c r="Q767" s="66" t="s">
        <v>695</v>
      </c>
      <c r="R767" s="66" t="s">
        <v>452</v>
      </c>
      <c r="S767" s="65" t="s">
        <v>877</v>
      </c>
    </row>
    <row r="768" spans="1:19" s="66" customFormat="1" x14ac:dyDescent="0.25">
      <c r="F768" s="84" t="s">
        <v>130</v>
      </c>
      <c r="G768" s="80" t="s">
        <v>1004</v>
      </c>
      <c r="H768" s="6">
        <v>2000000</v>
      </c>
      <c r="I768" s="6"/>
      <c r="J768" s="6">
        <f t="shared" si="32"/>
        <v>2000000</v>
      </c>
      <c r="K768" s="67" t="str">
        <f t="shared" si="33"/>
        <v>02-02-01-003-002</v>
      </c>
      <c r="L768" s="67" t="s">
        <v>627</v>
      </c>
      <c r="M768" s="66" t="s">
        <v>273</v>
      </c>
      <c r="N768" s="66" t="str">
        <f t="shared" si="31"/>
        <v/>
      </c>
      <c r="O768" s="66" t="str">
        <f>IF(A768="","",IF(M768="DETALLE","",COUNTIFS(N768:$N$2970,N768)))</f>
        <v/>
      </c>
      <c r="P768" s="66" t="s">
        <v>739</v>
      </c>
      <c r="Q768" s="66" t="s">
        <v>695</v>
      </c>
      <c r="R768" s="66" t="s">
        <v>452</v>
      </c>
      <c r="S768" s="65" t="s">
        <v>878</v>
      </c>
    </row>
    <row r="769" spans="6:19" s="66" customFormat="1" x14ac:dyDescent="0.25">
      <c r="F769" s="84" t="s">
        <v>32</v>
      </c>
      <c r="G769" s="80" t="s">
        <v>1002</v>
      </c>
      <c r="H769" s="6">
        <v>2500000</v>
      </c>
      <c r="I769" s="6"/>
      <c r="J769" s="6">
        <f t="shared" si="32"/>
        <v>2500000</v>
      </c>
      <c r="K769" s="67" t="str">
        <f t="shared" si="33"/>
        <v>02-02-01-003-002</v>
      </c>
      <c r="L769" s="67" t="s">
        <v>627</v>
      </c>
      <c r="M769" s="66" t="s">
        <v>273</v>
      </c>
      <c r="N769" s="66" t="str">
        <f t="shared" si="31"/>
        <v/>
      </c>
      <c r="O769" s="66" t="str">
        <f>IF(A769="","",IF(M769="DETALLE","",COUNTIFS(N769:$N$2970,N769)))</f>
        <v/>
      </c>
      <c r="P769" s="66" t="s">
        <v>739</v>
      </c>
      <c r="Q769" s="66" t="s">
        <v>695</v>
      </c>
      <c r="R769" s="66" t="s">
        <v>452</v>
      </c>
      <c r="S769" s="65" t="s">
        <v>833</v>
      </c>
    </row>
    <row r="770" spans="6:19" s="66" customFormat="1" x14ac:dyDescent="0.25">
      <c r="F770" s="84" t="s">
        <v>131</v>
      </c>
      <c r="G770" s="80" t="s">
        <v>1040</v>
      </c>
      <c r="H770" s="6">
        <v>2000000</v>
      </c>
      <c r="I770" s="6"/>
      <c r="J770" s="6">
        <f t="shared" si="32"/>
        <v>2000000</v>
      </c>
      <c r="K770" s="67" t="str">
        <f t="shared" si="33"/>
        <v>02-02-01-003-002</v>
      </c>
      <c r="L770" s="67" t="s">
        <v>627</v>
      </c>
      <c r="M770" s="66" t="s">
        <v>273</v>
      </c>
      <c r="N770" s="66" t="str">
        <f t="shared" si="31"/>
        <v/>
      </c>
      <c r="O770" s="66" t="str">
        <f>IF(A770="","",IF(M770="DETALLE","",COUNTIFS(N770:$N$2970,N770)))</f>
        <v/>
      </c>
      <c r="P770" s="66" t="s">
        <v>739</v>
      </c>
      <c r="Q770" s="66" t="s">
        <v>695</v>
      </c>
      <c r="R770" s="66" t="s">
        <v>452</v>
      </c>
      <c r="S770" s="65" t="s">
        <v>879</v>
      </c>
    </row>
    <row r="771" spans="6:19" s="66" customFormat="1" x14ac:dyDescent="0.25">
      <c r="F771" s="84" t="s">
        <v>159</v>
      </c>
      <c r="G771" s="80" t="s">
        <v>1041</v>
      </c>
      <c r="H771" s="6">
        <v>3000000</v>
      </c>
      <c r="I771" s="6"/>
      <c r="J771" s="6">
        <f t="shared" si="32"/>
        <v>3000000</v>
      </c>
      <c r="K771" s="67" t="str">
        <f t="shared" si="33"/>
        <v>02-02-01-003-002</v>
      </c>
      <c r="L771" s="67" t="s">
        <v>627</v>
      </c>
      <c r="M771" s="66" t="s">
        <v>273</v>
      </c>
      <c r="N771" s="66" t="str">
        <f t="shared" si="31"/>
        <v/>
      </c>
      <c r="O771" s="66" t="str">
        <f>IF(A771="","",IF(M771="DETALLE","",COUNTIFS(N771:$N$2970,N771)))</f>
        <v/>
      </c>
      <c r="P771" s="66" t="s">
        <v>739</v>
      </c>
      <c r="Q771" s="66" t="s">
        <v>695</v>
      </c>
      <c r="R771" s="66" t="s">
        <v>452</v>
      </c>
      <c r="S771" s="65" t="s">
        <v>893</v>
      </c>
    </row>
    <row r="772" spans="6:19" s="66" customFormat="1" x14ac:dyDescent="0.25">
      <c r="F772" s="84" t="s">
        <v>153</v>
      </c>
      <c r="G772" s="80" t="s">
        <v>1008</v>
      </c>
      <c r="H772" s="6">
        <v>1000000</v>
      </c>
      <c r="I772" s="6"/>
      <c r="J772" s="6">
        <f t="shared" si="32"/>
        <v>1000000</v>
      </c>
      <c r="K772" s="67" t="str">
        <f t="shared" si="33"/>
        <v>02-02-01-003-002</v>
      </c>
      <c r="L772" s="67" t="s">
        <v>627</v>
      </c>
      <c r="M772" s="66" t="s">
        <v>273</v>
      </c>
      <c r="N772" s="66" t="str">
        <f t="shared" si="31"/>
        <v/>
      </c>
      <c r="O772" s="66" t="str">
        <f>IF(A772="","",IF(M772="DETALLE","",COUNTIFS(N772:$N$2970,N772)))</f>
        <v/>
      </c>
      <c r="P772" s="66" t="s">
        <v>739</v>
      </c>
      <c r="Q772" s="66" t="s">
        <v>695</v>
      </c>
      <c r="R772" s="66" t="s">
        <v>452</v>
      </c>
      <c r="S772" s="65" t="s">
        <v>890</v>
      </c>
    </row>
    <row r="773" spans="6:19" s="66" customFormat="1" x14ac:dyDescent="0.25">
      <c r="F773" s="84" t="s">
        <v>160</v>
      </c>
      <c r="G773" s="80" t="s">
        <v>1042</v>
      </c>
      <c r="H773" s="6">
        <v>400000</v>
      </c>
      <c r="I773" s="6"/>
      <c r="J773" s="6">
        <f t="shared" si="32"/>
        <v>400000</v>
      </c>
      <c r="K773" s="67" t="str">
        <f t="shared" si="33"/>
        <v>02-02-01-003-002</v>
      </c>
      <c r="L773" s="67" t="s">
        <v>627</v>
      </c>
      <c r="M773" s="66" t="s">
        <v>273</v>
      </c>
      <c r="N773" s="66" t="str">
        <f t="shared" si="31"/>
        <v/>
      </c>
      <c r="O773" s="66" t="str">
        <f>IF(A773="","",IF(M773="DETALLE","",COUNTIFS(N773:$N$2970,N773)))</f>
        <v/>
      </c>
      <c r="P773" s="66" t="s">
        <v>739</v>
      </c>
      <c r="Q773" s="66" t="s">
        <v>695</v>
      </c>
      <c r="R773" s="66" t="s">
        <v>452</v>
      </c>
      <c r="S773" s="65" t="s">
        <v>894</v>
      </c>
    </row>
    <row r="774" spans="6:19" s="66" customFormat="1" x14ac:dyDescent="0.25">
      <c r="F774" s="84" t="s">
        <v>167</v>
      </c>
      <c r="G774" s="80" t="s">
        <v>1014</v>
      </c>
      <c r="H774" s="6">
        <v>3000000</v>
      </c>
      <c r="I774" s="6"/>
      <c r="J774" s="6">
        <f t="shared" si="32"/>
        <v>3000000</v>
      </c>
      <c r="K774" s="67" t="str">
        <f t="shared" si="33"/>
        <v>02-02-01-003-002</v>
      </c>
      <c r="L774" s="67" t="s">
        <v>627</v>
      </c>
      <c r="M774" s="66" t="s">
        <v>273</v>
      </c>
      <c r="N774" s="66" t="str">
        <f t="shared" si="31"/>
        <v/>
      </c>
      <c r="O774" s="66" t="str">
        <f>IF(A774="","",IF(M774="DETALLE","",COUNTIFS(N774:$N$2970,N774)))</f>
        <v/>
      </c>
      <c r="P774" s="66" t="s">
        <v>739</v>
      </c>
      <c r="Q774" s="66" t="s">
        <v>695</v>
      </c>
      <c r="R774" s="66" t="s">
        <v>452</v>
      </c>
      <c r="S774" s="65" t="s">
        <v>900</v>
      </c>
    </row>
    <row r="775" spans="6:19" s="66" customFormat="1" x14ac:dyDescent="0.25">
      <c r="F775" s="84" t="s">
        <v>161</v>
      </c>
      <c r="G775" s="80" t="s">
        <v>1011</v>
      </c>
      <c r="H775" s="6">
        <v>1000000</v>
      </c>
      <c r="I775" s="6"/>
      <c r="J775" s="6">
        <f t="shared" si="32"/>
        <v>1000000</v>
      </c>
      <c r="K775" s="67" t="str">
        <f t="shared" si="33"/>
        <v>02-02-01-003-002</v>
      </c>
      <c r="L775" s="67" t="s">
        <v>627</v>
      </c>
      <c r="M775" s="66" t="s">
        <v>273</v>
      </c>
      <c r="N775" s="66" t="str">
        <f t="shared" si="31"/>
        <v/>
      </c>
      <c r="O775" s="66" t="str">
        <f>IF(A775="","",IF(M775="DETALLE","",COUNTIFS(N775:$N$2970,N775)))</f>
        <v/>
      </c>
      <c r="P775" s="66" t="s">
        <v>739</v>
      </c>
      <c r="Q775" s="66" t="s">
        <v>695</v>
      </c>
      <c r="R775" s="66" t="s">
        <v>452</v>
      </c>
      <c r="S775" s="65" t="s">
        <v>895</v>
      </c>
    </row>
    <row r="776" spans="6:19" s="66" customFormat="1" x14ac:dyDescent="0.25">
      <c r="F776" s="84" t="s">
        <v>165</v>
      </c>
      <c r="G776" s="80" t="s">
        <v>1013</v>
      </c>
      <c r="H776" s="6">
        <v>600000</v>
      </c>
      <c r="I776" s="6"/>
      <c r="J776" s="6">
        <f t="shared" si="32"/>
        <v>600000</v>
      </c>
      <c r="K776" s="67" t="str">
        <f t="shared" si="33"/>
        <v>02-02-01-003-002</v>
      </c>
      <c r="L776" s="67" t="s">
        <v>627</v>
      </c>
      <c r="M776" s="66" t="s">
        <v>273</v>
      </c>
      <c r="N776" s="66" t="str">
        <f t="shared" si="31"/>
        <v/>
      </c>
      <c r="O776" s="66" t="str">
        <f>IF(A776="","",IF(M776="DETALLE","",COUNTIFS(N776:$N$2970,N776)))</f>
        <v/>
      </c>
      <c r="P776" s="66" t="s">
        <v>739</v>
      </c>
      <c r="Q776" s="66" t="s">
        <v>695</v>
      </c>
      <c r="R776" s="66" t="s">
        <v>452</v>
      </c>
      <c r="S776" s="65" t="s">
        <v>898</v>
      </c>
    </row>
    <row r="777" spans="6:19" s="66" customFormat="1" x14ac:dyDescent="0.25">
      <c r="F777" s="84" t="s">
        <v>168</v>
      </c>
      <c r="G777" s="80" t="s">
        <v>1015</v>
      </c>
      <c r="H777" s="6">
        <v>2000000</v>
      </c>
      <c r="I777" s="6"/>
      <c r="J777" s="6">
        <f t="shared" si="32"/>
        <v>2000000</v>
      </c>
      <c r="K777" s="67" t="str">
        <f t="shared" si="33"/>
        <v>02-02-01-003-002</v>
      </c>
      <c r="L777" s="67" t="s">
        <v>627</v>
      </c>
      <c r="M777" s="66" t="s">
        <v>273</v>
      </c>
      <c r="N777" s="66" t="str">
        <f t="shared" si="31"/>
        <v/>
      </c>
      <c r="O777" s="66" t="str">
        <f>IF(A777="","",IF(M777="DETALLE","",COUNTIFS(N777:$N$2970,N777)))</f>
        <v/>
      </c>
      <c r="P777" s="66" t="s">
        <v>739</v>
      </c>
      <c r="Q777" s="66" t="s">
        <v>695</v>
      </c>
      <c r="R777" s="66" t="s">
        <v>452</v>
      </c>
      <c r="S777" s="65" t="s">
        <v>901</v>
      </c>
    </row>
    <row r="778" spans="6:19" s="66" customFormat="1" x14ac:dyDescent="0.25">
      <c r="F778" s="84" t="s">
        <v>132</v>
      </c>
      <c r="G778" s="80" t="s">
        <v>1005</v>
      </c>
      <c r="H778" s="6">
        <v>1000000</v>
      </c>
      <c r="I778" s="6"/>
      <c r="J778" s="6">
        <f t="shared" si="32"/>
        <v>1000000</v>
      </c>
      <c r="K778" s="67" t="str">
        <f t="shared" si="33"/>
        <v>02-02-01-003-002</v>
      </c>
      <c r="L778" s="67" t="s">
        <v>627</v>
      </c>
      <c r="M778" s="66" t="s">
        <v>273</v>
      </c>
      <c r="N778" s="66" t="str">
        <f t="shared" ref="N778:N841" si="34">IF(F778&lt;&gt;"","",A778&amp;TRIM(B778)&amp;TRIM(C778)&amp;TRIM(D778)&amp;TRIM(E778)&amp;TRIM(M778))</f>
        <v/>
      </c>
      <c r="O778" s="66" t="str">
        <f>IF(A778="","",IF(M778="DETALLE","",COUNTIFS(N778:$N$2970,N778)))</f>
        <v/>
      </c>
      <c r="P778" s="66" t="s">
        <v>739</v>
      </c>
      <c r="Q778" s="66" t="s">
        <v>695</v>
      </c>
      <c r="R778" s="66" t="s">
        <v>452</v>
      </c>
      <c r="S778" s="65" t="s">
        <v>880</v>
      </c>
    </row>
    <row r="779" spans="6:19" s="66" customFormat="1" x14ac:dyDescent="0.25">
      <c r="F779" s="84" t="s">
        <v>169</v>
      </c>
      <c r="G779" s="80" t="s">
        <v>1044</v>
      </c>
      <c r="H779" s="6">
        <v>5000000</v>
      </c>
      <c r="I779" s="6"/>
      <c r="J779" s="6">
        <f t="shared" si="32"/>
        <v>5000000</v>
      </c>
      <c r="K779" s="67" t="str">
        <f t="shared" si="33"/>
        <v>02-02-01-003-002</v>
      </c>
      <c r="L779" s="67" t="s">
        <v>627</v>
      </c>
      <c r="M779" s="66" t="s">
        <v>273</v>
      </c>
      <c r="N779" s="66" t="str">
        <f t="shared" si="34"/>
        <v/>
      </c>
      <c r="O779" s="66" t="str">
        <f>IF(A779="","",IF(M779="DETALLE","",COUNTIFS(N779:$N$2970,N779)))</f>
        <v/>
      </c>
      <c r="P779" s="66" t="s">
        <v>739</v>
      </c>
      <c r="Q779" s="66" t="s">
        <v>695</v>
      </c>
      <c r="R779" s="66" t="s">
        <v>452</v>
      </c>
      <c r="S779" s="65" t="s">
        <v>902</v>
      </c>
    </row>
    <row r="780" spans="6:19" s="66" customFormat="1" x14ac:dyDescent="0.25">
      <c r="F780" s="84" t="s">
        <v>154</v>
      </c>
      <c r="G780" s="80" t="s">
        <v>1009</v>
      </c>
      <c r="H780" s="6">
        <v>1000000</v>
      </c>
      <c r="I780" s="6"/>
      <c r="J780" s="6">
        <f t="shared" si="32"/>
        <v>1000000</v>
      </c>
      <c r="K780" s="67" t="str">
        <f t="shared" si="33"/>
        <v>02-02-01-003-002</v>
      </c>
      <c r="L780" s="67" t="s">
        <v>627</v>
      </c>
      <c r="M780" s="66" t="s">
        <v>273</v>
      </c>
      <c r="N780" s="66" t="str">
        <f t="shared" si="34"/>
        <v/>
      </c>
      <c r="O780" s="66" t="str">
        <f>IF(A780="","",IF(M780="DETALLE","",COUNTIFS(N780:$N$2970,N780)))</f>
        <v/>
      </c>
      <c r="P780" s="66" t="s">
        <v>739</v>
      </c>
      <c r="Q780" s="66" t="s">
        <v>695</v>
      </c>
      <c r="R780" s="66" t="s">
        <v>452</v>
      </c>
      <c r="S780" s="65" t="s">
        <v>891</v>
      </c>
    </row>
    <row r="781" spans="6:19" s="66" customFormat="1" x14ac:dyDescent="0.25">
      <c r="F781" s="84" t="s">
        <v>134</v>
      </c>
      <c r="G781" s="80" t="s">
        <v>1007</v>
      </c>
      <c r="H781" s="6">
        <v>1000000</v>
      </c>
      <c r="I781" s="6"/>
      <c r="J781" s="6">
        <f t="shared" si="32"/>
        <v>1000000</v>
      </c>
      <c r="K781" s="67" t="str">
        <f t="shared" si="33"/>
        <v>02-02-01-003-002</v>
      </c>
      <c r="L781" s="67" t="s">
        <v>627</v>
      </c>
      <c r="M781" s="66" t="s">
        <v>273</v>
      </c>
      <c r="N781" s="66" t="str">
        <f t="shared" si="34"/>
        <v/>
      </c>
      <c r="O781" s="66" t="str">
        <f>IF(A781="","",IF(M781="DETALLE","",COUNTIFS(N781:$N$2970,N781)))</f>
        <v/>
      </c>
      <c r="P781" s="66" t="s">
        <v>739</v>
      </c>
      <c r="Q781" s="66" t="s">
        <v>695</v>
      </c>
      <c r="R781" s="66" t="s">
        <v>452</v>
      </c>
      <c r="S781" s="65" t="s">
        <v>882</v>
      </c>
    </row>
    <row r="782" spans="6:19" s="66" customFormat="1" x14ac:dyDescent="0.25">
      <c r="F782" s="84" t="s">
        <v>155</v>
      </c>
      <c r="G782" s="80" t="s">
        <v>1010</v>
      </c>
      <c r="H782" s="6">
        <v>2500000</v>
      </c>
      <c r="I782" s="6"/>
      <c r="J782" s="6">
        <f t="shared" ref="J782:J845" si="35">IF(AND(A782="",F782=""),"",H782+I782)</f>
        <v>2500000</v>
      </c>
      <c r="K782" s="67" t="str">
        <f t="shared" ref="K782:K845" si="36">IF(F782&lt;&gt;"",K781,A782&amp;IF(B782="","","-"&amp;B782)&amp;IF(OR(C782="",C782=" "),"","-"&amp;C782)&amp;IF(OR(D782="",D782=" "),"","-"&amp;D782)&amp;IF(OR(E782="",E782=" "),"","-"&amp;E782))</f>
        <v>02-02-01-003-002</v>
      </c>
      <c r="L782" s="67" t="s">
        <v>627</v>
      </c>
      <c r="M782" s="66" t="s">
        <v>273</v>
      </c>
      <c r="N782" s="66" t="str">
        <f t="shared" si="34"/>
        <v/>
      </c>
      <c r="O782" s="66" t="str">
        <f>IF(A782="","",IF(M782="DETALLE","",COUNTIFS(N782:$N$2970,N782)))</f>
        <v/>
      </c>
      <c r="P782" s="66" t="s">
        <v>739</v>
      </c>
      <c r="Q782" s="66" t="s">
        <v>695</v>
      </c>
      <c r="R782" s="66" t="s">
        <v>452</v>
      </c>
      <c r="S782" s="65" t="s">
        <v>892</v>
      </c>
    </row>
    <row r="783" spans="6:19" s="66" customFormat="1" x14ac:dyDescent="0.25">
      <c r="F783" s="84" t="s">
        <v>35</v>
      </c>
      <c r="G783" s="80" t="s">
        <v>1034</v>
      </c>
      <c r="H783" s="6">
        <v>46150000</v>
      </c>
      <c r="I783" s="6"/>
      <c r="J783" s="6">
        <f t="shared" si="35"/>
        <v>46150000</v>
      </c>
      <c r="K783" s="67" t="str">
        <f t="shared" si="36"/>
        <v>02-02-01-003-002</v>
      </c>
      <c r="L783" s="67" t="s">
        <v>627</v>
      </c>
      <c r="M783" s="66" t="s">
        <v>273</v>
      </c>
      <c r="N783" s="66" t="str">
        <f t="shared" si="34"/>
        <v/>
      </c>
      <c r="O783" s="66" t="str">
        <f>IF(A783="","",IF(M783="DETALLE","",COUNTIFS(N783:$N$2970,N783)))</f>
        <v/>
      </c>
      <c r="P783" s="66" t="s">
        <v>739</v>
      </c>
      <c r="Q783" s="66" t="s">
        <v>695</v>
      </c>
      <c r="R783" s="66" t="s">
        <v>452</v>
      </c>
      <c r="S783" s="65" t="s">
        <v>836</v>
      </c>
    </row>
    <row r="784" spans="6:19" s="66" customFormat="1" x14ac:dyDescent="0.25">
      <c r="F784" s="84" t="s">
        <v>36</v>
      </c>
      <c r="G784" s="80" t="s">
        <v>307</v>
      </c>
      <c r="H784" s="6">
        <v>644960000</v>
      </c>
      <c r="I784" s="6"/>
      <c r="J784" s="6">
        <f t="shared" si="35"/>
        <v>644960000</v>
      </c>
      <c r="K784" s="67" t="str">
        <f t="shared" si="36"/>
        <v>02-02-01-003-002</v>
      </c>
      <c r="L784" s="67" t="s">
        <v>627</v>
      </c>
      <c r="M784" s="66" t="s">
        <v>273</v>
      </c>
      <c r="N784" s="66" t="str">
        <f t="shared" si="34"/>
        <v/>
      </c>
      <c r="O784" s="66" t="str">
        <f>IF(A784="","",IF(M784="DETALLE","",COUNTIFS(N784:$N$2970,N784)))</f>
        <v/>
      </c>
      <c r="P784" s="66" t="s">
        <v>739</v>
      </c>
      <c r="Q784" s="66" t="s">
        <v>695</v>
      </c>
      <c r="R784" s="66" t="s">
        <v>452</v>
      </c>
      <c r="S784" s="65" t="s">
        <v>837</v>
      </c>
    </row>
    <row r="785" spans="6:19" s="66" customFormat="1" x14ac:dyDescent="0.25">
      <c r="F785" s="84" t="s">
        <v>38</v>
      </c>
      <c r="G785" s="80" t="s">
        <v>1016</v>
      </c>
      <c r="H785" s="6">
        <v>700000</v>
      </c>
      <c r="I785" s="6"/>
      <c r="J785" s="6">
        <f t="shared" si="35"/>
        <v>700000</v>
      </c>
      <c r="K785" s="67" t="str">
        <f t="shared" si="36"/>
        <v>02-02-01-003-002</v>
      </c>
      <c r="L785" s="67" t="s">
        <v>627</v>
      </c>
      <c r="M785" s="66" t="s">
        <v>273</v>
      </c>
      <c r="N785" s="66" t="str">
        <f t="shared" si="34"/>
        <v/>
      </c>
      <c r="O785" s="66" t="str">
        <f>IF(A785="","",IF(M785="DETALLE","",COUNTIFS(N785:$N$2970,N785)))</f>
        <v/>
      </c>
      <c r="P785" s="66" t="s">
        <v>739</v>
      </c>
      <c r="Q785" s="66" t="s">
        <v>695</v>
      </c>
      <c r="R785" s="66" t="s">
        <v>452</v>
      </c>
      <c r="S785" s="65" t="s">
        <v>839</v>
      </c>
    </row>
    <row r="786" spans="6:19" s="66" customFormat="1" x14ac:dyDescent="0.25">
      <c r="F786" s="84" t="s">
        <v>103</v>
      </c>
      <c r="G786" s="80" t="s">
        <v>369</v>
      </c>
      <c r="H786" s="6">
        <v>95000000</v>
      </c>
      <c r="I786" s="6"/>
      <c r="J786" s="6">
        <f t="shared" si="35"/>
        <v>95000000</v>
      </c>
      <c r="K786" s="67" t="str">
        <f t="shared" si="36"/>
        <v>02-02-01-003-002</v>
      </c>
      <c r="L786" s="67" t="s">
        <v>627</v>
      </c>
      <c r="M786" s="66" t="s">
        <v>273</v>
      </c>
      <c r="N786" s="66" t="str">
        <f t="shared" si="34"/>
        <v/>
      </c>
      <c r="O786" s="66" t="str">
        <f>IF(A786="","",IF(M786="DETALLE","",COUNTIFS(N786:$N$2970,N786)))</f>
        <v/>
      </c>
      <c r="P786" s="66" t="s">
        <v>747</v>
      </c>
      <c r="Q786" s="66" t="s">
        <v>695</v>
      </c>
      <c r="R786" s="66" t="s">
        <v>452</v>
      </c>
      <c r="S786" s="65" t="s">
        <v>747</v>
      </c>
    </row>
    <row r="787" spans="6:19" s="66" customFormat="1" x14ac:dyDescent="0.25">
      <c r="F787" s="84" t="s">
        <v>40</v>
      </c>
      <c r="G787" s="80" t="s">
        <v>994</v>
      </c>
      <c r="H787" s="6">
        <v>90000000</v>
      </c>
      <c r="I787" s="6"/>
      <c r="J787" s="6">
        <f t="shared" si="35"/>
        <v>90000000</v>
      </c>
      <c r="K787" s="67" t="str">
        <f t="shared" si="36"/>
        <v>02-02-01-003-002</v>
      </c>
      <c r="L787" s="67" t="s">
        <v>627</v>
      </c>
      <c r="M787" s="66" t="s">
        <v>273</v>
      </c>
      <c r="N787" s="66" t="str">
        <f t="shared" si="34"/>
        <v/>
      </c>
      <c r="O787" s="66" t="str">
        <f>IF(A787="","",IF(M787="DETALLE","",COUNTIFS(N787:$N$2970,N787)))</f>
        <v/>
      </c>
      <c r="P787" s="66" t="s">
        <v>744</v>
      </c>
      <c r="Q787" s="66" t="s">
        <v>695</v>
      </c>
      <c r="R787" s="66" t="s">
        <v>452</v>
      </c>
      <c r="S787" s="65" t="s">
        <v>744</v>
      </c>
    </row>
    <row r="788" spans="6:19" s="66" customFormat="1" x14ac:dyDescent="0.25">
      <c r="F788" s="80" t="s">
        <v>163</v>
      </c>
      <c r="G788" s="80" t="s">
        <v>442</v>
      </c>
      <c r="H788" s="6">
        <v>50000000</v>
      </c>
      <c r="I788" s="6"/>
      <c r="J788" s="6">
        <f t="shared" si="35"/>
        <v>50000000</v>
      </c>
      <c r="K788" s="67" t="str">
        <f t="shared" si="36"/>
        <v>02-02-01-003-002</v>
      </c>
      <c r="L788" s="67" t="s">
        <v>627</v>
      </c>
      <c r="M788" s="66" t="s">
        <v>273</v>
      </c>
      <c r="N788" s="66" t="str">
        <f t="shared" si="34"/>
        <v/>
      </c>
      <c r="O788" s="66" t="str">
        <f>IF(A788="","",IF(M788="DETALLE","",COUNTIFS(N788:$N$2970,N788)))</f>
        <v/>
      </c>
      <c r="P788" s="66" t="s">
        <v>775</v>
      </c>
      <c r="Q788" s="66" t="s">
        <v>695</v>
      </c>
      <c r="R788" s="66" t="s">
        <v>452</v>
      </c>
      <c r="S788" s="65" t="s">
        <v>775</v>
      </c>
    </row>
    <row r="789" spans="6:19" s="66" customFormat="1" x14ac:dyDescent="0.25">
      <c r="F789" s="80" t="s">
        <v>41</v>
      </c>
      <c r="G789" s="80" t="s">
        <v>312</v>
      </c>
      <c r="H789" s="6">
        <v>118000000</v>
      </c>
      <c r="I789" s="6"/>
      <c r="J789" s="6">
        <f t="shared" si="35"/>
        <v>118000000</v>
      </c>
      <c r="K789" s="67" t="str">
        <f t="shared" si="36"/>
        <v>02-02-01-003-002</v>
      </c>
      <c r="L789" s="67" t="s">
        <v>627</v>
      </c>
      <c r="M789" s="66" t="s">
        <v>273</v>
      </c>
      <c r="N789" s="66" t="str">
        <f t="shared" si="34"/>
        <v/>
      </c>
      <c r="O789" s="66" t="str">
        <f>IF(A789="","",IF(M789="DETALLE","",COUNTIFS(N789:$N$2970,N789)))</f>
        <v/>
      </c>
      <c r="P789" s="66" t="s">
        <v>745</v>
      </c>
      <c r="Q789" s="66" t="s">
        <v>695</v>
      </c>
      <c r="R789" s="66" t="s">
        <v>452</v>
      </c>
      <c r="S789" s="65" t="s">
        <v>745</v>
      </c>
    </row>
    <row r="790" spans="6:19" s="66" customFormat="1" x14ac:dyDescent="0.25">
      <c r="F790" s="80" t="s">
        <v>147</v>
      </c>
      <c r="G790" s="80" t="s">
        <v>830</v>
      </c>
      <c r="H790" s="6">
        <v>59000000</v>
      </c>
      <c r="I790" s="6"/>
      <c r="J790" s="6">
        <f t="shared" si="35"/>
        <v>59000000</v>
      </c>
      <c r="K790" s="67" t="str">
        <f t="shared" si="36"/>
        <v>02-02-01-003-002</v>
      </c>
      <c r="L790" s="67" t="s">
        <v>627</v>
      </c>
      <c r="M790" s="66" t="s">
        <v>273</v>
      </c>
      <c r="N790" s="66" t="str">
        <f t="shared" si="34"/>
        <v/>
      </c>
      <c r="O790" s="66" t="str">
        <f>IF(A790="","",IF(M790="DETALLE","",COUNTIFS(N790:$N$2970,N790)))</f>
        <v/>
      </c>
      <c r="P790" s="66" t="s">
        <v>745</v>
      </c>
      <c r="Q790" s="66" t="s">
        <v>695</v>
      </c>
      <c r="R790" s="66" t="s">
        <v>452</v>
      </c>
      <c r="S790" s="65" t="s">
        <v>889</v>
      </c>
    </row>
    <row r="791" spans="6:19" s="66" customFormat="1" x14ac:dyDescent="0.25">
      <c r="F791" s="80" t="s">
        <v>106</v>
      </c>
      <c r="G791" s="80" t="s">
        <v>997</v>
      </c>
      <c r="H791" s="6">
        <v>90000000</v>
      </c>
      <c r="I791" s="6"/>
      <c r="J791" s="6">
        <f t="shared" si="35"/>
        <v>90000000</v>
      </c>
      <c r="K791" s="67" t="str">
        <f t="shared" si="36"/>
        <v>02-02-01-003-002</v>
      </c>
      <c r="L791" s="67" t="s">
        <v>627</v>
      </c>
      <c r="M791" s="66" t="s">
        <v>273</v>
      </c>
      <c r="N791" s="66" t="str">
        <f t="shared" si="34"/>
        <v/>
      </c>
      <c r="O791" s="66" t="str">
        <f>IF(A791="","",IF(M791="DETALLE","",COUNTIFS(N791:$N$2970,N791)))</f>
        <v/>
      </c>
      <c r="P791" s="66" t="s">
        <v>776</v>
      </c>
      <c r="Q791" s="66" t="s">
        <v>695</v>
      </c>
      <c r="R791" s="66" t="s">
        <v>452</v>
      </c>
      <c r="S791" s="65" t="s">
        <v>776</v>
      </c>
    </row>
    <row r="792" spans="6:19" s="66" customFormat="1" x14ac:dyDescent="0.25">
      <c r="F792" s="80" t="s">
        <v>43</v>
      </c>
      <c r="G792" s="80" t="s">
        <v>1017</v>
      </c>
      <c r="H792" s="6">
        <v>33000000</v>
      </c>
      <c r="I792" s="6"/>
      <c r="J792" s="6">
        <f t="shared" si="35"/>
        <v>33000000</v>
      </c>
      <c r="K792" s="67" t="str">
        <f t="shared" si="36"/>
        <v>02-02-01-003-002</v>
      </c>
      <c r="L792" s="67" t="s">
        <v>627</v>
      </c>
      <c r="M792" s="66" t="s">
        <v>273</v>
      </c>
      <c r="N792" s="66" t="str">
        <f t="shared" si="34"/>
        <v/>
      </c>
      <c r="O792" s="66" t="str">
        <f>IF(A792="","",IF(M792="DETALLE","",COUNTIFS(N792:$N$2970,N792)))</f>
        <v/>
      </c>
      <c r="P792" s="66" t="s">
        <v>746</v>
      </c>
      <c r="Q792" s="66" t="s">
        <v>695</v>
      </c>
      <c r="R792" s="66" t="s">
        <v>452</v>
      </c>
      <c r="S792" s="65" t="s">
        <v>746</v>
      </c>
    </row>
    <row r="793" spans="6:19" s="66" customFormat="1" x14ac:dyDescent="0.25">
      <c r="F793" s="80" t="s">
        <v>170</v>
      </c>
      <c r="G793" s="80" t="s">
        <v>456</v>
      </c>
      <c r="H793" s="6">
        <v>110000000</v>
      </c>
      <c r="I793" s="6"/>
      <c r="J793" s="6">
        <f t="shared" si="35"/>
        <v>110000000</v>
      </c>
      <c r="K793" s="67" t="str">
        <f t="shared" si="36"/>
        <v>02-02-01-003-002</v>
      </c>
      <c r="L793" s="67" t="s">
        <v>627</v>
      </c>
      <c r="M793" s="66" t="s">
        <v>273</v>
      </c>
      <c r="N793" s="66" t="str">
        <f t="shared" si="34"/>
        <v/>
      </c>
      <c r="O793" s="66" t="str">
        <f>IF(A793="","",IF(M793="DETALLE","",COUNTIFS(N793:$N$2970,N793)))</f>
        <v/>
      </c>
      <c r="P793" s="66" t="s">
        <v>777</v>
      </c>
      <c r="Q793" s="66" t="s">
        <v>695</v>
      </c>
      <c r="R793" s="66" t="s">
        <v>452</v>
      </c>
      <c r="S793" s="65" t="s">
        <v>777</v>
      </c>
    </row>
    <row r="794" spans="6:19" s="66" customFormat="1" x14ac:dyDescent="0.25">
      <c r="F794" s="80" t="s">
        <v>44</v>
      </c>
      <c r="G794" s="80" t="s">
        <v>315</v>
      </c>
      <c r="H794" s="6">
        <v>12000000</v>
      </c>
      <c r="I794" s="6"/>
      <c r="J794" s="6">
        <f t="shared" si="35"/>
        <v>12000000</v>
      </c>
      <c r="K794" s="67" t="str">
        <f t="shared" si="36"/>
        <v>02-02-01-003-002</v>
      </c>
      <c r="L794" s="67" t="s">
        <v>627</v>
      </c>
      <c r="M794" s="66" t="s">
        <v>273</v>
      </c>
      <c r="N794" s="66" t="str">
        <f t="shared" si="34"/>
        <v/>
      </c>
      <c r="O794" s="66" t="str">
        <f>IF(A794="","",IF(M794="DETALLE","",COUNTIFS(N794:$N$2970,N794)))</f>
        <v/>
      </c>
      <c r="P794" s="66" t="s">
        <v>747</v>
      </c>
      <c r="Q794" s="66" t="s">
        <v>695</v>
      </c>
      <c r="R794" s="66" t="s">
        <v>452</v>
      </c>
      <c r="S794" s="65" t="s">
        <v>1047</v>
      </c>
    </row>
    <row r="795" spans="6:19" s="66" customFormat="1" x14ac:dyDescent="0.25">
      <c r="F795" s="80" t="s">
        <v>45</v>
      </c>
      <c r="G795" s="80" t="s">
        <v>316</v>
      </c>
      <c r="H795" s="6">
        <v>38435000</v>
      </c>
      <c r="I795" s="6"/>
      <c r="J795" s="6">
        <f t="shared" si="35"/>
        <v>38435000</v>
      </c>
      <c r="K795" s="67" t="str">
        <f t="shared" si="36"/>
        <v>02-02-01-003-002</v>
      </c>
      <c r="L795" s="67" t="s">
        <v>627</v>
      </c>
      <c r="M795" s="66" t="s">
        <v>273</v>
      </c>
      <c r="N795" s="66" t="str">
        <f t="shared" si="34"/>
        <v/>
      </c>
      <c r="O795" s="66" t="str">
        <f>IF(A795="","",IF(M795="DETALLE","",COUNTIFS(N795:$N$2970,N795)))</f>
        <v/>
      </c>
      <c r="P795" s="66" t="s">
        <v>748</v>
      </c>
      <c r="Q795" s="66" t="s">
        <v>695</v>
      </c>
      <c r="R795" s="66" t="s">
        <v>452</v>
      </c>
      <c r="S795" s="65" t="s">
        <v>748</v>
      </c>
    </row>
    <row r="796" spans="6:19" s="66" customFormat="1" x14ac:dyDescent="0.25">
      <c r="F796" s="80" t="s">
        <v>148</v>
      </c>
      <c r="G796" s="80" t="s">
        <v>412</v>
      </c>
      <c r="H796" s="6">
        <v>23313000</v>
      </c>
      <c r="I796" s="6"/>
      <c r="J796" s="6">
        <f t="shared" si="35"/>
        <v>23313000</v>
      </c>
      <c r="K796" s="67" t="str">
        <f t="shared" si="36"/>
        <v>02-02-01-003-002</v>
      </c>
      <c r="L796" s="67" t="s">
        <v>627</v>
      </c>
      <c r="M796" s="66" t="s">
        <v>273</v>
      </c>
      <c r="N796" s="66" t="str">
        <f t="shared" si="34"/>
        <v/>
      </c>
      <c r="O796" s="66" t="str">
        <f>IF(A796="","",IF(M796="DETALLE","",COUNTIFS(N796:$N$2970,N796)))</f>
        <v/>
      </c>
      <c r="P796" s="66" t="s">
        <v>780</v>
      </c>
      <c r="Q796" s="66" t="s">
        <v>695</v>
      </c>
      <c r="R796" s="66" t="s">
        <v>452</v>
      </c>
      <c r="S796" s="65" t="s">
        <v>780</v>
      </c>
    </row>
    <row r="797" spans="6:19" s="66" customFormat="1" x14ac:dyDescent="0.25">
      <c r="F797" s="80" t="s">
        <v>46</v>
      </c>
      <c r="G797" s="80" t="s">
        <v>989</v>
      </c>
      <c r="H797" s="6">
        <v>45000000</v>
      </c>
      <c r="I797" s="6"/>
      <c r="J797" s="6">
        <f t="shared" si="35"/>
        <v>45000000</v>
      </c>
      <c r="K797" s="67" t="str">
        <f t="shared" si="36"/>
        <v>02-02-01-003-002</v>
      </c>
      <c r="L797" s="67" t="s">
        <v>627</v>
      </c>
      <c r="M797" s="66" t="s">
        <v>273</v>
      </c>
      <c r="N797" s="66" t="str">
        <f t="shared" si="34"/>
        <v/>
      </c>
      <c r="O797" s="66" t="str">
        <f>IF(A797="","",IF(M797="DETALLE","",COUNTIFS(N797:$N$2970,N797)))</f>
        <v/>
      </c>
      <c r="P797" s="66" t="s">
        <v>749</v>
      </c>
      <c r="Q797" s="66" t="s">
        <v>695</v>
      </c>
      <c r="R797" s="66" t="s">
        <v>452</v>
      </c>
      <c r="S797" s="65" t="s">
        <v>749</v>
      </c>
    </row>
    <row r="798" spans="6:19" s="66" customFormat="1" x14ac:dyDescent="0.25">
      <c r="F798" s="80" t="s">
        <v>47</v>
      </c>
      <c r="G798" s="80" t="s">
        <v>1031</v>
      </c>
      <c r="H798" s="6">
        <v>30000000</v>
      </c>
      <c r="I798" s="6"/>
      <c r="J798" s="6">
        <f t="shared" si="35"/>
        <v>30000000</v>
      </c>
      <c r="K798" s="67" t="str">
        <f t="shared" si="36"/>
        <v>02-02-01-003-002</v>
      </c>
      <c r="L798" s="67" t="s">
        <v>627</v>
      </c>
      <c r="M798" s="66" t="s">
        <v>273</v>
      </c>
      <c r="N798" s="66" t="str">
        <f t="shared" si="34"/>
        <v/>
      </c>
      <c r="O798" s="66" t="str">
        <f>IF(A798="","",IF(M798="DETALLE","",COUNTIFS(N798:$N$2970,N798)))</f>
        <v/>
      </c>
      <c r="P798" s="66" t="s">
        <v>750</v>
      </c>
      <c r="Q798" s="66" t="s">
        <v>695</v>
      </c>
      <c r="R798" s="66" t="s">
        <v>452</v>
      </c>
      <c r="S798" s="65" t="s">
        <v>750</v>
      </c>
    </row>
    <row r="799" spans="6:19" s="66" customFormat="1" x14ac:dyDescent="0.25">
      <c r="F799" s="80" t="s">
        <v>48</v>
      </c>
      <c r="G799" s="80" t="s">
        <v>319</v>
      </c>
      <c r="H799" s="6">
        <v>70000000</v>
      </c>
      <c r="I799" s="6"/>
      <c r="J799" s="6">
        <f t="shared" si="35"/>
        <v>70000000</v>
      </c>
      <c r="K799" s="67" t="str">
        <f t="shared" si="36"/>
        <v>02-02-01-003-002</v>
      </c>
      <c r="L799" s="67" t="s">
        <v>627</v>
      </c>
      <c r="M799" s="66" t="s">
        <v>273</v>
      </c>
      <c r="N799" s="66" t="str">
        <f t="shared" si="34"/>
        <v/>
      </c>
      <c r="O799" s="66" t="str">
        <f>IF(A799="","",IF(M799="DETALLE","",COUNTIFS(N799:$N$2970,N799)))</f>
        <v/>
      </c>
      <c r="P799" s="66" t="s">
        <v>751</v>
      </c>
      <c r="Q799" s="66" t="s">
        <v>695</v>
      </c>
      <c r="R799" s="66" t="s">
        <v>452</v>
      </c>
      <c r="S799" s="65" t="s">
        <v>751</v>
      </c>
    </row>
    <row r="800" spans="6:19" s="66" customFormat="1" x14ac:dyDescent="0.25">
      <c r="F800" s="80" t="s">
        <v>49</v>
      </c>
      <c r="G800" s="80" t="s">
        <v>1018</v>
      </c>
      <c r="H800" s="6">
        <v>50000000</v>
      </c>
      <c r="I800" s="6"/>
      <c r="J800" s="6">
        <f t="shared" si="35"/>
        <v>50000000</v>
      </c>
      <c r="K800" s="67" t="str">
        <f t="shared" si="36"/>
        <v>02-02-01-003-002</v>
      </c>
      <c r="L800" s="67" t="s">
        <v>627</v>
      </c>
      <c r="M800" s="66" t="s">
        <v>273</v>
      </c>
      <c r="N800" s="66" t="str">
        <f t="shared" si="34"/>
        <v/>
      </c>
      <c r="O800" s="66" t="str">
        <f>IF(A800="","",IF(M800="DETALLE","",COUNTIFS(N800:$N$2970,N800)))</f>
        <v/>
      </c>
      <c r="P800" s="66" t="s">
        <v>752</v>
      </c>
      <c r="Q800" s="66" t="s">
        <v>695</v>
      </c>
      <c r="R800" s="66" t="s">
        <v>452</v>
      </c>
      <c r="S800" s="65" t="s">
        <v>752</v>
      </c>
    </row>
    <row r="801" spans="6:19" s="66" customFormat="1" x14ac:dyDescent="0.25">
      <c r="F801" s="80" t="s">
        <v>51</v>
      </c>
      <c r="G801" s="80" t="s">
        <v>322</v>
      </c>
      <c r="H801" s="6">
        <v>65000000</v>
      </c>
      <c r="I801" s="6"/>
      <c r="J801" s="6">
        <f t="shared" si="35"/>
        <v>65000000</v>
      </c>
      <c r="K801" s="67" t="str">
        <f t="shared" si="36"/>
        <v>02-02-01-003-002</v>
      </c>
      <c r="L801" s="67" t="s">
        <v>627</v>
      </c>
      <c r="M801" s="66" t="s">
        <v>273</v>
      </c>
      <c r="N801" s="66" t="str">
        <f t="shared" si="34"/>
        <v/>
      </c>
      <c r="O801" s="66" t="str">
        <f>IF(A801="","",IF(M801="DETALLE","",COUNTIFS(N801:$N$2970,N801)))</f>
        <v/>
      </c>
      <c r="P801" s="66" t="s">
        <v>753</v>
      </c>
      <c r="Q801" s="66" t="s">
        <v>695</v>
      </c>
      <c r="R801" s="66" t="s">
        <v>452</v>
      </c>
      <c r="S801" s="65" t="s">
        <v>753</v>
      </c>
    </row>
    <row r="802" spans="6:19" s="66" customFormat="1" x14ac:dyDescent="0.25">
      <c r="F802" s="80" t="s">
        <v>52</v>
      </c>
      <c r="G802" s="80" t="s">
        <v>323</v>
      </c>
      <c r="H802" s="6">
        <v>99878418</v>
      </c>
      <c r="I802" s="6"/>
      <c r="J802" s="6">
        <f t="shared" si="35"/>
        <v>99878418</v>
      </c>
      <c r="K802" s="67" t="str">
        <f t="shared" si="36"/>
        <v>02-02-01-003-002</v>
      </c>
      <c r="L802" s="67" t="s">
        <v>627</v>
      </c>
      <c r="M802" s="66" t="s">
        <v>273</v>
      </c>
      <c r="N802" s="66" t="str">
        <f t="shared" si="34"/>
        <v/>
      </c>
      <c r="O802" s="66" t="str">
        <f>IF(A802="","",IF(M802="DETALLE","",COUNTIFS(N802:$N$2970,N802)))</f>
        <v/>
      </c>
      <c r="P802" s="66" t="s">
        <v>754</v>
      </c>
      <c r="Q802" s="66" t="s">
        <v>695</v>
      </c>
      <c r="R802" s="66" t="s">
        <v>452</v>
      </c>
      <c r="S802" s="65" t="s">
        <v>754</v>
      </c>
    </row>
    <row r="803" spans="6:19" s="66" customFormat="1" x14ac:dyDescent="0.25">
      <c r="F803" s="80" t="s">
        <v>157</v>
      </c>
      <c r="G803" s="80" t="s">
        <v>434</v>
      </c>
      <c r="H803" s="6">
        <v>44744137</v>
      </c>
      <c r="I803" s="6"/>
      <c r="J803" s="6">
        <f t="shared" si="35"/>
        <v>44744137</v>
      </c>
      <c r="K803" s="67" t="str">
        <f t="shared" si="36"/>
        <v>02-02-01-003-002</v>
      </c>
      <c r="L803" s="67" t="s">
        <v>627</v>
      </c>
      <c r="M803" s="66" t="s">
        <v>273</v>
      </c>
      <c r="N803" s="66" t="str">
        <f t="shared" si="34"/>
        <v/>
      </c>
      <c r="O803" s="66" t="str">
        <f>IF(A803="","",IF(M803="DETALLE","",COUNTIFS(N803:$N$2970,N803)))</f>
        <v/>
      </c>
      <c r="P803" s="66" t="s">
        <v>755</v>
      </c>
      <c r="Q803" s="66" t="s">
        <v>695</v>
      </c>
      <c r="R803" s="66" t="s">
        <v>452</v>
      </c>
      <c r="S803" s="65" t="s">
        <v>755</v>
      </c>
    </row>
    <row r="804" spans="6:19" s="66" customFormat="1" x14ac:dyDescent="0.25">
      <c r="F804" s="80" t="s">
        <v>54</v>
      </c>
      <c r="G804" s="80" t="s">
        <v>288</v>
      </c>
      <c r="H804" s="6"/>
      <c r="I804" s="6">
        <v>107200000</v>
      </c>
      <c r="J804" s="6">
        <f t="shared" si="35"/>
        <v>107200000</v>
      </c>
      <c r="K804" s="67" t="str">
        <f t="shared" si="36"/>
        <v>02-02-01-003-002</v>
      </c>
      <c r="L804" s="67" t="s">
        <v>627</v>
      </c>
      <c r="M804" s="66" t="s">
        <v>273</v>
      </c>
      <c r="N804" s="66" t="str">
        <f t="shared" si="34"/>
        <v/>
      </c>
      <c r="O804" s="66" t="str">
        <f>IF(A804="","",IF(M804="DETALLE","",COUNTIFS(N804:$N$2970,N804)))</f>
        <v/>
      </c>
      <c r="P804" s="66" t="s">
        <v>743</v>
      </c>
      <c r="Q804" s="66" t="s">
        <v>695</v>
      </c>
      <c r="R804" s="66" t="s">
        <v>452</v>
      </c>
      <c r="S804" s="65" t="s">
        <v>743</v>
      </c>
    </row>
    <row r="805" spans="6:19" s="66" customFormat="1" x14ac:dyDescent="0.25">
      <c r="F805" s="80" t="s">
        <v>138</v>
      </c>
      <c r="G805" s="80" t="s">
        <v>992</v>
      </c>
      <c r="H805" s="6">
        <v>152315400</v>
      </c>
      <c r="I805" s="6"/>
      <c r="J805" s="6">
        <f t="shared" si="35"/>
        <v>152315400</v>
      </c>
      <c r="K805" s="67" t="str">
        <f t="shared" si="36"/>
        <v>02-02-01-003-002</v>
      </c>
      <c r="L805" s="67" t="s">
        <v>627</v>
      </c>
      <c r="M805" s="66" t="s">
        <v>273</v>
      </c>
      <c r="N805" s="66" t="str">
        <f t="shared" si="34"/>
        <v/>
      </c>
      <c r="O805" s="66" t="str">
        <f>IF(A805="","",IF(M805="DETALLE","",COUNTIFS(N805:$N$2970,N805)))</f>
        <v/>
      </c>
      <c r="P805" s="66" t="s">
        <v>778</v>
      </c>
      <c r="Q805" s="66" t="s">
        <v>695</v>
      </c>
      <c r="R805" s="66" t="s">
        <v>452</v>
      </c>
      <c r="S805" s="65" t="s">
        <v>778</v>
      </c>
    </row>
    <row r="806" spans="6:19" s="66" customFormat="1" x14ac:dyDescent="0.25">
      <c r="F806" s="80" t="s">
        <v>55</v>
      </c>
      <c r="G806" s="80" t="s">
        <v>1030</v>
      </c>
      <c r="H806" s="6">
        <v>49387102</v>
      </c>
      <c r="I806" s="6"/>
      <c r="J806" s="6">
        <f t="shared" si="35"/>
        <v>49387102</v>
      </c>
      <c r="K806" s="67" t="str">
        <f t="shared" si="36"/>
        <v>02-02-01-003-002</v>
      </c>
      <c r="L806" s="67" t="s">
        <v>627</v>
      </c>
      <c r="M806" s="66" t="s">
        <v>273</v>
      </c>
      <c r="N806" s="66" t="str">
        <f t="shared" si="34"/>
        <v/>
      </c>
      <c r="O806" s="66" t="str">
        <f>IF(A806="","",IF(M806="DETALLE","",COUNTIFS(N806:$N$2970,N806)))</f>
        <v/>
      </c>
      <c r="P806" s="66" t="s">
        <v>756</v>
      </c>
      <c r="Q806" s="66" t="s">
        <v>695</v>
      </c>
      <c r="R806" s="66" t="s">
        <v>452</v>
      </c>
      <c r="S806" s="65" t="s">
        <v>756</v>
      </c>
    </row>
    <row r="807" spans="6:19" s="66" customFormat="1" x14ac:dyDescent="0.25">
      <c r="F807" s="80" t="s">
        <v>56</v>
      </c>
      <c r="G807" s="80" t="s">
        <v>280</v>
      </c>
      <c r="H807" s="6">
        <v>188145000</v>
      </c>
      <c r="I807" s="6"/>
      <c r="J807" s="6">
        <f t="shared" si="35"/>
        <v>188145000</v>
      </c>
      <c r="K807" s="67" t="str">
        <f t="shared" si="36"/>
        <v>02-02-01-003-002</v>
      </c>
      <c r="L807" s="67" t="s">
        <v>627</v>
      </c>
      <c r="M807" s="66" t="s">
        <v>273</v>
      </c>
      <c r="N807" s="66" t="str">
        <f t="shared" si="34"/>
        <v/>
      </c>
      <c r="O807" s="66" t="str">
        <f>IF(A807="","",IF(M807="DETALLE","",COUNTIFS(N807:$N$2970,N807)))</f>
        <v/>
      </c>
      <c r="P807" s="66" t="s">
        <v>740</v>
      </c>
      <c r="Q807" s="66" t="s">
        <v>695</v>
      </c>
      <c r="R807" s="66" t="s">
        <v>452</v>
      </c>
      <c r="S807" s="65" t="s">
        <v>740</v>
      </c>
    </row>
    <row r="808" spans="6:19" s="66" customFormat="1" x14ac:dyDescent="0.25">
      <c r="F808" s="80" t="s">
        <v>57</v>
      </c>
      <c r="G808" s="80" t="s">
        <v>1023</v>
      </c>
      <c r="H808" s="6">
        <v>60000000</v>
      </c>
      <c r="I808" s="6"/>
      <c r="J808" s="6">
        <f t="shared" si="35"/>
        <v>60000000</v>
      </c>
      <c r="K808" s="67" t="str">
        <f t="shared" si="36"/>
        <v>02-02-01-003-002</v>
      </c>
      <c r="L808" s="67" t="s">
        <v>627</v>
      </c>
      <c r="M808" s="66" t="s">
        <v>273</v>
      </c>
      <c r="N808" s="66" t="str">
        <f t="shared" si="34"/>
        <v/>
      </c>
      <c r="O808" s="66" t="str">
        <f>IF(A808="","",IF(M808="DETALLE","",COUNTIFS(N808:$N$2970,N808)))</f>
        <v/>
      </c>
      <c r="P808" s="66" t="s">
        <v>757</v>
      </c>
      <c r="Q808" s="66" t="s">
        <v>695</v>
      </c>
      <c r="R808" s="66" t="s">
        <v>452</v>
      </c>
      <c r="S808" s="65" t="s">
        <v>757</v>
      </c>
    </row>
    <row r="809" spans="6:19" s="66" customFormat="1" x14ac:dyDescent="0.25">
      <c r="F809" s="80" t="s">
        <v>58</v>
      </c>
      <c r="G809" s="80" t="s">
        <v>988</v>
      </c>
      <c r="H809" s="6"/>
      <c r="I809" s="6">
        <v>100000000</v>
      </c>
      <c r="J809" s="6">
        <f t="shared" si="35"/>
        <v>100000000</v>
      </c>
      <c r="K809" s="67" t="str">
        <f t="shared" si="36"/>
        <v>02-02-01-003-002</v>
      </c>
      <c r="L809" s="67" t="s">
        <v>627</v>
      </c>
      <c r="M809" s="66" t="s">
        <v>273</v>
      </c>
      <c r="N809" s="66" t="str">
        <f t="shared" si="34"/>
        <v/>
      </c>
      <c r="O809" s="66" t="str">
        <f>IF(A809="","",IF(M809="DETALLE","",COUNTIFS(N809:$N$2970,N809)))</f>
        <v/>
      </c>
      <c r="P809" s="66" t="s">
        <v>758</v>
      </c>
      <c r="Q809" s="66" t="s">
        <v>695</v>
      </c>
      <c r="R809" s="66" t="s">
        <v>452</v>
      </c>
      <c r="S809" s="65" t="s">
        <v>758</v>
      </c>
    </row>
    <row r="810" spans="6:19" s="66" customFormat="1" x14ac:dyDescent="0.25">
      <c r="F810" s="80" t="s">
        <v>139</v>
      </c>
      <c r="G810" s="80" t="s">
        <v>1036</v>
      </c>
      <c r="H810" s="6">
        <v>113310000</v>
      </c>
      <c r="I810" s="6"/>
      <c r="J810" s="6">
        <f t="shared" si="35"/>
        <v>113310000</v>
      </c>
      <c r="K810" s="67" t="str">
        <f t="shared" si="36"/>
        <v>02-02-01-003-002</v>
      </c>
      <c r="L810" s="67" t="s">
        <v>627</v>
      </c>
      <c r="M810" s="66" t="s">
        <v>273</v>
      </c>
      <c r="N810" s="66" t="str">
        <f t="shared" si="34"/>
        <v/>
      </c>
      <c r="O810" s="66" t="str">
        <f>IF(A810="","",IF(M810="DETALLE","",COUNTIFS(N810:$N$2970,N810)))</f>
        <v/>
      </c>
      <c r="P810" s="66" t="s">
        <v>779</v>
      </c>
      <c r="Q810" s="66" t="s">
        <v>695</v>
      </c>
      <c r="R810" s="66" t="s">
        <v>452</v>
      </c>
      <c r="S810" s="65" t="s">
        <v>779</v>
      </c>
    </row>
    <row r="811" spans="6:19" s="66" customFormat="1" x14ac:dyDescent="0.25">
      <c r="F811" s="80" t="s">
        <v>140</v>
      </c>
      <c r="G811" s="80" t="s">
        <v>313</v>
      </c>
      <c r="H811" s="6">
        <v>15000000</v>
      </c>
      <c r="I811" s="6"/>
      <c r="J811" s="6">
        <f t="shared" si="35"/>
        <v>15000000</v>
      </c>
      <c r="K811" s="67" t="str">
        <f t="shared" si="36"/>
        <v>02-02-01-003-002</v>
      </c>
      <c r="L811" s="67" t="s">
        <v>627</v>
      </c>
      <c r="M811" s="66" t="s">
        <v>273</v>
      </c>
      <c r="N811" s="66" t="str">
        <f t="shared" si="34"/>
        <v/>
      </c>
      <c r="O811" s="66" t="str">
        <f>IF(A811="","",IF(M811="DETALLE","",COUNTIFS(N811:$N$2970,N811)))</f>
        <v/>
      </c>
      <c r="P811" s="66" t="s">
        <v>779</v>
      </c>
      <c r="Q811" s="66" t="s">
        <v>695</v>
      </c>
      <c r="R811" s="66" t="s">
        <v>452</v>
      </c>
      <c r="S811" s="65" t="s">
        <v>886</v>
      </c>
    </row>
    <row r="812" spans="6:19" s="66" customFormat="1" x14ac:dyDescent="0.25">
      <c r="F812" s="80" t="s">
        <v>59</v>
      </c>
      <c r="G812" s="80" t="s">
        <v>1029</v>
      </c>
      <c r="H812" s="6">
        <v>45000000</v>
      </c>
      <c r="I812" s="6"/>
      <c r="J812" s="6">
        <f t="shared" si="35"/>
        <v>45000000</v>
      </c>
      <c r="K812" s="67" t="str">
        <f t="shared" si="36"/>
        <v>02-02-01-003-002</v>
      </c>
      <c r="L812" s="67" t="s">
        <v>627</v>
      </c>
      <c r="M812" s="66" t="s">
        <v>273</v>
      </c>
      <c r="N812" s="66" t="str">
        <f t="shared" si="34"/>
        <v/>
      </c>
      <c r="O812" s="66" t="str">
        <f>IF(A812="","",IF(M812="DETALLE","",COUNTIFS(N812:$N$2970,N812)))</f>
        <v/>
      </c>
      <c r="P812" s="66" t="s">
        <v>759</v>
      </c>
      <c r="Q812" s="66" t="s">
        <v>695</v>
      </c>
      <c r="R812" s="66" t="s">
        <v>452</v>
      </c>
      <c r="S812" s="65" t="s">
        <v>759</v>
      </c>
    </row>
    <row r="813" spans="6:19" s="66" customFormat="1" x14ac:dyDescent="0.25">
      <c r="F813" s="80" t="s">
        <v>145</v>
      </c>
      <c r="G813" s="80" t="s">
        <v>1037</v>
      </c>
      <c r="H813" s="6"/>
      <c r="I813" s="6">
        <v>350000000</v>
      </c>
      <c r="J813" s="6">
        <f t="shared" si="35"/>
        <v>350000000</v>
      </c>
      <c r="K813" s="67" t="str">
        <f t="shared" si="36"/>
        <v>02-02-01-003-002</v>
      </c>
      <c r="L813" s="67" t="s">
        <v>627</v>
      </c>
      <c r="M813" s="66" t="s">
        <v>273</v>
      </c>
      <c r="N813" s="66" t="str">
        <f t="shared" si="34"/>
        <v/>
      </c>
      <c r="O813" s="66" t="str">
        <f>IF(A813="","",IF(M813="DETALLE","",COUNTIFS(N813:$N$2970,N813)))</f>
        <v/>
      </c>
      <c r="P813" s="66" t="s">
        <v>767</v>
      </c>
      <c r="Q813" s="66" t="s">
        <v>695</v>
      </c>
      <c r="R813" s="66" t="s">
        <v>452</v>
      </c>
      <c r="S813" s="65" t="s">
        <v>767</v>
      </c>
    </row>
    <row r="814" spans="6:19" s="66" customFormat="1" x14ac:dyDescent="0.25">
      <c r="F814" s="80" t="s">
        <v>60</v>
      </c>
      <c r="G814" s="80" t="s">
        <v>329</v>
      </c>
      <c r="H814" s="6">
        <v>42950000</v>
      </c>
      <c r="I814" s="6"/>
      <c r="J814" s="6">
        <f t="shared" si="35"/>
        <v>42950000</v>
      </c>
      <c r="K814" s="67" t="str">
        <f t="shared" si="36"/>
        <v>02-02-01-003-002</v>
      </c>
      <c r="L814" s="67" t="s">
        <v>627</v>
      </c>
      <c r="M814" s="66" t="s">
        <v>273</v>
      </c>
      <c r="N814" s="66" t="str">
        <f t="shared" si="34"/>
        <v/>
      </c>
      <c r="O814" s="66" t="str">
        <f>IF(A814="","",IF(M814="DETALLE","",COUNTIFS(N814:$N$2970,N814)))</f>
        <v/>
      </c>
      <c r="P814" s="66" t="s">
        <v>760</v>
      </c>
      <c r="Q814" s="66" t="s">
        <v>695</v>
      </c>
      <c r="R814" s="66" t="s">
        <v>452</v>
      </c>
      <c r="S814" s="65" t="s">
        <v>760</v>
      </c>
    </row>
    <row r="815" spans="6:19" s="66" customFormat="1" x14ac:dyDescent="0.25">
      <c r="F815" s="80" t="s">
        <v>61</v>
      </c>
      <c r="G815" s="80" t="s">
        <v>330</v>
      </c>
      <c r="H815" s="6">
        <v>55500000</v>
      </c>
      <c r="I815" s="6"/>
      <c r="J815" s="6">
        <f t="shared" si="35"/>
        <v>55500000</v>
      </c>
      <c r="K815" s="67" t="str">
        <f t="shared" si="36"/>
        <v>02-02-01-003-002</v>
      </c>
      <c r="L815" s="67" t="s">
        <v>627</v>
      </c>
      <c r="M815" s="66" t="s">
        <v>273</v>
      </c>
      <c r="N815" s="66" t="str">
        <f t="shared" si="34"/>
        <v/>
      </c>
      <c r="O815" s="66" t="str">
        <f>IF(A815="","",IF(M815="DETALLE","",COUNTIFS(N815:$N$2970,N815)))</f>
        <v/>
      </c>
      <c r="P815" s="66" t="s">
        <v>760</v>
      </c>
      <c r="Q815" s="66" t="s">
        <v>695</v>
      </c>
      <c r="R815" s="66" t="s">
        <v>452</v>
      </c>
      <c r="S815" s="65" t="s">
        <v>843</v>
      </c>
    </row>
    <row r="816" spans="6:19" s="66" customFormat="1" x14ac:dyDescent="0.25">
      <c r="F816" s="80" t="s">
        <v>63</v>
      </c>
      <c r="G816" s="80" t="s">
        <v>332</v>
      </c>
      <c r="H816" s="6">
        <v>9000000</v>
      </c>
      <c r="I816" s="6"/>
      <c r="J816" s="6">
        <f t="shared" si="35"/>
        <v>9000000</v>
      </c>
      <c r="K816" s="67" t="str">
        <f t="shared" si="36"/>
        <v>02-02-01-003-002</v>
      </c>
      <c r="L816" s="67" t="s">
        <v>627</v>
      </c>
      <c r="M816" s="66" t="s">
        <v>273</v>
      </c>
      <c r="N816" s="66" t="str">
        <f t="shared" si="34"/>
        <v/>
      </c>
      <c r="O816" s="66" t="str">
        <f>IF(A816="","",IF(M816="DETALLE","",COUNTIFS(N816:$N$2970,N816)))</f>
        <v/>
      </c>
      <c r="P816" s="66" t="s">
        <v>761</v>
      </c>
      <c r="Q816" s="66" t="s">
        <v>695</v>
      </c>
      <c r="R816" s="66" t="s">
        <v>452</v>
      </c>
      <c r="S816" s="65" t="s">
        <v>844</v>
      </c>
    </row>
    <row r="817" spans="6:19" s="66" customFormat="1" x14ac:dyDescent="0.25">
      <c r="F817" s="80" t="s">
        <v>64</v>
      </c>
      <c r="G817" s="80" t="s">
        <v>333</v>
      </c>
      <c r="H817" s="6">
        <v>1500000</v>
      </c>
      <c r="I817" s="6"/>
      <c r="J817" s="6">
        <f t="shared" si="35"/>
        <v>1500000</v>
      </c>
      <c r="K817" s="67" t="str">
        <f t="shared" si="36"/>
        <v>02-02-01-003-002</v>
      </c>
      <c r="L817" s="67" t="s">
        <v>627</v>
      </c>
      <c r="M817" s="66" t="s">
        <v>273</v>
      </c>
      <c r="N817" s="66" t="str">
        <f t="shared" si="34"/>
        <v/>
      </c>
      <c r="O817" s="66" t="str">
        <f>IF(A817="","",IF(M817="DETALLE","",COUNTIFS(N817:$N$2970,N817)))</f>
        <v/>
      </c>
      <c r="P817" s="66" t="s">
        <v>761</v>
      </c>
      <c r="Q817" s="66" t="s">
        <v>695</v>
      </c>
      <c r="R817" s="66" t="s">
        <v>452</v>
      </c>
      <c r="S817" s="65" t="s">
        <v>841</v>
      </c>
    </row>
    <row r="818" spans="6:19" s="66" customFormat="1" x14ac:dyDescent="0.25">
      <c r="F818" s="84" t="s">
        <v>65</v>
      </c>
      <c r="G818" s="80" t="s">
        <v>1024</v>
      </c>
      <c r="H818" s="6">
        <v>79000000</v>
      </c>
      <c r="I818" s="6"/>
      <c r="J818" s="6">
        <f t="shared" si="35"/>
        <v>79000000</v>
      </c>
      <c r="K818" s="67" t="str">
        <f t="shared" si="36"/>
        <v>02-02-01-003-002</v>
      </c>
      <c r="L818" s="67" t="s">
        <v>627</v>
      </c>
      <c r="M818" s="66" t="s">
        <v>273</v>
      </c>
      <c r="N818" s="66" t="str">
        <f t="shared" si="34"/>
        <v/>
      </c>
      <c r="O818" s="66" t="str">
        <f>IF(A818="","",IF(M818="DETALLE","",COUNTIFS(N818:$N$2970,N818)))</f>
        <v/>
      </c>
      <c r="P818" s="66" t="s">
        <v>762</v>
      </c>
      <c r="Q818" s="66" t="s">
        <v>695</v>
      </c>
      <c r="R818" s="66" t="s">
        <v>452</v>
      </c>
      <c r="S818" s="65" t="s">
        <v>762</v>
      </c>
    </row>
    <row r="819" spans="6:19" s="66" customFormat="1" x14ac:dyDescent="0.25">
      <c r="F819" s="80" t="s">
        <v>66</v>
      </c>
      <c r="G819" s="80" t="s">
        <v>335</v>
      </c>
      <c r="H819" s="6">
        <v>75000000</v>
      </c>
      <c r="I819" s="6"/>
      <c r="J819" s="6">
        <f t="shared" si="35"/>
        <v>75000000</v>
      </c>
      <c r="K819" s="67" t="str">
        <f t="shared" si="36"/>
        <v>02-02-01-003-002</v>
      </c>
      <c r="L819" s="67" t="s">
        <v>627</v>
      </c>
      <c r="M819" s="66" t="s">
        <v>273</v>
      </c>
      <c r="N819" s="66" t="str">
        <f t="shared" si="34"/>
        <v/>
      </c>
      <c r="O819" s="66" t="str">
        <f>IF(A819="","",IF(M819="DETALLE","",COUNTIFS(N819:$N$2970,N819)))</f>
        <v/>
      </c>
      <c r="P819" s="66" t="s">
        <v>762</v>
      </c>
      <c r="Q819" s="66" t="s">
        <v>695</v>
      </c>
      <c r="R819" s="66" t="s">
        <v>452</v>
      </c>
      <c r="S819" s="65" t="s">
        <v>845</v>
      </c>
    </row>
    <row r="820" spans="6:19" s="66" customFormat="1" x14ac:dyDescent="0.25">
      <c r="F820" s="80" t="s">
        <v>67</v>
      </c>
      <c r="G820" s="80" t="s">
        <v>336</v>
      </c>
      <c r="H820" s="6">
        <v>22000000</v>
      </c>
      <c r="I820" s="6"/>
      <c r="J820" s="6">
        <f t="shared" si="35"/>
        <v>22000000</v>
      </c>
      <c r="K820" s="67" t="str">
        <f t="shared" si="36"/>
        <v>02-02-01-003-002</v>
      </c>
      <c r="L820" s="67" t="s">
        <v>627</v>
      </c>
      <c r="M820" s="66" t="s">
        <v>273</v>
      </c>
      <c r="N820" s="66" t="str">
        <f t="shared" si="34"/>
        <v/>
      </c>
      <c r="O820" s="66" t="str">
        <f>IF(A820="","",IF(M820="DETALLE","",COUNTIFS(N820:$N$2970,N820)))</f>
        <v/>
      </c>
      <c r="P820" s="66" t="s">
        <v>762</v>
      </c>
      <c r="Q820" s="66" t="s">
        <v>695</v>
      </c>
      <c r="R820" s="66" t="s">
        <v>452</v>
      </c>
      <c r="S820" s="65" t="s">
        <v>1048</v>
      </c>
    </row>
    <row r="821" spans="6:19" s="66" customFormat="1" x14ac:dyDescent="0.25">
      <c r="F821" s="80" t="s">
        <v>68</v>
      </c>
      <c r="G821" s="80" t="s">
        <v>337</v>
      </c>
      <c r="H821" s="6">
        <v>35000000</v>
      </c>
      <c r="I821" s="6"/>
      <c r="J821" s="6">
        <f t="shared" si="35"/>
        <v>35000000</v>
      </c>
      <c r="K821" s="67" t="str">
        <f t="shared" si="36"/>
        <v>02-02-01-003-002</v>
      </c>
      <c r="L821" s="67" t="s">
        <v>627</v>
      </c>
      <c r="M821" s="66" t="s">
        <v>273</v>
      </c>
      <c r="N821" s="66" t="str">
        <f t="shared" si="34"/>
        <v/>
      </c>
      <c r="O821" s="66" t="str">
        <f>IF(A821="","",IF(M821="DETALLE","",COUNTIFS(N821:$N$2970,N821)))</f>
        <v/>
      </c>
      <c r="P821" s="66" t="s">
        <v>763</v>
      </c>
      <c r="Q821" s="66" t="s">
        <v>695</v>
      </c>
      <c r="R821" s="66" t="s">
        <v>452</v>
      </c>
      <c r="S821" s="65" t="s">
        <v>763</v>
      </c>
    </row>
    <row r="822" spans="6:19" s="66" customFormat="1" x14ac:dyDescent="0.25">
      <c r="F822" s="80" t="s">
        <v>70</v>
      </c>
      <c r="G822" s="80" t="s">
        <v>339</v>
      </c>
      <c r="H822" s="6">
        <v>4000000</v>
      </c>
      <c r="I822" s="6"/>
      <c r="J822" s="6">
        <f t="shared" si="35"/>
        <v>4000000</v>
      </c>
      <c r="K822" s="67" t="str">
        <f t="shared" si="36"/>
        <v>02-02-01-003-002</v>
      </c>
      <c r="L822" s="67" t="s">
        <v>627</v>
      </c>
      <c r="M822" s="66" t="s">
        <v>273</v>
      </c>
      <c r="N822" s="66" t="str">
        <f t="shared" si="34"/>
        <v/>
      </c>
      <c r="O822" s="66" t="str">
        <f>IF(A822="","",IF(M822="DETALLE","",COUNTIFS(N822:$N$2970,N822)))</f>
        <v/>
      </c>
      <c r="P822" s="66" t="s">
        <v>763</v>
      </c>
      <c r="Q822" s="66" t="s">
        <v>695</v>
      </c>
      <c r="R822" s="66" t="s">
        <v>452</v>
      </c>
      <c r="S822" s="65" t="s">
        <v>1049</v>
      </c>
    </row>
    <row r="823" spans="6:19" s="66" customFormat="1" x14ac:dyDescent="0.25">
      <c r="F823" s="80" t="s">
        <v>158</v>
      </c>
      <c r="G823" s="80" t="s">
        <v>986</v>
      </c>
      <c r="H823" s="6">
        <v>18000000</v>
      </c>
      <c r="I823" s="6"/>
      <c r="J823" s="6">
        <f t="shared" si="35"/>
        <v>18000000</v>
      </c>
      <c r="K823" s="67" t="str">
        <f t="shared" si="36"/>
        <v>02-02-01-003-002</v>
      </c>
      <c r="L823" s="67" t="s">
        <v>627</v>
      </c>
      <c r="M823" s="66" t="s">
        <v>273</v>
      </c>
      <c r="N823" s="66" t="str">
        <f t="shared" si="34"/>
        <v/>
      </c>
      <c r="O823" s="66" t="str">
        <f>IF(A823="","",IF(M823="DETALLE","",COUNTIFS(N823:$N$2970,N823)))</f>
        <v/>
      </c>
      <c r="P823" s="66" t="s">
        <v>764</v>
      </c>
      <c r="Q823" s="66" t="s">
        <v>695</v>
      </c>
      <c r="R823" s="66" t="s">
        <v>452</v>
      </c>
      <c r="S823" s="65" t="s">
        <v>764</v>
      </c>
    </row>
    <row r="824" spans="6:19" s="66" customFormat="1" x14ac:dyDescent="0.25">
      <c r="F824" s="80" t="s">
        <v>71</v>
      </c>
      <c r="G824" s="80" t="s">
        <v>982</v>
      </c>
      <c r="H824" s="6">
        <v>18908450.699999999</v>
      </c>
      <c r="I824" s="6"/>
      <c r="J824" s="6">
        <f t="shared" si="35"/>
        <v>18908450.699999999</v>
      </c>
      <c r="K824" s="67" t="str">
        <f t="shared" si="36"/>
        <v>02-02-01-003-002</v>
      </c>
      <c r="L824" s="67" t="s">
        <v>627</v>
      </c>
      <c r="M824" s="66" t="s">
        <v>273</v>
      </c>
      <c r="N824" s="66" t="str">
        <f t="shared" si="34"/>
        <v/>
      </c>
      <c r="O824" s="66" t="str">
        <f>IF(A824="","",IF(M824="DETALLE","",COUNTIFS(N824:$N$2970,N824)))</f>
        <v/>
      </c>
      <c r="P824" s="66" t="s">
        <v>764</v>
      </c>
      <c r="Q824" s="66" t="s">
        <v>695</v>
      </c>
      <c r="R824" s="66" t="s">
        <v>452</v>
      </c>
      <c r="S824" s="65" t="s">
        <v>849</v>
      </c>
    </row>
    <row r="825" spans="6:19" s="66" customFormat="1" x14ac:dyDescent="0.25">
      <c r="F825" s="80" t="s">
        <v>72</v>
      </c>
      <c r="G825" s="80" t="s">
        <v>341</v>
      </c>
      <c r="H825" s="6">
        <v>29834743.870000001</v>
      </c>
      <c r="I825" s="6">
        <v>880000</v>
      </c>
      <c r="J825" s="6">
        <f t="shared" si="35"/>
        <v>30714743.870000001</v>
      </c>
      <c r="K825" s="67" t="str">
        <f t="shared" si="36"/>
        <v>02-02-01-003-002</v>
      </c>
      <c r="L825" s="67" t="s">
        <v>627</v>
      </c>
      <c r="M825" s="66" t="s">
        <v>273</v>
      </c>
      <c r="N825" s="66" t="str">
        <f t="shared" si="34"/>
        <v/>
      </c>
      <c r="O825" s="66" t="str">
        <f>IF(A825="","",IF(M825="DETALLE","",COUNTIFS(N825:$N$2970,N825)))</f>
        <v/>
      </c>
      <c r="P825" s="66" t="s">
        <v>765</v>
      </c>
      <c r="Q825" s="66" t="s">
        <v>695</v>
      </c>
      <c r="R825" s="66" t="s">
        <v>452</v>
      </c>
      <c r="S825" s="65" t="s">
        <v>850</v>
      </c>
    </row>
    <row r="826" spans="6:19" s="66" customFormat="1" x14ac:dyDescent="0.25">
      <c r="F826" s="80" t="s">
        <v>73</v>
      </c>
      <c r="G826" s="80" t="s">
        <v>342</v>
      </c>
      <c r="H826" s="6">
        <v>82074785.519999996</v>
      </c>
      <c r="I826" s="6"/>
      <c r="J826" s="6">
        <f t="shared" si="35"/>
        <v>82074785.519999996</v>
      </c>
      <c r="K826" s="67" t="str">
        <f t="shared" si="36"/>
        <v>02-02-01-003-002</v>
      </c>
      <c r="L826" s="67" t="s">
        <v>627</v>
      </c>
      <c r="M826" s="66" t="s">
        <v>273</v>
      </c>
      <c r="N826" s="66" t="str">
        <f t="shared" si="34"/>
        <v/>
      </c>
      <c r="O826" s="66" t="str">
        <f>IF(A826="","",IF(M826="DETALLE","",COUNTIFS(N826:$N$2970,N826)))</f>
        <v/>
      </c>
      <c r="P826" s="66" t="s">
        <v>765</v>
      </c>
      <c r="Q826" s="66" t="s">
        <v>695</v>
      </c>
      <c r="R826" s="66" t="s">
        <v>452</v>
      </c>
      <c r="S826" s="65" t="s">
        <v>765</v>
      </c>
    </row>
    <row r="827" spans="6:19" s="66" customFormat="1" x14ac:dyDescent="0.25">
      <c r="F827" s="80" t="s">
        <v>124</v>
      </c>
      <c r="G827" s="80" t="s">
        <v>987</v>
      </c>
      <c r="H827" s="6">
        <v>14000000</v>
      </c>
      <c r="I827" s="6">
        <v>13429000</v>
      </c>
      <c r="J827" s="6">
        <f t="shared" si="35"/>
        <v>27429000</v>
      </c>
      <c r="K827" s="67" t="str">
        <f t="shared" si="36"/>
        <v>02-02-01-003-002</v>
      </c>
      <c r="L827" s="67" t="s">
        <v>627</v>
      </c>
      <c r="M827" s="66" t="s">
        <v>273</v>
      </c>
      <c r="N827" s="66" t="str">
        <f t="shared" si="34"/>
        <v/>
      </c>
      <c r="O827" s="66" t="str">
        <f>IF(A827="","",IF(M827="DETALLE","",COUNTIFS(N827:$N$2970,N827)))</f>
        <v/>
      </c>
      <c r="P827" s="66" t="s">
        <v>766</v>
      </c>
      <c r="Q827" s="66" t="s">
        <v>695</v>
      </c>
      <c r="R827" s="66" t="s">
        <v>452</v>
      </c>
      <c r="S827" s="65" t="s">
        <v>873</v>
      </c>
    </row>
    <row r="828" spans="6:19" s="66" customFormat="1" x14ac:dyDescent="0.25">
      <c r="F828" s="80" t="s">
        <v>74</v>
      </c>
      <c r="G828" s="80" t="s">
        <v>343</v>
      </c>
      <c r="H828" s="6">
        <v>28250000</v>
      </c>
      <c r="I828" s="6"/>
      <c r="J828" s="6">
        <f t="shared" si="35"/>
        <v>28250000</v>
      </c>
      <c r="K828" s="67" t="str">
        <f t="shared" si="36"/>
        <v>02-02-01-003-002</v>
      </c>
      <c r="L828" s="67" t="s">
        <v>627</v>
      </c>
      <c r="M828" s="66" t="s">
        <v>273</v>
      </c>
      <c r="N828" s="66" t="str">
        <f t="shared" si="34"/>
        <v/>
      </c>
      <c r="O828" s="66" t="str">
        <f>IF(A828="","",IF(M828="DETALLE","",COUNTIFS(N828:$N$2970,N828)))</f>
        <v/>
      </c>
      <c r="P828" s="66" t="s">
        <v>766</v>
      </c>
      <c r="Q828" s="66" t="s">
        <v>695</v>
      </c>
      <c r="R828" s="66" t="s">
        <v>452</v>
      </c>
      <c r="S828" s="65" t="s">
        <v>766</v>
      </c>
    </row>
    <row r="829" spans="6:19" s="66" customFormat="1" x14ac:dyDescent="0.25">
      <c r="F829" s="80" t="s">
        <v>75</v>
      </c>
      <c r="G829" s="80" t="s">
        <v>281</v>
      </c>
      <c r="H829" s="6">
        <v>80750000</v>
      </c>
      <c r="I829" s="6"/>
      <c r="J829" s="6">
        <f t="shared" si="35"/>
        <v>80750000</v>
      </c>
      <c r="K829" s="67" t="str">
        <f t="shared" si="36"/>
        <v>02-02-01-003-002</v>
      </c>
      <c r="L829" s="67" t="s">
        <v>627</v>
      </c>
      <c r="M829" s="66" t="s">
        <v>273</v>
      </c>
      <c r="N829" s="66" t="str">
        <f t="shared" si="34"/>
        <v/>
      </c>
      <c r="O829" s="66" t="str">
        <f>IF(A829="","",IF(M829="DETALLE","",COUNTIFS(N829:$N$2970,N829)))</f>
        <v/>
      </c>
      <c r="P829" s="66" t="s">
        <v>741</v>
      </c>
      <c r="Q829" s="66" t="s">
        <v>695</v>
      </c>
      <c r="R829" s="66" t="s">
        <v>452</v>
      </c>
      <c r="S829" s="65" t="s">
        <v>741</v>
      </c>
    </row>
    <row r="830" spans="6:19" s="66" customFormat="1" x14ac:dyDescent="0.25">
      <c r="F830" s="80" t="s">
        <v>76</v>
      </c>
      <c r="G830" s="80" t="s">
        <v>282</v>
      </c>
      <c r="H830" s="6">
        <v>74010700</v>
      </c>
      <c r="I830" s="6"/>
      <c r="J830" s="6">
        <f t="shared" si="35"/>
        <v>74010700</v>
      </c>
      <c r="K830" s="67" t="str">
        <f t="shared" si="36"/>
        <v>02-02-01-003-002</v>
      </c>
      <c r="L830" s="67" t="s">
        <v>627</v>
      </c>
      <c r="M830" s="66" t="s">
        <v>273</v>
      </c>
      <c r="N830" s="66" t="str">
        <f t="shared" si="34"/>
        <v/>
      </c>
      <c r="O830" s="66" t="str">
        <f>IF(A830="","",IF(M830="DETALLE","",COUNTIFS(N830:$N$2970,N830)))</f>
        <v/>
      </c>
      <c r="P830" s="66" t="s">
        <v>741</v>
      </c>
      <c r="Q830" s="66" t="s">
        <v>695</v>
      </c>
      <c r="R830" s="66" t="s">
        <v>452</v>
      </c>
      <c r="S830" s="65" t="s">
        <v>851</v>
      </c>
    </row>
    <row r="831" spans="6:19" s="66" customFormat="1" x14ac:dyDescent="0.25">
      <c r="F831" s="80" t="s">
        <v>78</v>
      </c>
      <c r="G831" s="80" t="s">
        <v>345</v>
      </c>
      <c r="H831" s="6">
        <v>80000000</v>
      </c>
      <c r="I831" s="6"/>
      <c r="J831" s="6">
        <f t="shared" si="35"/>
        <v>80000000</v>
      </c>
      <c r="K831" s="67" t="str">
        <f t="shared" si="36"/>
        <v>02-02-01-003-002</v>
      </c>
      <c r="L831" s="67" t="s">
        <v>627</v>
      </c>
      <c r="M831" s="66" t="s">
        <v>273</v>
      </c>
      <c r="N831" s="66" t="str">
        <f t="shared" si="34"/>
        <v/>
      </c>
      <c r="O831" s="66" t="str">
        <f>IF(A831="","",IF(M831="DETALLE","",COUNTIFS(N831:$N$2970,N831)))</f>
        <v/>
      </c>
      <c r="P831" s="66" t="s">
        <v>767</v>
      </c>
      <c r="Q831" s="66" t="s">
        <v>695</v>
      </c>
      <c r="R831" s="66" t="s">
        <v>452</v>
      </c>
      <c r="S831" s="65" t="s">
        <v>852</v>
      </c>
    </row>
    <row r="832" spans="6:19" s="66" customFormat="1" x14ac:dyDescent="0.25">
      <c r="F832" s="80" t="s">
        <v>79</v>
      </c>
      <c r="G832" s="80" t="s">
        <v>346</v>
      </c>
      <c r="H832" s="6">
        <v>10000000</v>
      </c>
      <c r="I832" s="6"/>
      <c r="J832" s="6">
        <f t="shared" si="35"/>
        <v>10000000</v>
      </c>
      <c r="K832" s="67" t="str">
        <f t="shared" si="36"/>
        <v>02-02-01-003-002</v>
      </c>
      <c r="L832" s="67" t="s">
        <v>627</v>
      </c>
      <c r="M832" s="66" t="s">
        <v>273</v>
      </c>
      <c r="N832" s="66" t="str">
        <f t="shared" si="34"/>
        <v/>
      </c>
      <c r="O832" s="66" t="str">
        <f>IF(A832="","",IF(M832="DETALLE","",COUNTIFS(N832:$N$2970,N832)))</f>
        <v/>
      </c>
      <c r="P832" s="66" t="s">
        <v>767</v>
      </c>
      <c r="Q832" s="66" t="s">
        <v>695</v>
      </c>
      <c r="R832" s="66" t="s">
        <v>452</v>
      </c>
      <c r="S832" s="65" t="s">
        <v>853</v>
      </c>
    </row>
    <row r="833" spans="6:19" s="66" customFormat="1" x14ac:dyDescent="0.25">
      <c r="F833" s="80" t="s">
        <v>80</v>
      </c>
      <c r="G833" s="80" t="s">
        <v>347</v>
      </c>
      <c r="H833" s="6">
        <v>99679725</v>
      </c>
      <c r="I833" s="6">
        <v>5618252</v>
      </c>
      <c r="J833" s="6">
        <f t="shared" si="35"/>
        <v>105297977</v>
      </c>
      <c r="K833" s="67" t="str">
        <f t="shared" si="36"/>
        <v>02-02-01-003-002</v>
      </c>
      <c r="L833" s="67" t="s">
        <v>627</v>
      </c>
      <c r="M833" s="66" t="s">
        <v>273</v>
      </c>
      <c r="N833" s="66" t="str">
        <f t="shared" si="34"/>
        <v/>
      </c>
      <c r="O833" s="66" t="str">
        <f>IF(A833="","",IF(M833="DETALLE","",COUNTIFS(N833:$N$2970,N833)))</f>
        <v/>
      </c>
      <c r="P833" s="66" t="s">
        <v>768</v>
      </c>
      <c r="Q833" s="66" t="s">
        <v>695</v>
      </c>
      <c r="R833" s="66" t="s">
        <v>452</v>
      </c>
      <c r="S833" s="65" t="s">
        <v>768</v>
      </c>
    </row>
    <row r="834" spans="6:19" s="66" customFormat="1" x14ac:dyDescent="0.25">
      <c r="F834" s="80" t="s">
        <v>113</v>
      </c>
      <c r="G834" s="80" t="s">
        <v>379</v>
      </c>
      <c r="H834" s="6">
        <v>33020000</v>
      </c>
      <c r="I834" s="6"/>
      <c r="J834" s="6">
        <f t="shared" si="35"/>
        <v>33020000</v>
      </c>
      <c r="K834" s="67" t="str">
        <f t="shared" si="36"/>
        <v>02-02-01-003-002</v>
      </c>
      <c r="L834" s="67" t="s">
        <v>627</v>
      </c>
      <c r="M834" s="66" t="s">
        <v>273</v>
      </c>
      <c r="N834" s="66" t="str">
        <f t="shared" si="34"/>
        <v/>
      </c>
      <c r="O834" s="66" t="str">
        <f>IF(A834="","",IF(M834="DETALLE","",COUNTIFS(N834:$N$2970,N834)))</f>
        <v/>
      </c>
      <c r="P834" s="66" t="s">
        <v>768</v>
      </c>
      <c r="Q834" s="66" t="s">
        <v>695</v>
      </c>
      <c r="R834" s="66" t="s">
        <v>452</v>
      </c>
      <c r="S834" s="65" t="s">
        <v>867</v>
      </c>
    </row>
    <row r="835" spans="6:19" s="66" customFormat="1" x14ac:dyDescent="0.25">
      <c r="F835" s="80" t="s">
        <v>114</v>
      </c>
      <c r="G835" s="80" t="s">
        <v>380</v>
      </c>
      <c r="H835" s="6">
        <v>7280000</v>
      </c>
      <c r="I835" s="6">
        <v>33000000</v>
      </c>
      <c r="J835" s="6">
        <f t="shared" si="35"/>
        <v>40280000</v>
      </c>
      <c r="K835" s="67" t="str">
        <f t="shared" si="36"/>
        <v>02-02-01-003-002</v>
      </c>
      <c r="L835" s="67" t="s">
        <v>627</v>
      </c>
      <c r="M835" s="66" t="s">
        <v>273</v>
      </c>
      <c r="N835" s="66" t="str">
        <f t="shared" si="34"/>
        <v/>
      </c>
      <c r="O835" s="66" t="str">
        <f>IF(A835="","",IF(M835="DETALLE","",COUNTIFS(N835:$N$2970,N835)))</f>
        <v/>
      </c>
      <c r="P835" s="66" t="s">
        <v>769</v>
      </c>
      <c r="Q835" s="66" t="s">
        <v>695</v>
      </c>
      <c r="R835" s="66" t="s">
        <v>452</v>
      </c>
      <c r="S835" s="65" t="s">
        <v>868</v>
      </c>
    </row>
    <row r="836" spans="6:19" s="66" customFormat="1" x14ac:dyDescent="0.25">
      <c r="F836" s="80" t="s">
        <v>84</v>
      </c>
      <c r="G836" s="80" t="s">
        <v>351</v>
      </c>
      <c r="H836" s="6">
        <v>6500000</v>
      </c>
      <c r="I836" s="6"/>
      <c r="J836" s="6">
        <f t="shared" si="35"/>
        <v>6500000</v>
      </c>
      <c r="K836" s="67" t="str">
        <f t="shared" si="36"/>
        <v>02-02-01-003-002</v>
      </c>
      <c r="L836" s="67" t="s">
        <v>627</v>
      </c>
      <c r="M836" s="66" t="s">
        <v>273</v>
      </c>
      <c r="N836" s="66" t="str">
        <f t="shared" si="34"/>
        <v/>
      </c>
      <c r="O836" s="66" t="str">
        <f>IF(A836="","",IF(M836="DETALLE","",COUNTIFS(N836:$N$2970,N836)))</f>
        <v/>
      </c>
      <c r="P836" s="66" t="s">
        <v>769</v>
      </c>
      <c r="Q836" s="66" t="s">
        <v>695</v>
      </c>
      <c r="R836" s="66" t="s">
        <v>452</v>
      </c>
      <c r="S836" s="65" t="s">
        <v>1050</v>
      </c>
    </row>
    <row r="837" spans="6:19" s="66" customFormat="1" x14ac:dyDescent="0.25">
      <c r="F837" s="80" t="s">
        <v>85</v>
      </c>
      <c r="G837" s="80" t="s">
        <v>352</v>
      </c>
      <c r="H837" s="6">
        <v>70000000</v>
      </c>
      <c r="I837" s="6"/>
      <c r="J837" s="6">
        <f t="shared" si="35"/>
        <v>70000000</v>
      </c>
      <c r="K837" s="67" t="str">
        <f t="shared" si="36"/>
        <v>02-02-01-003-002</v>
      </c>
      <c r="L837" s="67" t="s">
        <v>627</v>
      </c>
      <c r="M837" s="66" t="s">
        <v>273</v>
      </c>
      <c r="N837" s="66" t="str">
        <f t="shared" si="34"/>
        <v/>
      </c>
      <c r="O837" s="66" t="str">
        <f>IF(A837="","",IF(M837="DETALLE","",COUNTIFS(N837:$N$2970,N837)))</f>
        <v/>
      </c>
      <c r="P837" s="66" t="s">
        <v>770</v>
      </c>
      <c r="Q837" s="66" t="s">
        <v>695</v>
      </c>
      <c r="R837" s="66" t="s">
        <v>452</v>
      </c>
      <c r="S837" s="65" t="s">
        <v>770</v>
      </c>
    </row>
    <row r="838" spans="6:19" s="66" customFormat="1" x14ac:dyDescent="0.25">
      <c r="F838" s="80" t="s">
        <v>86</v>
      </c>
      <c r="G838" s="80" t="s">
        <v>353</v>
      </c>
      <c r="H838" s="6">
        <v>16829786</v>
      </c>
      <c r="I838" s="6"/>
      <c r="J838" s="6">
        <f t="shared" si="35"/>
        <v>16829786</v>
      </c>
      <c r="K838" s="67" t="str">
        <f t="shared" si="36"/>
        <v>02-02-01-003-002</v>
      </c>
      <c r="L838" s="67" t="s">
        <v>627</v>
      </c>
      <c r="M838" s="66" t="s">
        <v>273</v>
      </c>
      <c r="N838" s="66" t="str">
        <f t="shared" si="34"/>
        <v/>
      </c>
      <c r="O838" s="66" t="str">
        <f>IF(A838="","",IF(M838="DETALLE","",COUNTIFS(N838:$N$2970,N838)))</f>
        <v/>
      </c>
      <c r="P838" s="66" t="s">
        <v>770</v>
      </c>
      <c r="Q838" s="66" t="s">
        <v>695</v>
      </c>
      <c r="R838" s="66" t="s">
        <v>452</v>
      </c>
      <c r="S838" s="65" t="s">
        <v>856</v>
      </c>
    </row>
    <row r="839" spans="6:19" s="66" customFormat="1" x14ac:dyDescent="0.25">
      <c r="F839" s="80" t="s">
        <v>171</v>
      </c>
      <c r="G839" s="80" t="s">
        <v>457</v>
      </c>
      <c r="H839" s="6">
        <v>1000000</v>
      </c>
      <c r="I839" s="6"/>
      <c r="J839" s="6">
        <f t="shared" si="35"/>
        <v>1000000</v>
      </c>
      <c r="K839" s="67" t="str">
        <f t="shared" si="36"/>
        <v>02-02-01-003-002</v>
      </c>
      <c r="L839" s="67" t="s">
        <v>627</v>
      </c>
      <c r="M839" s="66" t="s">
        <v>273</v>
      </c>
      <c r="N839" s="66" t="str">
        <f t="shared" si="34"/>
        <v/>
      </c>
      <c r="O839" s="66" t="str">
        <f>IF(A839="","",IF(M839="DETALLE","",COUNTIFS(N839:$N$2970,N839)))</f>
        <v/>
      </c>
      <c r="P839" s="66" t="s">
        <v>770</v>
      </c>
      <c r="Q839" s="66" t="s">
        <v>695</v>
      </c>
      <c r="R839" s="66" t="s">
        <v>452</v>
      </c>
      <c r="S839" s="65" t="s">
        <v>841</v>
      </c>
    </row>
    <row r="840" spans="6:19" s="66" customFormat="1" x14ac:dyDescent="0.25">
      <c r="F840" s="84" t="s">
        <v>87</v>
      </c>
      <c r="G840" s="80" t="s">
        <v>354</v>
      </c>
      <c r="H840" s="6">
        <v>45000000</v>
      </c>
      <c r="I840" s="6"/>
      <c r="J840" s="6">
        <f t="shared" si="35"/>
        <v>45000000</v>
      </c>
      <c r="K840" s="67" t="str">
        <f>IF(F840&lt;&gt;"",K839,A840&amp;IF(B840="","","-"&amp;B840)&amp;IF(OR(C840="",C840=" "),"","-"&amp;C840)&amp;IF(OR(D840="",D840=" "),"","-"&amp;D840)&amp;IF(OR(E840="",E840=" "),"","-"&amp;E840))</f>
        <v>02-02-01-003-002</v>
      </c>
      <c r="L840" s="67" t="s">
        <v>627</v>
      </c>
      <c r="M840" s="66" t="s">
        <v>273</v>
      </c>
      <c r="N840" s="66" t="str">
        <f t="shared" si="34"/>
        <v/>
      </c>
      <c r="O840" s="66" t="str">
        <f>IF(A840="","",IF(M840="DETALLE","",COUNTIFS(N840:$N$2970,N840)))</f>
        <v/>
      </c>
      <c r="P840" s="66" t="s">
        <v>771</v>
      </c>
      <c r="Q840" s="66" t="s">
        <v>695</v>
      </c>
      <c r="R840" s="66" t="s">
        <v>452</v>
      </c>
      <c r="S840" s="65" t="s">
        <v>771</v>
      </c>
    </row>
    <row r="841" spans="6:19" s="66" customFormat="1" x14ac:dyDescent="0.25">
      <c r="F841" s="84" t="s">
        <v>88</v>
      </c>
      <c r="G841" s="80" t="s">
        <v>355</v>
      </c>
      <c r="H841" s="6">
        <v>3000000</v>
      </c>
      <c r="I841" s="6"/>
      <c r="J841" s="6">
        <f t="shared" si="35"/>
        <v>3000000</v>
      </c>
      <c r="K841" s="67" t="str">
        <f t="shared" si="36"/>
        <v>02-02-01-003-002</v>
      </c>
      <c r="L841" s="67" t="s">
        <v>627</v>
      </c>
      <c r="M841" s="66" t="s">
        <v>273</v>
      </c>
      <c r="N841" s="66" t="str">
        <f t="shared" si="34"/>
        <v/>
      </c>
      <c r="O841" s="66" t="str">
        <f>IF(A841="","",IF(M841="DETALLE","",COUNTIFS(N841:$N$2970,N841)))</f>
        <v/>
      </c>
      <c r="P841" s="66" t="s">
        <v>771</v>
      </c>
      <c r="Q841" s="66" t="s">
        <v>695</v>
      </c>
      <c r="R841" s="66" t="s">
        <v>452</v>
      </c>
      <c r="S841" s="65" t="s">
        <v>1051</v>
      </c>
    </row>
    <row r="842" spans="6:19" s="66" customFormat="1" x14ac:dyDescent="0.25">
      <c r="F842" s="84" t="s">
        <v>116</v>
      </c>
      <c r="G842" s="80" t="s">
        <v>382</v>
      </c>
      <c r="H842" s="6">
        <v>10000000</v>
      </c>
      <c r="I842" s="6"/>
      <c r="J842" s="6">
        <f t="shared" si="35"/>
        <v>10000000</v>
      </c>
      <c r="K842" s="67" t="str">
        <f t="shared" si="36"/>
        <v>02-02-01-003-002</v>
      </c>
      <c r="L842" s="67" t="s">
        <v>627</v>
      </c>
      <c r="M842" s="66" t="s">
        <v>273</v>
      </c>
      <c r="N842" s="66" t="str">
        <f t="shared" ref="N842:N908" si="37">IF(F842&lt;&gt;"","",A842&amp;TRIM(B842)&amp;TRIM(C842)&amp;TRIM(D842)&amp;TRIM(E842)&amp;TRIM(M842))</f>
        <v/>
      </c>
      <c r="O842" s="66" t="str">
        <f>IF(A842="","",IF(M842="DETALLE","",COUNTIFS(N842:$N$2970,N842)))</f>
        <v/>
      </c>
      <c r="P842" s="66" t="s">
        <v>771</v>
      </c>
      <c r="Q842" s="66" t="s">
        <v>695</v>
      </c>
      <c r="R842" s="66" t="s">
        <v>452</v>
      </c>
      <c r="S842" s="65" t="s">
        <v>869</v>
      </c>
    </row>
    <row r="843" spans="6:19" s="66" customFormat="1" x14ac:dyDescent="0.25">
      <c r="F843" s="84" t="s">
        <v>141</v>
      </c>
      <c r="G843" s="80" t="s">
        <v>405</v>
      </c>
      <c r="H843" s="6">
        <v>131500000</v>
      </c>
      <c r="I843" s="6"/>
      <c r="J843" s="6">
        <f t="shared" si="35"/>
        <v>131500000</v>
      </c>
      <c r="K843" s="67" t="str">
        <f t="shared" si="36"/>
        <v>02-02-01-003-002</v>
      </c>
      <c r="L843" s="67" t="s">
        <v>627</v>
      </c>
      <c r="M843" s="66" t="s">
        <v>273</v>
      </c>
      <c r="N843" s="66" t="str">
        <f t="shared" si="37"/>
        <v/>
      </c>
      <c r="O843" s="66" t="str">
        <f>IF(A843="","",IF(M843="DETALLE","",COUNTIFS(N843:$N$2970,N843)))</f>
        <v/>
      </c>
      <c r="P843" s="66" t="s">
        <v>772</v>
      </c>
      <c r="Q843" s="66" t="s">
        <v>695</v>
      </c>
      <c r="R843" s="66" t="s">
        <v>452</v>
      </c>
      <c r="S843" s="65" t="s">
        <v>772</v>
      </c>
    </row>
    <row r="844" spans="6:19" s="66" customFormat="1" x14ac:dyDescent="0.25">
      <c r="F844" s="84" t="s">
        <v>125</v>
      </c>
      <c r="G844" s="80" t="s">
        <v>392</v>
      </c>
      <c r="H844" s="6">
        <v>80000000</v>
      </c>
      <c r="I844" s="6"/>
      <c r="J844" s="6">
        <f t="shared" si="35"/>
        <v>80000000</v>
      </c>
      <c r="K844" s="67" t="str">
        <f t="shared" si="36"/>
        <v>02-02-01-003-002</v>
      </c>
      <c r="L844" s="67" t="s">
        <v>627</v>
      </c>
      <c r="M844" s="66" t="s">
        <v>273</v>
      </c>
      <c r="N844" s="66" t="str">
        <f t="shared" si="37"/>
        <v/>
      </c>
      <c r="O844" s="66" t="str">
        <f>IF(A844="","",IF(M844="DETALLE","",COUNTIFS(N844:$N$2970,N844)))</f>
        <v/>
      </c>
      <c r="P844" s="66" t="s">
        <v>772</v>
      </c>
      <c r="Q844" s="66" t="s">
        <v>695</v>
      </c>
      <c r="R844" s="66" t="s">
        <v>452</v>
      </c>
      <c r="S844" s="65" t="s">
        <v>874</v>
      </c>
    </row>
    <row r="845" spans="6:19" s="66" customFormat="1" x14ac:dyDescent="0.25">
      <c r="F845" s="84" t="s">
        <v>89</v>
      </c>
      <c r="G845" s="80" t="s">
        <v>356</v>
      </c>
      <c r="H845" s="6">
        <v>30000000</v>
      </c>
      <c r="I845" s="6">
        <v>3904850</v>
      </c>
      <c r="J845" s="6">
        <f t="shared" si="35"/>
        <v>33904850</v>
      </c>
      <c r="K845" s="67" t="str">
        <f t="shared" si="36"/>
        <v>02-02-01-003-002</v>
      </c>
      <c r="L845" s="67" t="s">
        <v>627</v>
      </c>
      <c r="M845" s="66" t="s">
        <v>273</v>
      </c>
      <c r="N845" s="66" t="str">
        <f t="shared" si="37"/>
        <v/>
      </c>
      <c r="O845" s="66" t="str">
        <f>IF(A845="","",IF(M845="DETALLE","",COUNTIFS(N845:$N$2970,N845)))</f>
        <v/>
      </c>
      <c r="P845" s="66" t="s">
        <v>772</v>
      </c>
      <c r="Q845" s="66" t="s">
        <v>695</v>
      </c>
      <c r="R845" s="66" t="s">
        <v>452</v>
      </c>
      <c r="S845" s="65" t="s">
        <v>858</v>
      </c>
    </row>
    <row r="846" spans="6:19" s="66" customFormat="1" x14ac:dyDescent="0.25">
      <c r="F846" s="84" t="s">
        <v>90</v>
      </c>
      <c r="G846" s="80" t="s">
        <v>1025</v>
      </c>
      <c r="H846" s="6">
        <v>72000000</v>
      </c>
      <c r="I846" s="6"/>
      <c r="J846" s="6">
        <f t="shared" ref="J846:J912" si="38">IF(AND(A846="",F846=""),"",H846+I846)</f>
        <v>72000000</v>
      </c>
      <c r="K846" s="67" t="str">
        <f t="shared" ref="K846:K912" si="39">IF(F846&lt;&gt;"",K845,A846&amp;IF(B846="","","-"&amp;B846)&amp;IF(OR(C846="",C846=" "),"","-"&amp;C846)&amp;IF(OR(D846="",D846=" "),"","-"&amp;D846)&amp;IF(OR(E846="",E846=" "),"","-"&amp;E846))</f>
        <v>02-02-01-003-002</v>
      </c>
      <c r="L846" s="67" t="s">
        <v>627</v>
      </c>
      <c r="M846" s="66" t="s">
        <v>273</v>
      </c>
      <c r="N846" s="66" t="str">
        <f t="shared" si="37"/>
        <v/>
      </c>
      <c r="O846" s="66" t="str">
        <f>IF(A846="","",IF(M846="DETALLE","",COUNTIFS(N846:$N$2970,N846)))</f>
        <v/>
      </c>
      <c r="P846" s="66" t="s">
        <v>773</v>
      </c>
      <c r="Q846" s="66" t="s">
        <v>695</v>
      </c>
      <c r="R846" s="66" t="s">
        <v>452</v>
      </c>
      <c r="S846" s="65" t="s">
        <v>773</v>
      </c>
    </row>
    <row r="847" spans="6:19" s="66" customFormat="1" x14ac:dyDescent="0.25">
      <c r="F847" s="84" t="s">
        <v>91</v>
      </c>
      <c r="G847" s="80" t="s">
        <v>358</v>
      </c>
      <c r="H847" s="6">
        <v>38500000</v>
      </c>
      <c r="I847" s="6"/>
      <c r="J847" s="6">
        <f t="shared" si="38"/>
        <v>38500000</v>
      </c>
      <c r="K847" s="67" t="str">
        <f t="shared" si="39"/>
        <v>02-02-01-003-002</v>
      </c>
      <c r="L847" s="67" t="s">
        <v>627</v>
      </c>
      <c r="M847" s="66" t="s">
        <v>273</v>
      </c>
      <c r="N847" s="66" t="str">
        <f t="shared" si="37"/>
        <v/>
      </c>
      <c r="O847" s="66" t="str">
        <f>IF(A847="","",IF(M847="DETALLE","",COUNTIFS(N847:$N$2970,N847)))</f>
        <v/>
      </c>
      <c r="P847" s="66" t="s">
        <v>773</v>
      </c>
      <c r="Q847" s="66" t="s">
        <v>695</v>
      </c>
      <c r="R847" s="66" t="s">
        <v>452</v>
      </c>
      <c r="S847" s="65" t="s">
        <v>859</v>
      </c>
    </row>
    <row r="848" spans="6:19" s="66" customFormat="1" x14ac:dyDescent="0.25">
      <c r="F848" s="84" t="s">
        <v>164</v>
      </c>
      <c r="G848" s="80" t="s">
        <v>443</v>
      </c>
      <c r="H848" s="6">
        <v>7000000</v>
      </c>
      <c r="I848" s="6"/>
      <c r="J848" s="6">
        <f t="shared" si="38"/>
        <v>7000000</v>
      </c>
      <c r="K848" s="67" t="str">
        <f t="shared" si="39"/>
        <v>02-02-01-003-002</v>
      </c>
      <c r="L848" s="67" t="s">
        <v>627</v>
      </c>
      <c r="M848" s="66" t="s">
        <v>273</v>
      </c>
      <c r="N848" s="66" t="str">
        <f t="shared" si="37"/>
        <v/>
      </c>
      <c r="O848" s="66" t="str">
        <f>IF(A848="","",IF(M848="DETALLE","",COUNTIFS(N848:$N$2970,N848)))</f>
        <v/>
      </c>
      <c r="P848" s="66" t="s">
        <v>773</v>
      </c>
      <c r="Q848" s="66" t="s">
        <v>695</v>
      </c>
      <c r="R848" s="66" t="s">
        <v>452</v>
      </c>
      <c r="S848" s="65" t="s">
        <v>1054</v>
      </c>
    </row>
    <row r="849" spans="1:19" s="66" customFormat="1" x14ac:dyDescent="0.25">
      <c r="F849" s="84" t="s">
        <v>93</v>
      </c>
      <c r="G849" s="80" t="s">
        <v>360</v>
      </c>
      <c r="H849" s="6">
        <v>41061800</v>
      </c>
      <c r="I849" s="6"/>
      <c r="J849" s="6">
        <f t="shared" si="38"/>
        <v>41061800</v>
      </c>
      <c r="K849" s="67" t="str">
        <f t="shared" si="39"/>
        <v>02-02-01-003-002</v>
      </c>
      <c r="L849" s="67" t="s">
        <v>627</v>
      </c>
      <c r="M849" s="66" t="s">
        <v>273</v>
      </c>
      <c r="N849" s="66" t="str">
        <f t="shared" si="37"/>
        <v/>
      </c>
      <c r="O849" s="66" t="str">
        <f>IF(A849="","",IF(M849="DETALLE","",COUNTIFS(N849:$N$2970,N849)))</f>
        <v/>
      </c>
      <c r="P849" s="66" t="s">
        <v>774</v>
      </c>
      <c r="Q849" s="66" t="s">
        <v>695</v>
      </c>
      <c r="R849" s="66" t="s">
        <v>452</v>
      </c>
      <c r="S849" s="65" t="s">
        <v>774</v>
      </c>
    </row>
    <row r="850" spans="1:19" s="66" customFormat="1" x14ac:dyDescent="0.25">
      <c r="F850" s="84" t="s">
        <v>94</v>
      </c>
      <c r="G850" s="80" t="s">
        <v>361</v>
      </c>
      <c r="H850" s="6">
        <v>7000000</v>
      </c>
      <c r="I850" s="6"/>
      <c r="J850" s="6">
        <f t="shared" si="38"/>
        <v>7000000</v>
      </c>
      <c r="K850" s="67" t="str">
        <f t="shared" si="39"/>
        <v>02-02-01-003-002</v>
      </c>
      <c r="L850" s="67" t="s">
        <v>627</v>
      </c>
      <c r="M850" s="66" t="s">
        <v>273</v>
      </c>
      <c r="N850" s="66" t="str">
        <f t="shared" si="37"/>
        <v/>
      </c>
      <c r="O850" s="66" t="str">
        <f>IF(A850="","",IF(M850="DETALLE","",COUNTIFS(N850:$N$2970,N850)))</f>
        <v/>
      </c>
      <c r="P850" s="66" t="s">
        <v>774</v>
      </c>
      <c r="Q850" s="66" t="s">
        <v>695</v>
      </c>
      <c r="R850" s="66" t="s">
        <v>452</v>
      </c>
      <c r="S850" s="65" t="s">
        <v>860</v>
      </c>
    </row>
    <row r="851" spans="1:19" s="66" customFormat="1" x14ac:dyDescent="0.25">
      <c r="F851" s="84" t="s">
        <v>142</v>
      </c>
      <c r="G851" s="80" t="s">
        <v>406</v>
      </c>
      <c r="H851" s="6">
        <v>10040000</v>
      </c>
      <c r="I851" s="6"/>
      <c r="J851" s="6">
        <f t="shared" si="38"/>
        <v>10040000</v>
      </c>
      <c r="K851" s="67" t="str">
        <f t="shared" si="39"/>
        <v>02-02-01-003-002</v>
      </c>
      <c r="L851" s="67" t="s">
        <v>627</v>
      </c>
      <c r="M851" s="66" t="s">
        <v>273</v>
      </c>
      <c r="N851" s="66" t="str">
        <f t="shared" si="37"/>
        <v/>
      </c>
      <c r="O851" s="66" t="str">
        <f>IF(A851="","",IF(M851="DETALLE","",COUNTIFS(N851:$N$2970,N851)))</f>
        <v/>
      </c>
      <c r="P851" s="66" t="s">
        <v>774</v>
      </c>
      <c r="Q851" s="66" t="s">
        <v>695</v>
      </c>
      <c r="R851" s="66" t="s">
        <v>452</v>
      </c>
      <c r="S851" s="65" t="s">
        <v>1053</v>
      </c>
    </row>
    <row r="852" spans="1:19" s="66" customFormat="1" x14ac:dyDescent="0.25">
      <c r="F852" s="84" t="s">
        <v>96</v>
      </c>
      <c r="G852" s="80" t="s">
        <v>363</v>
      </c>
      <c r="H852" s="6">
        <v>87950000</v>
      </c>
      <c r="I852" s="6"/>
      <c r="J852" s="6">
        <f t="shared" si="38"/>
        <v>87950000</v>
      </c>
      <c r="K852" s="67" t="str">
        <f t="shared" si="39"/>
        <v>02-02-01-003-002</v>
      </c>
      <c r="L852" s="67" t="s">
        <v>627</v>
      </c>
      <c r="M852" s="66" t="s">
        <v>273</v>
      </c>
      <c r="N852" s="66" t="str">
        <f t="shared" si="37"/>
        <v/>
      </c>
      <c r="O852" s="66" t="str">
        <f>IF(A852="","",IF(M852="DETALLE","",COUNTIFS(N852:$N$2970,N852)))</f>
        <v/>
      </c>
      <c r="P852" s="66" t="s">
        <v>742</v>
      </c>
      <c r="Q852" s="66" t="s">
        <v>695</v>
      </c>
      <c r="R852" s="66" t="s">
        <v>452</v>
      </c>
      <c r="S852" s="65" t="s">
        <v>742</v>
      </c>
    </row>
    <row r="853" spans="1:19" s="66" customFormat="1" x14ac:dyDescent="0.25">
      <c r="F853" s="84" t="s">
        <v>97</v>
      </c>
      <c r="G853" s="80" t="s">
        <v>364</v>
      </c>
      <c r="H853" s="6">
        <v>95000000</v>
      </c>
      <c r="I853" s="6"/>
      <c r="J853" s="6">
        <f t="shared" si="38"/>
        <v>95000000</v>
      </c>
      <c r="K853" s="67" t="str">
        <f t="shared" si="39"/>
        <v>02-02-01-003-002</v>
      </c>
      <c r="L853" s="67" t="s">
        <v>627</v>
      </c>
      <c r="M853" s="66" t="s">
        <v>273</v>
      </c>
      <c r="N853" s="66" t="str">
        <f t="shared" si="37"/>
        <v/>
      </c>
      <c r="O853" s="66" t="str">
        <f>IF(A853="","",IF(M853="DETALLE","",COUNTIFS(N853:$N$2970,N853)))</f>
        <v/>
      </c>
      <c r="P853" s="66" t="s">
        <v>742</v>
      </c>
      <c r="Q853" s="66" t="s">
        <v>695</v>
      </c>
      <c r="R853" s="66" t="s">
        <v>452</v>
      </c>
      <c r="S853" s="65" t="s">
        <v>861</v>
      </c>
    </row>
    <row r="854" spans="1:19" s="66" customFormat="1" x14ac:dyDescent="0.25">
      <c r="F854" s="84" t="s">
        <v>98</v>
      </c>
      <c r="G854" s="80" t="s">
        <v>283</v>
      </c>
      <c r="H854" s="6">
        <v>129831561</v>
      </c>
      <c r="I854" s="6"/>
      <c r="J854" s="6">
        <f t="shared" si="38"/>
        <v>129831561</v>
      </c>
      <c r="K854" s="67" t="str">
        <f t="shared" si="39"/>
        <v>02-02-01-003-002</v>
      </c>
      <c r="L854" s="67" t="s">
        <v>627</v>
      </c>
      <c r="M854" s="66" t="s">
        <v>273</v>
      </c>
      <c r="N854" s="66" t="str">
        <f t="shared" si="37"/>
        <v/>
      </c>
      <c r="O854" s="66" t="str">
        <f>IF(A854="","",IF(M854="DETALLE","",COUNTIFS(N854:$N$2970,N854)))</f>
        <v/>
      </c>
      <c r="P854" s="66" t="s">
        <v>742</v>
      </c>
      <c r="Q854" s="66" t="s">
        <v>695</v>
      </c>
      <c r="R854" s="66" t="s">
        <v>452</v>
      </c>
      <c r="S854" s="65" t="s">
        <v>862</v>
      </c>
    </row>
    <row r="855" spans="1:19" s="66" customFormat="1" ht="19.5" customHeight="1" thickBot="1" x14ac:dyDescent="0.3">
      <c r="F855" s="84" t="s">
        <v>99</v>
      </c>
      <c r="G855" s="80" t="s">
        <v>365</v>
      </c>
      <c r="H855" s="6">
        <v>25000000</v>
      </c>
      <c r="I855" s="6"/>
      <c r="J855" s="6">
        <f t="shared" si="38"/>
        <v>25000000</v>
      </c>
      <c r="K855" s="67" t="str">
        <f t="shared" si="39"/>
        <v>02-02-01-003-002</v>
      </c>
      <c r="L855" s="67" t="s">
        <v>627</v>
      </c>
      <c r="M855" s="66" t="s">
        <v>273</v>
      </c>
      <c r="N855" s="66" t="str">
        <f t="shared" si="37"/>
        <v/>
      </c>
      <c r="O855" s="66" t="str">
        <f>IF(A855="","",IF(M855="DETALLE","",COUNTIFS(N855:$N$2970,N855)))</f>
        <v/>
      </c>
      <c r="P855" s="66" t="s">
        <v>742</v>
      </c>
      <c r="Q855" s="66" t="s">
        <v>695</v>
      </c>
      <c r="R855" s="66" t="s">
        <v>452</v>
      </c>
      <c r="S855" s="65" t="s">
        <v>1052</v>
      </c>
    </row>
    <row r="856" spans="1:19" s="66" customFormat="1" ht="15.75" thickTop="1" x14ac:dyDescent="0.25">
      <c r="A856" s="91" t="s">
        <v>926</v>
      </c>
      <c r="B856" s="92"/>
      <c r="C856" s="92"/>
      <c r="D856" s="92"/>
      <c r="E856" s="92"/>
      <c r="F856" s="92"/>
      <c r="G856" s="92"/>
      <c r="H856" s="92"/>
      <c r="I856" s="92"/>
      <c r="J856" s="61" t="s">
        <v>936</v>
      </c>
      <c r="K856" s="67"/>
      <c r="L856" s="67"/>
      <c r="S856" s="65"/>
    </row>
    <row r="857" spans="1:19" s="66" customFormat="1" ht="45" customHeight="1" thickBot="1" x14ac:dyDescent="0.3">
      <c r="A857" s="93" t="s">
        <v>929</v>
      </c>
      <c r="B857" s="94"/>
      <c r="C857" s="94"/>
      <c r="D857" s="94"/>
      <c r="E857" s="94"/>
      <c r="F857" s="94"/>
      <c r="G857" s="94"/>
      <c r="H857" s="94"/>
      <c r="I857" s="94"/>
      <c r="J857" s="94"/>
      <c r="K857" s="67"/>
      <c r="L857" s="67"/>
      <c r="S857" s="65"/>
    </row>
    <row r="858" spans="1:19" s="66" customFormat="1" ht="15.75" thickTop="1" x14ac:dyDescent="0.25">
      <c r="A858" s="48" t="s">
        <v>11</v>
      </c>
      <c r="B858" s="48" t="s">
        <v>12</v>
      </c>
      <c r="C858" s="48" t="s">
        <v>13</v>
      </c>
      <c r="D858" s="48" t="s">
        <v>14</v>
      </c>
      <c r="E858" s="48" t="s">
        <v>15</v>
      </c>
      <c r="F858" s="48" t="s">
        <v>16</v>
      </c>
      <c r="G858" s="49" t="s">
        <v>17</v>
      </c>
      <c r="H858" s="50" t="s">
        <v>18</v>
      </c>
      <c r="I858" s="50" t="s">
        <v>19</v>
      </c>
      <c r="J858" s="50" t="s">
        <v>20</v>
      </c>
      <c r="K858" s="67"/>
      <c r="L858" s="67"/>
      <c r="S858" s="65"/>
    </row>
    <row r="859" spans="1:19" s="66" customFormat="1" ht="10.5" customHeight="1" x14ac:dyDescent="0.25">
      <c r="A859" s="62"/>
      <c r="B859" s="62"/>
      <c r="C859" s="62"/>
      <c r="D859" s="62"/>
      <c r="E859" s="62"/>
      <c r="F859" s="71"/>
      <c r="G859" s="62" t="s">
        <v>261</v>
      </c>
      <c r="H859" s="4" t="str">
        <f>IF(A859="","",SUMIFS(H860:$H$2970,L860:$L$2970,K859))</f>
        <v/>
      </c>
      <c r="I859" s="4" t="str">
        <f>IF(A859="","",SUMIFS(I860:$I$2970,L860:$L$2970,K859))</f>
        <v/>
      </c>
      <c r="J859" s="4" t="str">
        <f t="shared" si="38"/>
        <v/>
      </c>
      <c r="K859" s="64" t="str">
        <f>IF(F859&lt;&gt;"",K855,A859&amp;IF(B859="","","-"&amp;B859)&amp;IF(OR(C859="",C859=" "),"","-"&amp;C859)&amp;IF(OR(D859="",D859=" "),"","-"&amp;D859)&amp;IF(OR(E859="",E859=" "),"","-"&amp;E859))</f>
        <v/>
      </c>
      <c r="L859" s="64" t="s">
        <v>261</v>
      </c>
      <c r="M859" s="62" t="s">
        <v>261</v>
      </c>
      <c r="N859" s="62" t="str">
        <f t="shared" si="37"/>
        <v/>
      </c>
      <c r="O859" s="62" t="str">
        <f>IF(A859="","",IF(M859="DETALLE","",COUNTIFS(N859:$N$2970,N859)))</f>
        <v/>
      </c>
      <c r="P859" s="62" t="s">
        <v>261</v>
      </c>
      <c r="Q859" s="62" t="s">
        <v>261</v>
      </c>
      <c r="R859" s="62" t="s">
        <v>261</v>
      </c>
      <c r="S859" s="65" t="s">
        <v>261</v>
      </c>
    </row>
    <row r="860" spans="1:19" s="66" customFormat="1" ht="36.75" customHeight="1" x14ac:dyDescent="0.25">
      <c r="A860" s="62" t="s">
        <v>27</v>
      </c>
      <c r="B860" s="62" t="s">
        <v>27</v>
      </c>
      <c r="C860" s="62" t="s">
        <v>28</v>
      </c>
      <c r="D860" s="62" t="s">
        <v>29</v>
      </c>
      <c r="E860" s="62" t="s">
        <v>29</v>
      </c>
      <c r="F860" s="71"/>
      <c r="G860" s="63" t="s">
        <v>458</v>
      </c>
      <c r="H860" s="4">
        <f>IF(A860="","",SUMIFS(H861:$H$2970,L861:$L$2970,K860))</f>
        <v>108148904807.2</v>
      </c>
      <c r="I860" s="4">
        <f>IF(A860="","",SUMIFS(I861:$I$2970,L861:$L$2970,K860))</f>
        <v>15092199189.880001</v>
      </c>
      <c r="J860" s="4">
        <f t="shared" si="38"/>
        <v>123241103997.08</v>
      </c>
      <c r="K860" s="64" t="str">
        <f t="shared" si="39"/>
        <v>02-02-01-003-003</v>
      </c>
      <c r="L860" s="64" t="s">
        <v>625</v>
      </c>
      <c r="M860" s="62" t="s">
        <v>277</v>
      </c>
      <c r="N860" s="62" t="str">
        <f t="shared" si="37"/>
        <v>020201003003Subordinal</v>
      </c>
      <c r="O860" s="62">
        <f>IF(A860="","",IF(M860="DETALLE","",COUNTIFS(N860:$N$2970,N860)))</f>
        <v>1</v>
      </c>
      <c r="P860" s="62" t="s">
        <v>261</v>
      </c>
      <c r="Q860" s="62" t="s">
        <v>693</v>
      </c>
      <c r="R860" s="62" t="s">
        <v>458</v>
      </c>
      <c r="S860" s="65" t="s">
        <v>261</v>
      </c>
    </row>
    <row r="861" spans="1:19" s="66" customFormat="1" ht="19.5" customHeight="1" x14ac:dyDescent="0.25">
      <c r="F861" s="84" t="s">
        <v>101</v>
      </c>
      <c r="G861" s="80" t="s">
        <v>279</v>
      </c>
      <c r="H861" s="6">
        <v>10200589099.82</v>
      </c>
      <c r="I861" s="6">
        <v>2341459189.8800001</v>
      </c>
      <c r="J861" s="6">
        <f t="shared" si="38"/>
        <v>12542048289.700001</v>
      </c>
      <c r="K861" s="67" t="str">
        <f t="shared" si="39"/>
        <v>02-02-01-003-003</v>
      </c>
      <c r="L861" s="67" t="s">
        <v>628</v>
      </c>
      <c r="M861" s="66" t="s">
        <v>273</v>
      </c>
      <c r="N861" s="66" t="str">
        <f t="shared" si="37"/>
        <v/>
      </c>
      <c r="O861" s="66" t="str">
        <f>IF(A861="","",IF(M861="DETALLE","",COUNTIFS(N861:$N$2970,N861)))</f>
        <v/>
      </c>
      <c r="P861" s="66" t="s">
        <v>739</v>
      </c>
      <c r="Q861" s="66" t="s">
        <v>693</v>
      </c>
      <c r="R861" s="66" t="s">
        <v>458</v>
      </c>
      <c r="S861" s="65" t="s">
        <v>864</v>
      </c>
    </row>
    <row r="862" spans="1:19" s="66" customFormat="1" x14ac:dyDescent="0.25">
      <c r="F862" s="84" t="s">
        <v>161</v>
      </c>
      <c r="G862" s="80" t="s">
        <v>1011</v>
      </c>
      <c r="H862" s="6">
        <v>1500000</v>
      </c>
      <c r="I862" s="6"/>
      <c r="J862" s="6">
        <f t="shared" si="38"/>
        <v>1500000</v>
      </c>
      <c r="K862" s="67" t="str">
        <f t="shared" si="39"/>
        <v>02-02-01-003-003</v>
      </c>
      <c r="L862" s="67" t="s">
        <v>628</v>
      </c>
      <c r="M862" s="66" t="s">
        <v>273</v>
      </c>
      <c r="N862" s="66" t="str">
        <f t="shared" si="37"/>
        <v/>
      </c>
      <c r="O862" s="66" t="str">
        <f>IF(A862="","",IF(M862="DETALLE","",COUNTIFS(N862:$N$2970,N862)))</f>
        <v/>
      </c>
      <c r="P862" s="66" t="s">
        <v>739</v>
      </c>
      <c r="Q862" s="66" t="s">
        <v>693</v>
      </c>
      <c r="R862" s="66" t="s">
        <v>458</v>
      </c>
      <c r="S862" s="65" t="s">
        <v>895</v>
      </c>
    </row>
    <row r="863" spans="1:19" s="66" customFormat="1" x14ac:dyDescent="0.25">
      <c r="F863" s="84" t="s">
        <v>165</v>
      </c>
      <c r="G863" s="80" t="s">
        <v>1013</v>
      </c>
      <c r="H863" s="6">
        <v>6320000</v>
      </c>
      <c r="I863" s="6"/>
      <c r="J863" s="6">
        <f t="shared" si="38"/>
        <v>6320000</v>
      </c>
      <c r="K863" s="67" t="str">
        <f t="shared" si="39"/>
        <v>02-02-01-003-003</v>
      </c>
      <c r="L863" s="67" t="s">
        <v>628</v>
      </c>
      <c r="M863" s="66" t="s">
        <v>273</v>
      </c>
      <c r="N863" s="66" t="str">
        <f t="shared" si="37"/>
        <v/>
      </c>
      <c r="O863" s="66" t="str">
        <f>IF(A863="","",IF(M863="DETALLE","",COUNTIFS(N863:$N$2970,N863)))</f>
        <v/>
      </c>
      <c r="P863" s="66" t="s">
        <v>739</v>
      </c>
      <c r="Q863" s="66" t="s">
        <v>693</v>
      </c>
      <c r="R863" s="66" t="s">
        <v>458</v>
      </c>
      <c r="S863" s="65" t="s">
        <v>898</v>
      </c>
    </row>
    <row r="864" spans="1:19" s="66" customFormat="1" x14ac:dyDescent="0.25">
      <c r="F864" s="84" t="s">
        <v>132</v>
      </c>
      <c r="G864" s="80" t="s">
        <v>1005</v>
      </c>
      <c r="H864" s="6">
        <v>14150000</v>
      </c>
      <c r="I864" s="6"/>
      <c r="J864" s="6">
        <f t="shared" si="38"/>
        <v>14150000</v>
      </c>
      <c r="K864" s="67" t="str">
        <f t="shared" si="39"/>
        <v>02-02-01-003-003</v>
      </c>
      <c r="L864" s="67" t="s">
        <v>628</v>
      </c>
      <c r="M864" s="66" t="s">
        <v>273</v>
      </c>
      <c r="N864" s="66" t="str">
        <f t="shared" si="37"/>
        <v/>
      </c>
      <c r="O864" s="66" t="str">
        <f>IF(A864="","",IF(M864="DETALLE","",COUNTIFS(N864:$N$2970,N864)))</f>
        <v/>
      </c>
      <c r="P864" s="66" t="s">
        <v>739</v>
      </c>
      <c r="Q864" s="66" t="s">
        <v>693</v>
      </c>
      <c r="R864" s="66" t="s">
        <v>458</v>
      </c>
      <c r="S864" s="65" t="s">
        <v>880</v>
      </c>
    </row>
    <row r="865" spans="6:19" s="66" customFormat="1" x14ac:dyDescent="0.25">
      <c r="F865" s="84" t="s">
        <v>162</v>
      </c>
      <c r="G865" s="80" t="s">
        <v>1012</v>
      </c>
      <c r="H865" s="6">
        <v>9000000</v>
      </c>
      <c r="I865" s="6"/>
      <c r="J865" s="6">
        <f t="shared" si="38"/>
        <v>9000000</v>
      </c>
      <c r="K865" s="67" t="str">
        <f t="shared" si="39"/>
        <v>02-02-01-003-003</v>
      </c>
      <c r="L865" s="67" t="s">
        <v>628</v>
      </c>
      <c r="M865" s="66" t="s">
        <v>273</v>
      </c>
      <c r="N865" s="66" t="str">
        <f t="shared" si="37"/>
        <v/>
      </c>
      <c r="O865" s="66" t="str">
        <f>IF(A865="","",IF(M865="DETALLE","",COUNTIFS(N865:$N$2970,N865)))</f>
        <v/>
      </c>
      <c r="P865" s="66" t="s">
        <v>739</v>
      </c>
      <c r="Q865" s="66" t="s">
        <v>693</v>
      </c>
      <c r="R865" s="66" t="s">
        <v>458</v>
      </c>
      <c r="S865" s="65" t="s">
        <v>896</v>
      </c>
    </row>
    <row r="866" spans="6:19" s="66" customFormat="1" x14ac:dyDescent="0.25">
      <c r="F866" s="84" t="s">
        <v>169</v>
      </c>
      <c r="G866" s="80" t="s">
        <v>1044</v>
      </c>
      <c r="H866" s="6">
        <v>10000000</v>
      </c>
      <c r="I866" s="6"/>
      <c r="J866" s="6">
        <f t="shared" si="38"/>
        <v>10000000</v>
      </c>
      <c r="K866" s="67" t="str">
        <f t="shared" si="39"/>
        <v>02-02-01-003-003</v>
      </c>
      <c r="L866" s="67" t="s">
        <v>628</v>
      </c>
      <c r="M866" s="66" t="s">
        <v>273</v>
      </c>
      <c r="N866" s="66" t="str">
        <f t="shared" si="37"/>
        <v/>
      </c>
      <c r="O866" s="66" t="str">
        <f>IF(A866="","",IF(M866="DETALLE","",COUNTIFS(N866:$N$2970,N866)))</f>
        <v/>
      </c>
      <c r="P866" s="66" t="s">
        <v>739</v>
      </c>
      <c r="Q866" s="66" t="s">
        <v>693</v>
      </c>
      <c r="R866" s="66" t="s">
        <v>458</v>
      </c>
      <c r="S866" s="65" t="s">
        <v>902</v>
      </c>
    </row>
    <row r="867" spans="6:19" s="66" customFormat="1" x14ac:dyDescent="0.25">
      <c r="F867" s="84" t="s">
        <v>154</v>
      </c>
      <c r="G867" s="80" t="s">
        <v>1009</v>
      </c>
      <c r="H867" s="6">
        <v>5000000</v>
      </c>
      <c r="I867" s="6"/>
      <c r="J867" s="6">
        <f t="shared" si="38"/>
        <v>5000000</v>
      </c>
      <c r="K867" s="67" t="str">
        <f t="shared" si="39"/>
        <v>02-02-01-003-003</v>
      </c>
      <c r="L867" s="67" t="s">
        <v>628</v>
      </c>
      <c r="M867" s="66" t="s">
        <v>273</v>
      </c>
      <c r="N867" s="66" t="str">
        <f t="shared" si="37"/>
        <v/>
      </c>
      <c r="O867" s="66" t="str">
        <f>IF(A867="","",IF(M867="DETALLE","",COUNTIFS(N867:$N$2970,N867)))</f>
        <v/>
      </c>
      <c r="P867" s="66" t="s">
        <v>739</v>
      </c>
      <c r="Q867" s="66" t="s">
        <v>693</v>
      </c>
      <c r="R867" s="66" t="s">
        <v>458</v>
      </c>
      <c r="S867" s="65" t="s">
        <v>891</v>
      </c>
    </row>
    <row r="868" spans="6:19" s="66" customFormat="1" x14ac:dyDescent="0.25">
      <c r="F868" s="84" t="s">
        <v>155</v>
      </c>
      <c r="G868" s="80" t="s">
        <v>1010</v>
      </c>
      <c r="H868" s="6">
        <v>7400000</v>
      </c>
      <c r="I868" s="6"/>
      <c r="J868" s="6">
        <f t="shared" si="38"/>
        <v>7400000</v>
      </c>
      <c r="K868" s="67" t="str">
        <f t="shared" si="39"/>
        <v>02-02-01-003-003</v>
      </c>
      <c r="L868" s="67" t="s">
        <v>628</v>
      </c>
      <c r="M868" s="66" t="s">
        <v>273</v>
      </c>
      <c r="N868" s="66" t="str">
        <f t="shared" si="37"/>
        <v/>
      </c>
      <c r="O868" s="66" t="str">
        <f>IF(A868="","",IF(M868="DETALLE","",COUNTIFS(N868:$N$2970,N868)))</f>
        <v/>
      </c>
      <c r="P868" s="66" t="s">
        <v>739</v>
      </c>
      <c r="Q868" s="66" t="s">
        <v>693</v>
      </c>
      <c r="R868" s="66" t="s">
        <v>458</v>
      </c>
      <c r="S868" s="65" t="s">
        <v>892</v>
      </c>
    </row>
    <row r="869" spans="6:19" s="66" customFormat="1" x14ac:dyDescent="0.25">
      <c r="F869" s="84" t="s">
        <v>34</v>
      </c>
      <c r="G869" s="80" t="s">
        <v>1055</v>
      </c>
      <c r="H869" s="6">
        <v>300000000</v>
      </c>
      <c r="I869" s="6"/>
      <c r="J869" s="6">
        <f t="shared" si="38"/>
        <v>300000000</v>
      </c>
      <c r="K869" s="67" t="str">
        <f t="shared" si="39"/>
        <v>02-02-01-003-003</v>
      </c>
      <c r="L869" s="67" t="s">
        <v>628</v>
      </c>
      <c r="M869" s="66" t="s">
        <v>273</v>
      </c>
      <c r="N869" s="66" t="str">
        <f t="shared" si="37"/>
        <v/>
      </c>
      <c r="O869" s="66" t="str">
        <f>IF(A869="","",IF(M869="DETALLE","",COUNTIFS(N869:$N$2970,N869)))</f>
        <v/>
      </c>
      <c r="P869" s="66" t="s">
        <v>739</v>
      </c>
      <c r="Q869" s="66" t="s">
        <v>693</v>
      </c>
      <c r="R869" s="66" t="s">
        <v>458</v>
      </c>
      <c r="S869" s="65" t="s">
        <v>835</v>
      </c>
    </row>
    <row r="870" spans="6:19" s="66" customFormat="1" x14ac:dyDescent="0.25">
      <c r="F870" s="84" t="s">
        <v>103</v>
      </c>
      <c r="G870" s="80" t="s">
        <v>369</v>
      </c>
      <c r="H870" s="6">
        <v>1100000000</v>
      </c>
      <c r="I870" s="6"/>
      <c r="J870" s="6">
        <f t="shared" si="38"/>
        <v>1100000000</v>
      </c>
      <c r="K870" s="67" t="str">
        <f t="shared" si="39"/>
        <v>02-02-01-003-003</v>
      </c>
      <c r="L870" s="67" t="s">
        <v>628</v>
      </c>
      <c r="M870" s="66" t="s">
        <v>273</v>
      </c>
      <c r="N870" s="66" t="str">
        <f t="shared" si="37"/>
        <v/>
      </c>
      <c r="O870" s="66" t="str">
        <f>IF(A870="","",IF(M870="DETALLE","",COUNTIFS(N870:$N$2970,N870)))</f>
        <v/>
      </c>
      <c r="P870" s="66" t="s">
        <v>747</v>
      </c>
      <c r="Q870" s="66" t="s">
        <v>693</v>
      </c>
      <c r="R870" s="66" t="s">
        <v>458</v>
      </c>
      <c r="S870" s="65" t="s">
        <v>747</v>
      </c>
    </row>
    <row r="871" spans="6:19" s="66" customFormat="1" x14ac:dyDescent="0.25">
      <c r="F871" s="84" t="s">
        <v>40</v>
      </c>
      <c r="G871" s="80" t="s">
        <v>994</v>
      </c>
      <c r="H871" s="6">
        <v>1060499890</v>
      </c>
      <c r="I871" s="6"/>
      <c r="J871" s="6">
        <f t="shared" si="38"/>
        <v>1060499890</v>
      </c>
      <c r="K871" s="67" t="str">
        <f t="shared" si="39"/>
        <v>02-02-01-003-003</v>
      </c>
      <c r="L871" s="67" t="s">
        <v>628</v>
      </c>
      <c r="M871" s="66" t="s">
        <v>273</v>
      </c>
      <c r="N871" s="66" t="str">
        <f t="shared" si="37"/>
        <v/>
      </c>
      <c r="O871" s="66" t="str">
        <f>IF(A871="","",IF(M871="DETALLE","",COUNTIFS(N871:$N$2970,N871)))</f>
        <v/>
      </c>
      <c r="P871" s="66" t="s">
        <v>744</v>
      </c>
      <c r="Q871" s="66" t="s">
        <v>693</v>
      </c>
      <c r="R871" s="66" t="s">
        <v>458</v>
      </c>
      <c r="S871" s="65" t="s">
        <v>744</v>
      </c>
    </row>
    <row r="872" spans="6:19" s="66" customFormat="1" x14ac:dyDescent="0.25">
      <c r="F872" s="84" t="s">
        <v>163</v>
      </c>
      <c r="G872" s="80" t="s">
        <v>442</v>
      </c>
      <c r="H872" s="6">
        <v>1215173623</v>
      </c>
      <c r="I872" s="6"/>
      <c r="J872" s="6">
        <f t="shared" si="38"/>
        <v>1215173623</v>
      </c>
      <c r="K872" s="67" t="str">
        <f t="shared" si="39"/>
        <v>02-02-01-003-003</v>
      </c>
      <c r="L872" s="67" t="s">
        <v>628</v>
      </c>
      <c r="M872" s="66" t="s">
        <v>273</v>
      </c>
      <c r="N872" s="66" t="str">
        <f t="shared" si="37"/>
        <v/>
      </c>
      <c r="O872" s="66" t="str">
        <f>IF(A872="","",IF(M872="DETALLE","",COUNTIFS(N872:$N$2970,N872)))</f>
        <v/>
      </c>
      <c r="P872" s="66" t="s">
        <v>775</v>
      </c>
      <c r="Q872" s="66" t="s">
        <v>693</v>
      </c>
      <c r="R872" s="66" t="s">
        <v>458</v>
      </c>
      <c r="S872" s="65" t="s">
        <v>775</v>
      </c>
    </row>
    <row r="873" spans="6:19" s="66" customFormat="1" x14ac:dyDescent="0.25">
      <c r="F873" s="84" t="s">
        <v>41</v>
      </c>
      <c r="G873" s="80" t="s">
        <v>312</v>
      </c>
      <c r="H873" s="6">
        <v>1140000000</v>
      </c>
      <c r="I873" s="6"/>
      <c r="J873" s="6">
        <f t="shared" si="38"/>
        <v>1140000000</v>
      </c>
      <c r="K873" s="67" t="str">
        <f t="shared" si="39"/>
        <v>02-02-01-003-003</v>
      </c>
      <c r="L873" s="67" t="s">
        <v>628</v>
      </c>
      <c r="M873" s="66" t="s">
        <v>273</v>
      </c>
      <c r="N873" s="66" t="str">
        <f t="shared" si="37"/>
        <v/>
      </c>
      <c r="O873" s="66" t="str">
        <f>IF(A873="","",IF(M873="DETALLE","",COUNTIFS(N873:$N$2970,N873)))</f>
        <v/>
      </c>
      <c r="P873" s="66" t="s">
        <v>745</v>
      </c>
      <c r="Q873" s="66" t="s">
        <v>693</v>
      </c>
      <c r="R873" s="66" t="s">
        <v>458</v>
      </c>
      <c r="S873" s="65" t="s">
        <v>745</v>
      </c>
    </row>
    <row r="874" spans="6:19" s="66" customFormat="1" x14ac:dyDescent="0.25">
      <c r="F874" s="80" t="s">
        <v>147</v>
      </c>
      <c r="G874" s="80" t="s">
        <v>830</v>
      </c>
      <c r="H874" s="6">
        <v>940000000</v>
      </c>
      <c r="I874" s="6"/>
      <c r="J874" s="6">
        <f t="shared" si="38"/>
        <v>940000000</v>
      </c>
      <c r="K874" s="67" t="str">
        <f t="shared" si="39"/>
        <v>02-02-01-003-003</v>
      </c>
      <c r="L874" s="67" t="s">
        <v>628</v>
      </c>
      <c r="M874" s="66" t="s">
        <v>273</v>
      </c>
      <c r="N874" s="66" t="str">
        <f t="shared" si="37"/>
        <v/>
      </c>
      <c r="O874" s="66" t="str">
        <f>IF(A874="","",IF(M874="DETALLE","",COUNTIFS(N874:$N$2970,N874)))</f>
        <v/>
      </c>
      <c r="P874" s="66" t="s">
        <v>745</v>
      </c>
      <c r="Q874" s="66" t="s">
        <v>693</v>
      </c>
      <c r="R874" s="66" t="s">
        <v>458</v>
      </c>
      <c r="S874" s="65" t="s">
        <v>889</v>
      </c>
    </row>
    <row r="875" spans="6:19" s="66" customFormat="1" x14ac:dyDescent="0.25">
      <c r="F875" s="80" t="s">
        <v>106</v>
      </c>
      <c r="G875" s="80" t="s">
        <v>997</v>
      </c>
      <c r="H875" s="6">
        <v>820000000</v>
      </c>
      <c r="I875" s="6"/>
      <c r="J875" s="6">
        <f t="shared" si="38"/>
        <v>820000000</v>
      </c>
      <c r="K875" s="67" t="str">
        <f t="shared" si="39"/>
        <v>02-02-01-003-003</v>
      </c>
      <c r="L875" s="67" t="s">
        <v>628</v>
      </c>
      <c r="M875" s="66" t="s">
        <v>273</v>
      </c>
      <c r="N875" s="66" t="str">
        <f t="shared" si="37"/>
        <v/>
      </c>
      <c r="O875" s="66" t="str">
        <f>IF(A875="","",IF(M875="DETALLE","",COUNTIFS(N875:$N$2970,N875)))</f>
        <v/>
      </c>
      <c r="P875" s="66" t="s">
        <v>776</v>
      </c>
      <c r="Q875" s="66" t="s">
        <v>693</v>
      </c>
      <c r="R875" s="66" t="s">
        <v>458</v>
      </c>
      <c r="S875" s="65" t="s">
        <v>776</v>
      </c>
    </row>
    <row r="876" spans="6:19" s="66" customFormat="1" x14ac:dyDescent="0.25">
      <c r="F876" s="80" t="s">
        <v>43</v>
      </c>
      <c r="G876" s="80" t="s">
        <v>1017</v>
      </c>
      <c r="H876" s="6">
        <v>600000000</v>
      </c>
      <c r="I876" s="6"/>
      <c r="J876" s="6">
        <f t="shared" si="38"/>
        <v>600000000</v>
      </c>
      <c r="K876" s="67" t="str">
        <f t="shared" si="39"/>
        <v>02-02-01-003-003</v>
      </c>
      <c r="L876" s="67" t="s">
        <v>628</v>
      </c>
      <c r="M876" s="66" t="s">
        <v>273</v>
      </c>
      <c r="N876" s="66" t="str">
        <f t="shared" si="37"/>
        <v/>
      </c>
      <c r="O876" s="66" t="str">
        <f>IF(A876="","",IF(M876="DETALLE","",COUNTIFS(N876:$N$2970,N876)))</f>
        <v/>
      </c>
      <c r="P876" s="66" t="s">
        <v>746</v>
      </c>
      <c r="Q876" s="66" t="s">
        <v>693</v>
      </c>
      <c r="R876" s="66" t="s">
        <v>458</v>
      </c>
      <c r="S876" s="65" t="s">
        <v>746</v>
      </c>
    </row>
    <row r="877" spans="6:19" s="66" customFormat="1" x14ac:dyDescent="0.25">
      <c r="F877" s="80" t="s">
        <v>170</v>
      </c>
      <c r="G877" s="80" t="s">
        <v>456</v>
      </c>
      <c r="H877" s="6">
        <v>1204300000</v>
      </c>
      <c r="I877" s="6"/>
      <c r="J877" s="6">
        <f t="shared" si="38"/>
        <v>1204300000</v>
      </c>
      <c r="K877" s="67" t="str">
        <f t="shared" si="39"/>
        <v>02-02-01-003-003</v>
      </c>
      <c r="L877" s="67" t="s">
        <v>628</v>
      </c>
      <c r="M877" s="66" t="s">
        <v>273</v>
      </c>
      <c r="N877" s="66" t="str">
        <f t="shared" si="37"/>
        <v/>
      </c>
      <c r="O877" s="66" t="str">
        <f>IF(A877="","",IF(M877="DETALLE","",COUNTIFS(N877:$N$2970,N877)))</f>
        <v/>
      </c>
      <c r="P877" s="66" t="s">
        <v>777</v>
      </c>
      <c r="Q877" s="66" t="s">
        <v>693</v>
      </c>
      <c r="R877" s="66" t="s">
        <v>458</v>
      </c>
      <c r="S877" s="65" t="s">
        <v>777</v>
      </c>
    </row>
    <row r="878" spans="6:19" s="66" customFormat="1" x14ac:dyDescent="0.25">
      <c r="F878" s="80" t="s">
        <v>44</v>
      </c>
      <c r="G878" s="80" t="s">
        <v>315</v>
      </c>
      <c r="H878" s="6">
        <v>12000000</v>
      </c>
      <c r="I878" s="6"/>
      <c r="J878" s="6">
        <f t="shared" si="38"/>
        <v>12000000</v>
      </c>
      <c r="K878" s="67" t="str">
        <f t="shared" si="39"/>
        <v>02-02-01-003-003</v>
      </c>
      <c r="L878" s="67" t="s">
        <v>628</v>
      </c>
      <c r="M878" s="66" t="s">
        <v>273</v>
      </c>
      <c r="N878" s="66" t="str">
        <f t="shared" si="37"/>
        <v/>
      </c>
      <c r="O878" s="66" t="str">
        <f>IF(A878="","",IF(M878="DETALLE","",COUNTIFS(N878:$N$2970,N878)))</f>
        <v/>
      </c>
      <c r="P878" s="66" t="s">
        <v>747</v>
      </c>
      <c r="Q878" s="66" t="s">
        <v>693</v>
      </c>
      <c r="R878" s="66" t="s">
        <v>458</v>
      </c>
      <c r="S878" s="65" t="s">
        <v>1047</v>
      </c>
    </row>
    <row r="879" spans="6:19" s="66" customFormat="1" x14ac:dyDescent="0.25">
      <c r="F879" s="80" t="s">
        <v>45</v>
      </c>
      <c r="G879" s="80" t="s">
        <v>316</v>
      </c>
      <c r="H879" s="6">
        <v>476000000</v>
      </c>
      <c r="I879" s="6"/>
      <c r="J879" s="6">
        <f t="shared" si="38"/>
        <v>476000000</v>
      </c>
      <c r="K879" s="67" t="str">
        <f t="shared" si="39"/>
        <v>02-02-01-003-003</v>
      </c>
      <c r="L879" s="67" t="s">
        <v>628</v>
      </c>
      <c r="M879" s="66" t="s">
        <v>273</v>
      </c>
      <c r="N879" s="66" t="str">
        <f t="shared" si="37"/>
        <v/>
      </c>
      <c r="O879" s="66" t="str">
        <f>IF(A879="","",IF(M879="DETALLE","",COUNTIFS(N879:$N$2970,N879)))</f>
        <v/>
      </c>
      <c r="P879" s="66" t="s">
        <v>748</v>
      </c>
      <c r="Q879" s="66" t="s">
        <v>693</v>
      </c>
      <c r="R879" s="66" t="s">
        <v>458</v>
      </c>
      <c r="S879" s="65" t="s">
        <v>748</v>
      </c>
    </row>
    <row r="880" spans="6:19" s="66" customFormat="1" x14ac:dyDescent="0.25">
      <c r="F880" s="80" t="s">
        <v>148</v>
      </c>
      <c r="G880" s="80" t="s">
        <v>412</v>
      </c>
      <c r="H880" s="6">
        <v>368600000</v>
      </c>
      <c r="I880" s="6"/>
      <c r="J880" s="6">
        <f t="shared" si="38"/>
        <v>368600000</v>
      </c>
      <c r="K880" s="67" t="str">
        <f t="shared" si="39"/>
        <v>02-02-01-003-003</v>
      </c>
      <c r="L880" s="67" t="s">
        <v>628</v>
      </c>
      <c r="M880" s="66" t="s">
        <v>273</v>
      </c>
      <c r="N880" s="66" t="str">
        <f t="shared" si="37"/>
        <v/>
      </c>
      <c r="O880" s="66" t="str">
        <f>IF(A880="","",IF(M880="DETALLE","",COUNTIFS(N880:$N$2970,N880)))</f>
        <v/>
      </c>
      <c r="P880" s="66" t="s">
        <v>780</v>
      </c>
      <c r="Q880" s="66" t="s">
        <v>693</v>
      </c>
      <c r="R880" s="66" t="s">
        <v>458</v>
      </c>
      <c r="S880" s="65" t="s">
        <v>780</v>
      </c>
    </row>
    <row r="881" spans="6:19" s="66" customFormat="1" x14ac:dyDescent="0.25">
      <c r="F881" s="80" t="s">
        <v>172</v>
      </c>
      <c r="G881" s="80" t="s">
        <v>459</v>
      </c>
      <c r="H881" s="6"/>
      <c r="I881" s="6">
        <v>28740000</v>
      </c>
      <c r="J881" s="6">
        <f t="shared" si="38"/>
        <v>28740000</v>
      </c>
      <c r="K881" s="67" t="str">
        <f t="shared" si="39"/>
        <v>02-02-01-003-003</v>
      </c>
      <c r="L881" s="67" t="s">
        <v>628</v>
      </c>
      <c r="M881" s="66" t="s">
        <v>273</v>
      </c>
      <c r="N881" s="66" t="str">
        <f t="shared" si="37"/>
        <v/>
      </c>
      <c r="O881" s="66" t="str">
        <f>IF(A881="","",IF(M881="DETALLE","",COUNTIFS(N881:$N$2970,N881)))</f>
        <v/>
      </c>
      <c r="P881" s="66" t="s">
        <v>780</v>
      </c>
      <c r="Q881" s="66" t="s">
        <v>693</v>
      </c>
      <c r="R881" s="66" t="s">
        <v>458</v>
      </c>
      <c r="S881" s="65" t="s">
        <v>903</v>
      </c>
    </row>
    <row r="882" spans="6:19" s="66" customFormat="1" x14ac:dyDescent="0.25">
      <c r="F882" s="80" t="s">
        <v>46</v>
      </c>
      <c r="G882" s="80" t="s">
        <v>989</v>
      </c>
      <c r="H882" s="6">
        <v>1784350000</v>
      </c>
      <c r="I882" s="6"/>
      <c r="J882" s="6">
        <f t="shared" si="38"/>
        <v>1784350000</v>
      </c>
      <c r="K882" s="67" t="str">
        <f t="shared" si="39"/>
        <v>02-02-01-003-003</v>
      </c>
      <c r="L882" s="67" t="s">
        <v>628</v>
      </c>
      <c r="M882" s="66" t="s">
        <v>273</v>
      </c>
      <c r="N882" s="66" t="str">
        <f t="shared" si="37"/>
        <v/>
      </c>
      <c r="O882" s="66" t="str">
        <f>IF(A882="","",IF(M882="DETALLE","",COUNTIFS(N882:$N$2970,N882)))</f>
        <v/>
      </c>
      <c r="P882" s="66" t="s">
        <v>749</v>
      </c>
      <c r="Q882" s="66" t="s">
        <v>693</v>
      </c>
      <c r="R882" s="66" t="s">
        <v>458</v>
      </c>
      <c r="S882" s="65" t="s">
        <v>749</v>
      </c>
    </row>
    <row r="883" spans="6:19" s="66" customFormat="1" x14ac:dyDescent="0.25">
      <c r="F883" s="80" t="s">
        <v>47</v>
      </c>
      <c r="G883" s="80" t="s">
        <v>1031</v>
      </c>
      <c r="H883" s="6">
        <v>620000000</v>
      </c>
      <c r="I883" s="6"/>
      <c r="J883" s="6">
        <f t="shared" si="38"/>
        <v>620000000</v>
      </c>
      <c r="K883" s="67" t="str">
        <f t="shared" si="39"/>
        <v>02-02-01-003-003</v>
      </c>
      <c r="L883" s="67" t="s">
        <v>628</v>
      </c>
      <c r="M883" s="66" t="s">
        <v>273</v>
      </c>
      <c r="N883" s="66" t="str">
        <f t="shared" si="37"/>
        <v/>
      </c>
      <c r="O883" s="66" t="str">
        <f>IF(A883="","",IF(M883="DETALLE","",COUNTIFS(N883:$N$2970,N883)))</f>
        <v/>
      </c>
      <c r="P883" s="66" t="s">
        <v>750</v>
      </c>
      <c r="Q883" s="66" t="s">
        <v>693</v>
      </c>
      <c r="R883" s="66" t="s">
        <v>458</v>
      </c>
      <c r="S883" s="65" t="s">
        <v>750</v>
      </c>
    </row>
    <row r="884" spans="6:19" s="66" customFormat="1" x14ac:dyDescent="0.25">
      <c r="F884" s="80" t="s">
        <v>48</v>
      </c>
      <c r="G884" s="80" t="s">
        <v>319</v>
      </c>
      <c r="H884" s="6">
        <v>1289322346</v>
      </c>
      <c r="I884" s="6"/>
      <c r="J884" s="6">
        <f t="shared" si="38"/>
        <v>1289322346</v>
      </c>
      <c r="K884" s="67" t="str">
        <f t="shared" si="39"/>
        <v>02-02-01-003-003</v>
      </c>
      <c r="L884" s="67" t="s">
        <v>628</v>
      </c>
      <c r="M884" s="66" t="s">
        <v>273</v>
      </c>
      <c r="N884" s="66" t="str">
        <f t="shared" si="37"/>
        <v/>
      </c>
      <c r="O884" s="66" t="str">
        <f>IF(A884="","",IF(M884="DETALLE","",COUNTIFS(N884:$N$2970,N884)))</f>
        <v/>
      </c>
      <c r="P884" s="66" t="s">
        <v>751</v>
      </c>
      <c r="Q884" s="66" t="s">
        <v>693</v>
      </c>
      <c r="R884" s="66" t="s">
        <v>458</v>
      </c>
      <c r="S884" s="65" t="s">
        <v>751</v>
      </c>
    </row>
    <row r="885" spans="6:19" s="66" customFormat="1" x14ac:dyDescent="0.25">
      <c r="F885" s="80" t="s">
        <v>49</v>
      </c>
      <c r="G885" s="80" t="s">
        <v>1018</v>
      </c>
      <c r="H885" s="6">
        <v>810000000</v>
      </c>
      <c r="I885" s="6"/>
      <c r="J885" s="6">
        <f t="shared" si="38"/>
        <v>810000000</v>
      </c>
      <c r="K885" s="67" t="str">
        <f t="shared" si="39"/>
        <v>02-02-01-003-003</v>
      </c>
      <c r="L885" s="67" t="s">
        <v>628</v>
      </c>
      <c r="M885" s="66" t="s">
        <v>273</v>
      </c>
      <c r="N885" s="66" t="str">
        <f t="shared" si="37"/>
        <v/>
      </c>
      <c r="O885" s="66" t="str">
        <f>IF(A885="","",IF(M885="DETALLE","",COUNTIFS(N885:$N$2970,N885)))</f>
        <v/>
      </c>
      <c r="P885" s="66" t="s">
        <v>752</v>
      </c>
      <c r="Q885" s="66" t="s">
        <v>693</v>
      </c>
      <c r="R885" s="66" t="s">
        <v>458</v>
      </c>
      <c r="S885" s="65" t="s">
        <v>752</v>
      </c>
    </row>
    <row r="886" spans="6:19" s="66" customFormat="1" x14ac:dyDescent="0.25">
      <c r="F886" s="80" t="s">
        <v>51</v>
      </c>
      <c r="G886" s="80" t="s">
        <v>322</v>
      </c>
      <c r="H886" s="6">
        <v>358740000</v>
      </c>
      <c r="I886" s="6"/>
      <c r="J886" s="6">
        <f t="shared" si="38"/>
        <v>358740000</v>
      </c>
      <c r="K886" s="67" t="str">
        <f t="shared" si="39"/>
        <v>02-02-01-003-003</v>
      </c>
      <c r="L886" s="67" t="s">
        <v>628</v>
      </c>
      <c r="M886" s="66" t="s">
        <v>273</v>
      </c>
      <c r="N886" s="66" t="str">
        <f t="shared" si="37"/>
        <v/>
      </c>
      <c r="O886" s="66" t="str">
        <f>IF(A886="","",IF(M886="DETALLE","",COUNTIFS(N886:$N$2970,N886)))</f>
        <v/>
      </c>
      <c r="P886" s="66" t="s">
        <v>753</v>
      </c>
      <c r="Q886" s="66" t="s">
        <v>693</v>
      </c>
      <c r="R886" s="66" t="s">
        <v>458</v>
      </c>
      <c r="S886" s="65" t="s">
        <v>753</v>
      </c>
    </row>
    <row r="887" spans="6:19" s="66" customFormat="1" x14ac:dyDescent="0.25">
      <c r="F887" s="80" t="s">
        <v>52</v>
      </c>
      <c r="G887" s="80" t="s">
        <v>323</v>
      </c>
      <c r="H887" s="6">
        <v>567500000</v>
      </c>
      <c r="I887" s="6"/>
      <c r="J887" s="6">
        <f t="shared" si="38"/>
        <v>567500000</v>
      </c>
      <c r="K887" s="67" t="str">
        <f t="shared" si="39"/>
        <v>02-02-01-003-003</v>
      </c>
      <c r="L887" s="67" t="s">
        <v>628</v>
      </c>
      <c r="M887" s="66" t="s">
        <v>273</v>
      </c>
      <c r="N887" s="66" t="str">
        <f t="shared" si="37"/>
        <v/>
      </c>
      <c r="O887" s="66" t="str">
        <f>IF(A887="","",IF(M887="DETALLE","",COUNTIFS(N887:$N$2970,N887)))</f>
        <v/>
      </c>
      <c r="P887" s="66" t="s">
        <v>754</v>
      </c>
      <c r="Q887" s="66" t="s">
        <v>693</v>
      </c>
      <c r="R887" s="66" t="s">
        <v>458</v>
      </c>
      <c r="S887" s="65" t="s">
        <v>754</v>
      </c>
    </row>
    <row r="888" spans="6:19" s="66" customFormat="1" x14ac:dyDescent="0.25">
      <c r="F888" s="80" t="s">
        <v>157</v>
      </c>
      <c r="G888" s="80" t="s">
        <v>434</v>
      </c>
      <c r="H888" s="6">
        <v>1025000000</v>
      </c>
      <c r="I888" s="6"/>
      <c r="J888" s="6">
        <f t="shared" si="38"/>
        <v>1025000000</v>
      </c>
      <c r="K888" s="67" t="str">
        <f t="shared" si="39"/>
        <v>02-02-01-003-003</v>
      </c>
      <c r="L888" s="67" t="s">
        <v>628</v>
      </c>
      <c r="M888" s="66" t="s">
        <v>273</v>
      </c>
      <c r="N888" s="66" t="str">
        <f t="shared" si="37"/>
        <v/>
      </c>
      <c r="O888" s="66" t="str">
        <f>IF(A888="","",IF(M888="DETALLE","",COUNTIFS(N888:$N$2970,N888)))</f>
        <v/>
      </c>
      <c r="P888" s="66" t="s">
        <v>755</v>
      </c>
      <c r="Q888" s="66" t="s">
        <v>693</v>
      </c>
      <c r="R888" s="66" t="s">
        <v>458</v>
      </c>
      <c r="S888" s="65" t="s">
        <v>755</v>
      </c>
    </row>
    <row r="889" spans="6:19" s="66" customFormat="1" x14ac:dyDescent="0.25">
      <c r="F889" s="80" t="s">
        <v>54</v>
      </c>
      <c r="G889" s="80" t="s">
        <v>288</v>
      </c>
      <c r="H889" s="6"/>
      <c r="I889" s="6">
        <v>154000000</v>
      </c>
      <c r="J889" s="6">
        <f t="shared" si="38"/>
        <v>154000000</v>
      </c>
      <c r="K889" s="67" t="str">
        <f t="shared" si="39"/>
        <v>02-02-01-003-003</v>
      </c>
      <c r="L889" s="67" t="s">
        <v>628</v>
      </c>
      <c r="M889" s="66" t="s">
        <v>273</v>
      </c>
      <c r="N889" s="66" t="str">
        <f t="shared" si="37"/>
        <v/>
      </c>
      <c r="O889" s="66" t="str">
        <f>IF(A889="","",IF(M889="DETALLE","",COUNTIFS(N889:$N$2970,N889)))</f>
        <v/>
      </c>
      <c r="P889" s="66" t="s">
        <v>743</v>
      </c>
      <c r="Q889" s="66" t="s">
        <v>693</v>
      </c>
      <c r="R889" s="66" t="s">
        <v>458</v>
      </c>
      <c r="S889" s="65" t="s">
        <v>743</v>
      </c>
    </row>
    <row r="890" spans="6:19" s="66" customFormat="1" x14ac:dyDescent="0.25">
      <c r="F890" s="80" t="s">
        <v>138</v>
      </c>
      <c r="G890" s="80" t="s">
        <v>992</v>
      </c>
      <c r="H890" s="6">
        <v>954000000</v>
      </c>
      <c r="I890" s="6"/>
      <c r="J890" s="6">
        <f t="shared" si="38"/>
        <v>954000000</v>
      </c>
      <c r="K890" s="67" t="str">
        <f t="shared" si="39"/>
        <v>02-02-01-003-003</v>
      </c>
      <c r="L890" s="67" t="s">
        <v>628</v>
      </c>
      <c r="M890" s="66" t="s">
        <v>273</v>
      </c>
      <c r="N890" s="66" t="str">
        <f t="shared" si="37"/>
        <v/>
      </c>
      <c r="O890" s="66" t="str">
        <f>IF(A890="","",IF(M890="DETALLE","",COUNTIFS(N890:$N$2970,N890)))</f>
        <v/>
      </c>
      <c r="P890" s="66" t="s">
        <v>778</v>
      </c>
      <c r="Q890" s="66" t="s">
        <v>693</v>
      </c>
      <c r="R890" s="66" t="s">
        <v>458</v>
      </c>
      <c r="S890" s="65" t="s">
        <v>778</v>
      </c>
    </row>
    <row r="891" spans="6:19" s="66" customFormat="1" x14ac:dyDescent="0.25">
      <c r="F891" s="80" t="s">
        <v>55</v>
      </c>
      <c r="G891" s="80" t="s">
        <v>1030</v>
      </c>
      <c r="H891" s="6">
        <v>902000000</v>
      </c>
      <c r="I891" s="6"/>
      <c r="J891" s="6">
        <f t="shared" si="38"/>
        <v>902000000</v>
      </c>
      <c r="K891" s="67" t="str">
        <f t="shared" si="39"/>
        <v>02-02-01-003-003</v>
      </c>
      <c r="L891" s="67" t="s">
        <v>628</v>
      </c>
      <c r="M891" s="66" t="s">
        <v>273</v>
      </c>
      <c r="N891" s="66" t="str">
        <f t="shared" si="37"/>
        <v/>
      </c>
      <c r="O891" s="66" t="str">
        <f>IF(A891="","",IF(M891="DETALLE","",COUNTIFS(N891:$N$2970,N891)))</f>
        <v/>
      </c>
      <c r="P891" s="66" t="s">
        <v>756</v>
      </c>
      <c r="Q891" s="66" t="s">
        <v>693</v>
      </c>
      <c r="R891" s="66" t="s">
        <v>458</v>
      </c>
      <c r="S891" s="65" t="s">
        <v>756</v>
      </c>
    </row>
    <row r="892" spans="6:19" s="66" customFormat="1" x14ac:dyDescent="0.25">
      <c r="F892" s="80" t="s">
        <v>56</v>
      </c>
      <c r="G892" s="80" t="s">
        <v>280</v>
      </c>
      <c r="H892" s="6">
        <v>23049898920</v>
      </c>
      <c r="I892" s="6">
        <v>10000000000</v>
      </c>
      <c r="J892" s="6">
        <f t="shared" si="38"/>
        <v>33049898920</v>
      </c>
      <c r="K892" s="67" t="str">
        <f t="shared" si="39"/>
        <v>02-02-01-003-003</v>
      </c>
      <c r="L892" s="67" t="s">
        <v>628</v>
      </c>
      <c r="M892" s="66" t="s">
        <v>273</v>
      </c>
      <c r="N892" s="66" t="str">
        <f t="shared" si="37"/>
        <v/>
      </c>
      <c r="O892" s="66" t="str">
        <f>IF(A892="","",IF(M892="DETALLE","",COUNTIFS(N892:$N$2970,N892)))</f>
        <v/>
      </c>
      <c r="P892" s="66" t="s">
        <v>740</v>
      </c>
      <c r="Q892" s="66" t="s">
        <v>693</v>
      </c>
      <c r="R892" s="66" t="s">
        <v>458</v>
      </c>
      <c r="S892" s="65" t="s">
        <v>740</v>
      </c>
    </row>
    <row r="893" spans="6:19" s="66" customFormat="1" x14ac:dyDescent="0.25">
      <c r="F893" s="80" t="s">
        <v>57</v>
      </c>
      <c r="G893" s="80" t="s">
        <v>1023</v>
      </c>
      <c r="H893" s="6">
        <v>1000000000</v>
      </c>
      <c r="I893" s="6"/>
      <c r="J893" s="6">
        <f t="shared" si="38"/>
        <v>1000000000</v>
      </c>
      <c r="K893" s="67" t="str">
        <f t="shared" si="39"/>
        <v>02-02-01-003-003</v>
      </c>
      <c r="L893" s="67" t="s">
        <v>628</v>
      </c>
      <c r="M893" s="66" t="s">
        <v>273</v>
      </c>
      <c r="N893" s="66" t="str">
        <f t="shared" si="37"/>
        <v/>
      </c>
      <c r="O893" s="66" t="str">
        <f>IF(A893="","",IF(M893="DETALLE","",COUNTIFS(N893:$N$2970,N893)))</f>
        <v/>
      </c>
      <c r="P893" s="66" t="s">
        <v>757</v>
      </c>
      <c r="Q893" s="66" t="s">
        <v>693</v>
      </c>
      <c r="R893" s="66" t="s">
        <v>458</v>
      </c>
      <c r="S893" s="65" t="s">
        <v>757</v>
      </c>
    </row>
    <row r="894" spans="6:19" s="66" customFormat="1" x14ac:dyDescent="0.25">
      <c r="F894" s="80" t="s">
        <v>58</v>
      </c>
      <c r="G894" s="80" t="s">
        <v>988</v>
      </c>
      <c r="H894" s="6">
        <v>10199970</v>
      </c>
      <c r="I894" s="6">
        <v>1950000000</v>
      </c>
      <c r="J894" s="6">
        <f t="shared" si="38"/>
        <v>1960199970</v>
      </c>
      <c r="K894" s="67" t="str">
        <f t="shared" si="39"/>
        <v>02-02-01-003-003</v>
      </c>
      <c r="L894" s="67" t="s">
        <v>628</v>
      </c>
      <c r="M894" s="66" t="s">
        <v>273</v>
      </c>
      <c r="N894" s="66" t="str">
        <f t="shared" si="37"/>
        <v/>
      </c>
      <c r="O894" s="66" t="str">
        <f>IF(A894="","",IF(M894="DETALLE","",COUNTIFS(N894:$N$2970,N894)))</f>
        <v/>
      </c>
      <c r="P894" s="66" t="s">
        <v>758</v>
      </c>
      <c r="Q894" s="66" t="s">
        <v>693</v>
      </c>
      <c r="R894" s="66" t="s">
        <v>458</v>
      </c>
      <c r="S894" s="65" t="s">
        <v>758</v>
      </c>
    </row>
    <row r="895" spans="6:19" s="66" customFormat="1" x14ac:dyDescent="0.25">
      <c r="F895" s="80" t="s">
        <v>59</v>
      </c>
      <c r="G895" s="80" t="s">
        <v>1029</v>
      </c>
      <c r="H895" s="6">
        <v>1588900000</v>
      </c>
      <c r="I895" s="6"/>
      <c r="J895" s="6">
        <f t="shared" si="38"/>
        <v>1588900000</v>
      </c>
      <c r="K895" s="67" t="str">
        <f t="shared" si="39"/>
        <v>02-02-01-003-003</v>
      </c>
      <c r="L895" s="67" t="s">
        <v>628</v>
      </c>
      <c r="M895" s="66" t="s">
        <v>273</v>
      </c>
      <c r="N895" s="66" t="str">
        <f t="shared" si="37"/>
        <v/>
      </c>
      <c r="O895" s="66" t="str">
        <f>IF(A895="","",IF(M895="DETALLE","",COUNTIFS(N895:$N$2970,N895)))</f>
        <v/>
      </c>
      <c r="P895" s="66" t="s">
        <v>759</v>
      </c>
      <c r="Q895" s="66" t="s">
        <v>693</v>
      </c>
      <c r="R895" s="66" t="s">
        <v>458</v>
      </c>
      <c r="S895" s="65" t="s">
        <v>759</v>
      </c>
    </row>
    <row r="896" spans="6:19" s="66" customFormat="1" x14ac:dyDescent="0.25">
      <c r="F896" s="80" t="s">
        <v>145</v>
      </c>
      <c r="G896" s="80" t="s">
        <v>1037</v>
      </c>
      <c r="H896" s="6">
        <v>2850000000</v>
      </c>
      <c r="I896" s="6">
        <v>205000000</v>
      </c>
      <c r="J896" s="6">
        <f t="shared" si="38"/>
        <v>3055000000</v>
      </c>
      <c r="K896" s="67" t="str">
        <f t="shared" si="39"/>
        <v>02-02-01-003-003</v>
      </c>
      <c r="L896" s="67" t="s">
        <v>628</v>
      </c>
      <c r="M896" s="66" t="s">
        <v>273</v>
      </c>
      <c r="N896" s="66" t="str">
        <f t="shared" si="37"/>
        <v/>
      </c>
      <c r="O896" s="66" t="str">
        <f>IF(A896="","",IF(M896="DETALLE","",COUNTIFS(N896:$N$2970,N896)))</f>
        <v/>
      </c>
      <c r="P896" s="66" t="s">
        <v>767</v>
      </c>
      <c r="Q896" s="66" t="s">
        <v>693</v>
      </c>
      <c r="R896" s="66" t="s">
        <v>458</v>
      </c>
      <c r="S896" s="65" t="s">
        <v>767</v>
      </c>
    </row>
    <row r="897" spans="6:19" s="66" customFormat="1" x14ac:dyDescent="0.25">
      <c r="F897" s="80" t="s">
        <v>60</v>
      </c>
      <c r="G897" s="80" t="s">
        <v>329</v>
      </c>
      <c r="H897" s="6">
        <v>1359000000</v>
      </c>
      <c r="I897" s="6"/>
      <c r="J897" s="6">
        <f t="shared" si="38"/>
        <v>1359000000</v>
      </c>
      <c r="K897" s="67" t="str">
        <f t="shared" si="39"/>
        <v>02-02-01-003-003</v>
      </c>
      <c r="L897" s="67" t="s">
        <v>628</v>
      </c>
      <c r="M897" s="66" t="s">
        <v>273</v>
      </c>
      <c r="N897" s="66" t="str">
        <f t="shared" si="37"/>
        <v/>
      </c>
      <c r="O897" s="66" t="str">
        <f>IF(A897="","",IF(M897="DETALLE","",COUNTIFS(N897:$N$2970,N897)))</f>
        <v/>
      </c>
      <c r="P897" s="66" t="s">
        <v>760</v>
      </c>
      <c r="Q897" s="66" t="s">
        <v>693</v>
      </c>
      <c r="R897" s="66" t="s">
        <v>458</v>
      </c>
      <c r="S897" s="65" t="s">
        <v>760</v>
      </c>
    </row>
    <row r="898" spans="6:19" s="66" customFormat="1" x14ac:dyDescent="0.25">
      <c r="F898" s="80" t="s">
        <v>61</v>
      </c>
      <c r="G898" s="80" t="s">
        <v>330</v>
      </c>
      <c r="H898" s="6">
        <v>1205000000</v>
      </c>
      <c r="I898" s="6"/>
      <c r="J898" s="6">
        <f t="shared" si="38"/>
        <v>1205000000</v>
      </c>
      <c r="K898" s="67" t="str">
        <f t="shared" si="39"/>
        <v>02-02-01-003-003</v>
      </c>
      <c r="L898" s="67" t="s">
        <v>628</v>
      </c>
      <c r="M898" s="66" t="s">
        <v>273</v>
      </c>
      <c r="N898" s="66" t="str">
        <f t="shared" si="37"/>
        <v/>
      </c>
      <c r="O898" s="66" t="str">
        <f>IF(A898="","",IF(M898="DETALLE","",COUNTIFS(N898:$N$2970,N898)))</f>
        <v/>
      </c>
      <c r="P898" s="66" t="s">
        <v>760</v>
      </c>
      <c r="Q898" s="66" t="s">
        <v>693</v>
      </c>
      <c r="R898" s="66" t="s">
        <v>458</v>
      </c>
      <c r="S898" s="65" t="s">
        <v>843</v>
      </c>
    </row>
    <row r="899" spans="6:19" s="66" customFormat="1" x14ac:dyDescent="0.25">
      <c r="F899" s="80" t="s">
        <v>62</v>
      </c>
      <c r="G899" s="80" t="s">
        <v>331</v>
      </c>
      <c r="H899" s="6">
        <v>1591700000</v>
      </c>
      <c r="I899" s="6"/>
      <c r="J899" s="6">
        <f t="shared" si="38"/>
        <v>1591700000</v>
      </c>
      <c r="K899" s="67" t="str">
        <f t="shared" si="39"/>
        <v>02-02-01-003-003</v>
      </c>
      <c r="L899" s="67" t="s">
        <v>628</v>
      </c>
      <c r="M899" s="66" t="s">
        <v>273</v>
      </c>
      <c r="N899" s="66" t="str">
        <f t="shared" si="37"/>
        <v/>
      </c>
      <c r="O899" s="66" t="str">
        <f>IF(A899="","",IF(M899="DETALLE","",COUNTIFS(N899:$N$2970,N899)))</f>
        <v/>
      </c>
      <c r="P899" s="66" t="s">
        <v>761</v>
      </c>
      <c r="Q899" s="66" t="s">
        <v>693</v>
      </c>
      <c r="R899" s="66" t="s">
        <v>458</v>
      </c>
      <c r="S899" s="65" t="s">
        <v>761</v>
      </c>
    </row>
    <row r="900" spans="6:19" s="66" customFormat="1" x14ac:dyDescent="0.25">
      <c r="F900" s="80" t="s">
        <v>63</v>
      </c>
      <c r="G900" s="80" t="s">
        <v>332</v>
      </c>
      <c r="H900" s="6">
        <v>894000000</v>
      </c>
      <c r="I900" s="6"/>
      <c r="J900" s="6">
        <f t="shared" si="38"/>
        <v>894000000</v>
      </c>
      <c r="K900" s="67" t="str">
        <f t="shared" si="39"/>
        <v>02-02-01-003-003</v>
      </c>
      <c r="L900" s="67" t="s">
        <v>628</v>
      </c>
      <c r="M900" s="66" t="s">
        <v>273</v>
      </c>
      <c r="N900" s="66" t="str">
        <f t="shared" si="37"/>
        <v/>
      </c>
      <c r="O900" s="66" t="str">
        <f>IF(A900="","",IF(M900="DETALLE","",COUNTIFS(N900:$N$2970,N900)))</f>
        <v/>
      </c>
      <c r="P900" s="66" t="s">
        <v>761</v>
      </c>
      <c r="Q900" s="66" t="s">
        <v>693</v>
      </c>
      <c r="R900" s="66" t="s">
        <v>458</v>
      </c>
      <c r="S900" s="65" t="s">
        <v>844</v>
      </c>
    </row>
    <row r="901" spans="6:19" s="66" customFormat="1" x14ac:dyDescent="0.25">
      <c r="F901" s="80" t="s">
        <v>65</v>
      </c>
      <c r="G901" s="80" t="s">
        <v>1024</v>
      </c>
      <c r="H901" s="6">
        <v>1004746250</v>
      </c>
      <c r="I901" s="6"/>
      <c r="J901" s="6">
        <f t="shared" si="38"/>
        <v>1004746250</v>
      </c>
      <c r="K901" s="67" t="str">
        <f t="shared" si="39"/>
        <v>02-02-01-003-003</v>
      </c>
      <c r="L901" s="67" t="s">
        <v>628</v>
      </c>
      <c r="M901" s="66" t="s">
        <v>273</v>
      </c>
      <c r="N901" s="66" t="str">
        <f t="shared" si="37"/>
        <v/>
      </c>
      <c r="O901" s="66" t="str">
        <f>IF(A901="","",IF(M901="DETALLE","",COUNTIFS(N901:$N$2970,N901)))</f>
        <v/>
      </c>
      <c r="P901" s="66" t="s">
        <v>762</v>
      </c>
      <c r="Q901" s="66" t="s">
        <v>693</v>
      </c>
      <c r="R901" s="66" t="s">
        <v>458</v>
      </c>
      <c r="S901" s="65" t="s">
        <v>762</v>
      </c>
    </row>
    <row r="902" spans="6:19" s="66" customFormat="1" x14ac:dyDescent="0.25">
      <c r="F902" s="80" t="s">
        <v>66</v>
      </c>
      <c r="G902" s="80" t="s">
        <v>335</v>
      </c>
      <c r="H902" s="6">
        <v>898000000</v>
      </c>
      <c r="I902" s="6"/>
      <c r="J902" s="6">
        <f t="shared" si="38"/>
        <v>898000000</v>
      </c>
      <c r="K902" s="67" t="str">
        <f t="shared" si="39"/>
        <v>02-02-01-003-003</v>
      </c>
      <c r="L902" s="67" t="s">
        <v>628</v>
      </c>
      <c r="M902" s="66" t="s">
        <v>273</v>
      </c>
      <c r="N902" s="66" t="str">
        <f t="shared" si="37"/>
        <v/>
      </c>
      <c r="O902" s="66" t="str">
        <f>IF(A902="","",IF(M902="DETALLE","",COUNTIFS(N902:$N$2970,N902)))</f>
        <v/>
      </c>
      <c r="P902" s="66" t="s">
        <v>762</v>
      </c>
      <c r="Q902" s="66" t="s">
        <v>693</v>
      </c>
      <c r="R902" s="66" t="s">
        <v>458</v>
      </c>
      <c r="S902" s="65" t="s">
        <v>845</v>
      </c>
    </row>
    <row r="903" spans="6:19" s="66" customFormat="1" x14ac:dyDescent="0.25">
      <c r="F903" s="80" t="s">
        <v>67</v>
      </c>
      <c r="G903" s="80" t="s">
        <v>336</v>
      </c>
      <c r="H903" s="6">
        <v>94800000</v>
      </c>
      <c r="I903" s="6"/>
      <c r="J903" s="6">
        <f t="shared" si="38"/>
        <v>94800000</v>
      </c>
      <c r="K903" s="67" t="str">
        <f t="shared" si="39"/>
        <v>02-02-01-003-003</v>
      </c>
      <c r="L903" s="67" t="s">
        <v>628</v>
      </c>
      <c r="M903" s="66" t="s">
        <v>273</v>
      </c>
      <c r="N903" s="66" t="str">
        <f t="shared" si="37"/>
        <v/>
      </c>
      <c r="O903" s="66" t="str">
        <f>IF(A903="","",IF(M903="DETALLE","",COUNTIFS(N903:$N$2970,N903)))</f>
        <v/>
      </c>
      <c r="P903" s="66" t="s">
        <v>762</v>
      </c>
      <c r="Q903" s="66" t="s">
        <v>693</v>
      </c>
      <c r="R903" s="66" t="s">
        <v>458</v>
      </c>
      <c r="S903" s="65" t="s">
        <v>1048</v>
      </c>
    </row>
    <row r="904" spans="6:19" s="66" customFormat="1" x14ac:dyDescent="0.25">
      <c r="F904" s="80" t="s">
        <v>68</v>
      </c>
      <c r="G904" s="80" t="s">
        <v>337</v>
      </c>
      <c r="H904" s="6">
        <v>929700000</v>
      </c>
      <c r="I904" s="6"/>
      <c r="J904" s="6">
        <f t="shared" si="38"/>
        <v>929700000</v>
      </c>
      <c r="K904" s="67" t="str">
        <f t="shared" si="39"/>
        <v>02-02-01-003-003</v>
      </c>
      <c r="L904" s="67" t="s">
        <v>628</v>
      </c>
      <c r="M904" s="66" t="s">
        <v>273</v>
      </c>
      <c r="N904" s="66" t="str">
        <f t="shared" si="37"/>
        <v/>
      </c>
      <c r="O904" s="66" t="str">
        <f>IF(A904="","",IF(M904="DETALLE","",COUNTIFS(N904:$N$2970,N904)))</f>
        <v/>
      </c>
      <c r="P904" s="66" t="s">
        <v>763</v>
      </c>
      <c r="Q904" s="66" t="s">
        <v>693</v>
      </c>
      <c r="R904" s="66" t="s">
        <v>458</v>
      </c>
      <c r="S904" s="65" t="s">
        <v>763</v>
      </c>
    </row>
    <row r="905" spans="6:19" s="66" customFormat="1" x14ac:dyDescent="0.25">
      <c r="F905" s="80" t="s">
        <v>69</v>
      </c>
      <c r="G905" s="80" t="s">
        <v>338</v>
      </c>
      <c r="H905" s="6">
        <v>1164000000</v>
      </c>
      <c r="I905" s="6"/>
      <c r="J905" s="6">
        <f t="shared" si="38"/>
        <v>1164000000</v>
      </c>
      <c r="K905" s="67" t="str">
        <f t="shared" si="39"/>
        <v>02-02-01-003-003</v>
      </c>
      <c r="L905" s="67" t="s">
        <v>628</v>
      </c>
      <c r="M905" s="66" t="s">
        <v>273</v>
      </c>
      <c r="N905" s="66" t="str">
        <f t="shared" si="37"/>
        <v/>
      </c>
      <c r="O905" s="66" t="str">
        <f>IF(A905="","",IF(M905="DETALLE","",COUNTIFS(N905:$N$2970,N905)))</f>
        <v/>
      </c>
      <c r="P905" s="66" t="s">
        <v>763</v>
      </c>
      <c r="Q905" s="66" t="s">
        <v>693</v>
      </c>
      <c r="R905" s="66" t="s">
        <v>458</v>
      </c>
      <c r="S905" s="65" t="s">
        <v>847</v>
      </c>
    </row>
    <row r="906" spans="6:19" s="66" customFormat="1" x14ac:dyDescent="0.25">
      <c r="F906" s="80" t="s">
        <v>70</v>
      </c>
      <c r="G906" s="80" t="s">
        <v>339</v>
      </c>
      <c r="H906" s="6">
        <v>67750000</v>
      </c>
      <c r="I906" s="6"/>
      <c r="J906" s="6">
        <f t="shared" si="38"/>
        <v>67750000</v>
      </c>
      <c r="K906" s="67" t="str">
        <f t="shared" si="39"/>
        <v>02-02-01-003-003</v>
      </c>
      <c r="L906" s="67" t="s">
        <v>628</v>
      </c>
      <c r="M906" s="66" t="s">
        <v>273</v>
      </c>
      <c r="N906" s="66" t="str">
        <f t="shared" si="37"/>
        <v/>
      </c>
      <c r="O906" s="66" t="str">
        <f>IF(A906="","",IF(M906="DETALLE","",COUNTIFS(N906:$N$2970,N906)))</f>
        <v/>
      </c>
      <c r="P906" s="66" t="s">
        <v>763</v>
      </c>
      <c r="Q906" s="66" t="s">
        <v>693</v>
      </c>
      <c r="R906" s="66" t="s">
        <v>458</v>
      </c>
      <c r="S906" s="65" t="s">
        <v>1049</v>
      </c>
    </row>
    <row r="907" spans="6:19" s="66" customFormat="1" x14ac:dyDescent="0.25">
      <c r="F907" s="80" t="s">
        <v>158</v>
      </c>
      <c r="G907" s="80" t="s">
        <v>986</v>
      </c>
      <c r="H907" s="6">
        <v>1376878622.3800001</v>
      </c>
      <c r="I907" s="6"/>
      <c r="J907" s="6">
        <f t="shared" si="38"/>
        <v>1376878622.3800001</v>
      </c>
      <c r="K907" s="67" t="str">
        <f t="shared" si="39"/>
        <v>02-02-01-003-003</v>
      </c>
      <c r="L907" s="67" t="s">
        <v>628</v>
      </c>
      <c r="M907" s="66" t="s">
        <v>273</v>
      </c>
      <c r="N907" s="66" t="str">
        <f t="shared" si="37"/>
        <v/>
      </c>
      <c r="O907" s="66" t="str">
        <f>IF(A907="","",IF(M907="DETALLE","",COUNTIFS(N907:$N$2970,N907)))</f>
        <v/>
      </c>
      <c r="P907" s="66" t="s">
        <v>764</v>
      </c>
      <c r="Q907" s="66" t="s">
        <v>693</v>
      </c>
      <c r="R907" s="66" t="s">
        <v>458</v>
      </c>
      <c r="S907" s="65" t="s">
        <v>764</v>
      </c>
    </row>
    <row r="908" spans="6:19" s="66" customFormat="1" x14ac:dyDescent="0.25">
      <c r="F908" s="80" t="s">
        <v>71</v>
      </c>
      <c r="G908" s="80" t="s">
        <v>982</v>
      </c>
      <c r="H908" s="6">
        <v>1047000000</v>
      </c>
      <c r="I908" s="6"/>
      <c r="J908" s="6">
        <f t="shared" si="38"/>
        <v>1047000000</v>
      </c>
      <c r="K908" s="67" t="str">
        <f t="shared" si="39"/>
        <v>02-02-01-003-003</v>
      </c>
      <c r="L908" s="67" t="s">
        <v>628</v>
      </c>
      <c r="M908" s="66" t="s">
        <v>273</v>
      </c>
      <c r="N908" s="66" t="str">
        <f t="shared" si="37"/>
        <v/>
      </c>
      <c r="O908" s="66" t="str">
        <f>IF(A908="","",IF(M908="DETALLE","",COUNTIFS(N908:$N$2970,N908)))</f>
        <v/>
      </c>
      <c r="P908" s="66" t="s">
        <v>764</v>
      </c>
      <c r="Q908" s="66" t="s">
        <v>693</v>
      </c>
      <c r="R908" s="66" t="s">
        <v>458</v>
      </c>
      <c r="S908" s="65" t="s">
        <v>849</v>
      </c>
    </row>
    <row r="909" spans="6:19" s="66" customFormat="1" x14ac:dyDescent="0.25">
      <c r="F909" s="80" t="s">
        <v>173</v>
      </c>
      <c r="G909" s="80" t="s">
        <v>983</v>
      </c>
      <c r="H909" s="6">
        <v>105000000</v>
      </c>
      <c r="I909" s="6"/>
      <c r="J909" s="6">
        <f t="shared" si="38"/>
        <v>105000000</v>
      </c>
      <c r="K909" s="67" t="str">
        <f t="shared" si="39"/>
        <v>02-02-01-003-003</v>
      </c>
      <c r="L909" s="67" t="s">
        <v>628</v>
      </c>
      <c r="M909" s="66" t="s">
        <v>273</v>
      </c>
      <c r="N909" s="66" t="str">
        <f t="shared" ref="N909:N975" si="40">IF(F909&lt;&gt;"","",A909&amp;TRIM(B909)&amp;TRIM(C909)&amp;TRIM(D909)&amp;TRIM(E909)&amp;TRIM(M909))</f>
        <v/>
      </c>
      <c r="O909" s="66" t="str">
        <f>IF(A909="","",IF(M909="DETALLE","",COUNTIFS(N909:$N$2970,N909)))</f>
        <v/>
      </c>
      <c r="P909" s="66" t="s">
        <v>764</v>
      </c>
      <c r="Q909" s="66" t="s">
        <v>693</v>
      </c>
      <c r="R909" s="66" t="s">
        <v>458</v>
      </c>
      <c r="S909" s="65" t="s">
        <v>904</v>
      </c>
    </row>
    <row r="910" spans="6:19" s="66" customFormat="1" x14ac:dyDescent="0.25">
      <c r="F910" s="80" t="s">
        <v>72</v>
      </c>
      <c r="G910" s="80" t="s">
        <v>341</v>
      </c>
      <c r="H910" s="6">
        <v>1501870000</v>
      </c>
      <c r="I910" s="6"/>
      <c r="J910" s="6">
        <f t="shared" si="38"/>
        <v>1501870000</v>
      </c>
      <c r="K910" s="67" t="str">
        <f t="shared" si="39"/>
        <v>02-02-01-003-003</v>
      </c>
      <c r="L910" s="67" t="s">
        <v>628</v>
      </c>
      <c r="M910" s="66" t="s">
        <v>273</v>
      </c>
      <c r="N910" s="66" t="str">
        <f t="shared" si="40"/>
        <v/>
      </c>
      <c r="O910" s="66" t="str">
        <f>IF(A910="","",IF(M910="DETALLE","",COUNTIFS(N910:$N$2970,N910)))</f>
        <v/>
      </c>
      <c r="P910" s="66" t="s">
        <v>765</v>
      </c>
      <c r="Q910" s="66" t="s">
        <v>693</v>
      </c>
      <c r="R910" s="66" t="s">
        <v>458</v>
      </c>
      <c r="S910" s="65" t="s">
        <v>850</v>
      </c>
    </row>
    <row r="911" spans="6:19" s="66" customFormat="1" x14ac:dyDescent="0.25">
      <c r="F911" s="80" t="s">
        <v>73</v>
      </c>
      <c r="G911" s="80" t="s">
        <v>342</v>
      </c>
      <c r="H911" s="6">
        <v>1214310000</v>
      </c>
      <c r="I911" s="6"/>
      <c r="J911" s="6">
        <f t="shared" si="38"/>
        <v>1214310000</v>
      </c>
      <c r="K911" s="67" t="str">
        <f t="shared" si="39"/>
        <v>02-02-01-003-003</v>
      </c>
      <c r="L911" s="67" t="s">
        <v>628</v>
      </c>
      <c r="M911" s="66" t="s">
        <v>273</v>
      </c>
      <c r="N911" s="66" t="str">
        <f t="shared" si="40"/>
        <v/>
      </c>
      <c r="O911" s="66" t="str">
        <f>IF(A911="","",IF(M911="DETALLE","",COUNTIFS(N911:$N$2970,N911)))</f>
        <v/>
      </c>
      <c r="P911" s="66" t="s">
        <v>765</v>
      </c>
      <c r="Q911" s="66" t="s">
        <v>693</v>
      </c>
      <c r="R911" s="66" t="s">
        <v>458</v>
      </c>
      <c r="S911" s="65" t="s">
        <v>765</v>
      </c>
    </row>
    <row r="912" spans="6:19" s="66" customFormat="1" x14ac:dyDescent="0.25">
      <c r="F912" s="80" t="s">
        <v>124</v>
      </c>
      <c r="G912" s="80" t="s">
        <v>987</v>
      </c>
      <c r="H912" s="6">
        <v>902000000</v>
      </c>
      <c r="I912" s="6">
        <v>13000000</v>
      </c>
      <c r="J912" s="6">
        <f t="shared" si="38"/>
        <v>915000000</v>
      </c>
      <c r="K912" s="67" t="str">
        <f t="shared" si="39"/>
        <v>02-02-01-003-003</v>
      </c>
      <c r="L912" s="67" t="s">
        <v>628</v>
      </c>
      <c r="M912" s="66" t="s">
        <v>273</v>
      </c>
      <c r="N912" s="66" t="str">
        <f t="shared" si="40"/>
        <v/>
      </c>
      <c r="O912" s="66" t="str">
        <f>IF(A912="","",IF(M912="DETALLE","",COUNTIFS(N912:$N$2970,N912)))</f>
        <v/>
      </c>
      <c r="P912" s="66" t="s">
        <v>766</v>
      </c>
      <c r="Q912" s="66" t="s">
        <v>693</v>
      </c>
      <c r="R912" s="66" t="s">
        <v>458</v>
      </c>
      <c r="S912" s="65" t="s">
        <v>873</v>
      </c>
    </row>
    <row r="913" spans="6:19" s="66" customFormat="1" x14ac:dyDescent="0.25">
      <c r="F913" s="80" t="s">
        <v>74</v>
      </c>
      <c r="G913" s="80" t="s">
        <v>343</v>
      </c>
      <c r="H913" s="6">
        <v>851629648</v>
      </c>
      <c r="I913" s="6"/>
      <c r="J913" s="6">
        <f t="shared" ref="J913:J979" si="41">IF(AND(A913="",F913=""),"",H913+I913)</f>
        <v>851629648</v>
      </c>
      <c r="K913" s="67" t="str">
        <f t="shared" ref="K913:K979" si="42">IF(F913&lt;&gt;"",K912,A913&amp;IF(B913="","","-"&amp;B913)&amp;IF(OR(C913="",C913=" "),"","-"&amp;C913)&amp;IF(OR(D913="",D913=" "),"","-"&amp;D913)&amp;IF(OR(E913="",E913=" "),"","-"&amp;E913))</f>
        <v>02-02-01-003-003</v>
      </c>
      <c r="L913" s="67" t="s">
        <v>628</v>
      </c>
      <c r="M913" s="66" t="s">
        <v>273</v>
      </c>
      <c r="N913" s="66" t="str">
        <f t="shared" si="40"/>
        <v/>
      </c>
      <c r="O913" s="66" t="str">
        <f>IF(A913="","",IF(M913="DETALLE","",COUNTIFS(N913:$N$2970,N913)))</f>
        <v/>
      </c>
      <c r="P913" s="66" t="s">
        <v>766</v>
      </c>
      <c r="Q913" s="66" t="s">
        <v>693</v>
      </c>
      <c r="R913" s="66" t="s">
        <v>458</v>
      </c>
      <c r="S913" s="65" t="s">
        <v>766</v>
      </c>
    </row>
    <row r="914" spans="6:19" s="66" customFormat="1" x14ac:dyDescent="0.25">
      <c r="F914" s="80" t="s">
        <v>75</v>
      </c>
      <c r="G914" s="80" t="s">
        <v>281</v>
      </c>
      <c r="H914" s="6">
        <v>1290000000</v>
      </c>
      <c r="I914" s="6"/>
      <c r="J914" s="6">
        <f t="shared" si="41"/>
        <v>1290000000</v>
      </c>
      <c r="K914" s="67" t="str">
        <f t="shared" si="42"/>
        <v>02-02-01-003-003</v>
      </c>
      <c r="L914" s="67" t="s">
        <v>628</v>
      </c>
      <c r="M914" s="66" t="s">
        <v>273</v>
      </c>
      <c r="N914" s="66" t="str">
        <f t="shared" si="40"/>
        <v/>
      </c>
      <c r="O914" s="66" t="str">
        <f>IF(A914="","",IF(M914="DETALLE","",COUNTIFS(N914:$N$2970,N914)))</f>
        <v/>
      </c>
      <c r="P914" s="66" t="s">
        <v>741</v>
      </c>
      <c r="Q914" s="66" t="s">
        <v>693</v>
      </c>
      <c r="R914" s="66" t="s">
        <v>458</v>
      </c>
      <c r="S914" s="65" t="s">
        <v>741</v>
      </c>
    </row>
    <row r="915" spans="6:19" s="66" customFormat="1" x14ac:dyDescent="0.25">
      <c r="F915" s="80" t="s">
        <v>76</v>
      </c>
      <c r="G915" s="80" t="s">
        <v>282</v>
      </c>
      <c r="H915" s="6">
        <v>1174500000</v>
      </c>
      <c r="I915" s="6"/>
      <c r="J915" s="6">
        <f t="shared" si="41"/>
        <v>1174500000</v>
      </c>
      <c r="K915" s="67" t="str">
        <f t="shared" si="42"/>
        <v>02-02-01-003-003</v>
      </c>
      <c r="L915" s="67" t="s">
        <v>628</v>
      </c>
      <c r="M915" s="66" t="s">
        <v>273</v>
      </c>
      <c r="N915" s="66" t="str">
        <f t="shared" si="40"/>
        <v/>
      </c>
      <c r="O915" s="66" t="str">
        <f>IF(A915="","",IF(M915="DETALLE","",COUNTIFS(N915:$N$2970,N915)))</f>
        <v/>
      </c>
      <c r="P915" s="66" t="s">
        <v>741</v>
      </c>
      <c r="Q915" s="66" t="s">
        <v>693</v>
      </c>
      <c r="R915" s="66" t="s">
        <v>458</v>
      </c>
      <c r="S915" s="65" t="s">
        <v>851</v>
      </c>
    </row>
    <row r="916" spans="6:19" s="66" customFormat="1" x14ac:dyDescent="0.25">
      <c r="F916" s="80" t="s">
        <v>174</v>
      </c>
      <c r="G916" s="80" t="s">
        <v>461</v>
      </c>
      <c r="H916" s="6">
        <v>400000000</v>
      </c>
      <c r="I916" s="6"/>
      <c r="J916" s="6">
        <f t="shared" si="41"/>
        <v>400000000</v>
      </c>
      <c r="K916" s="67" t="str">
        <f t="shared" si="42"/>
        <v>02-02-01-003-003</v>
      </c>
      <c r="L916" s="67" t="s">
        <v>628</v>
      </c>
      <c r="M916" s="66" t="s">
        <v>273</v>
      </c>
      <c r="N916" s="66" t="str">
        <f t="shared" si="40"/>
        <v/>
      </c>
      <c r="O916" s="66" t="str">
        <f>IF(A916="","",IF(M916="DETALLE","",COUNTIFS(N916:$N$2970,N916)))</f>
        <v/>
      </c>
      <c r="P916" s="66" t="s">
        <v>741</v>
      </c>
      <c r="Q916" s="66" t="s">
        <v>693</v>
      </c>
      <c r="R916" s="66" t="s">
        <v>458</v>
      </c>
      <c r="S916" s="65" t="s">
        <v>905</v>
      </c>
    </row>
    <row r="917" spans="6:19" s="66" customFormat="1" x14ac:dyDescent="0.25">
      <c r="F917" s="80" t="s">
        <v>175</v>
      </c>
      <c r="G917" s="80" t="s">
        <v>1080</v>
      </c>
      <c r="H917" s="6">
        <v>129000000</v>
      </c>
      <c r="I917" s="6"/>
      <c r="J917" s="6">
        <f t="shared" si="41"/>
        <v>129000000</v>
      </c>
      <c r="K917" s="67" t="str">
        <f t="shared" si="42"/>
        <v>02-02-01-003-003</v>
      </c>
      <c r="L917" s="67" t="s">
        <v>628</v>
      </c>
      <c r="M917" s="66" t="s">
        <v>273</v>
      </c>
      <c r="N917" s="66" t="str">
        <f t="shared" si="40"/>
        <v/>
      </c>
      <c r="O917" s="66" t="str">
        <f>IF(A917="","",IF(M917="DETALLE","",COUNTIFS(N917:$N$2970,N917)))</f>
        <v/>
      </c>
      <c r="P917" s="66" t="s">
        <v>741</v>
      </c>
      <c r="Q917" s="66" t="s">
        <v>693</v>
      </c>
      <c r="R917" s="66" t="s">
        <v>458</v>
      </c>
      <c r="S917" s="65" t="s">
        <v>906</v>
      </c>
    </row>
    <row r="918" spans="6:19" s="66" customFormat="1" x14ac:dyDescent="0.25">
      <c r="F918" s="80" t="s">
        <v>78</v>
      </c>
      <c r="G918" s="80" t="s">
        <v>345</v>
      </c>
      <c r="H918" s="6">
        <v>500000000</v>
      </c>
      <c r="I918" s="6"/>
      <c r="J918" s="6">
        <f t="shared" si="41"/>
        <v>500000000</v>
      </c>
      <c r="K918" s="67" t="str">
        <f t="shared" si="42"/>
        <v>02-02-01-003-003</v>
      </c>
      <c r="L918" s="67" t="s">
        <v>628</v>
      </c>
      <c r="M918" s="66" t="s">
        <v>273</v>
      </c>
      <c r="N918" s="66" t="str">
        <f t="shared" si="40"/>
        <v/>
      </c>
      <c r="O918" s="66" t="str">
        <f>IF(A918="","",IF(M918="DETALLE","",COUNTIFS(N918:$N$2970,N918)))</f>
        <v/>
      </c>
      <c r="P918" s="66" t="s">
        <v>767</v>
      </c>
      <c r="Q918" s="66" t="s">
        <v>693</v>
      </c>
      <c r="R918" s="66" t="s">
        <v>458</v>
      </c>
      <c r="S918" s="65" t="s">
        <v>852</v>
      </c>
    </row>
    <row r="919" spans="6:19" s="66" customFormat="1" x14ac:dyDescent="0.25">
      <c r="F919" s="80" t="s">
        <v>79</v>
      </c>
      <c r="G919" s="80" t="s">
        <v>346</v>
      </c>
      <c r="H919" s="6">
        <v>669000000</v>
      </c>
      <c r="I919" s="6"/>
      <c r="J919" s="6">
        <f t="shared" si="41"/>
        <v>669000000</v>
      </c>
      <c r="K919" s="67" t="str">
        <f t="shared" si="42"/>
        <v>02-02-01-003-003</v>
      </c>
      <c r="L919" s="67" t="s">
        <v>628</v>
      </c>
      <c r="M919" s="66" t="s">
        <v>273</v>
      </c>
      <c r="N919" s="66" t="str">
        <f t="shared" si="40"/>
        <v/>
      </c>
      <c r="O919" s="66" t="str">
        <f>IF(A919="","",IF(M919="DETALLE","",COUNTIFS(N919:$N$2970,N919)))</f>
        <v/>
      </c>
      <c r="P919" s="66" t="s">
        <v>767</v>
      </c>
      <c r="Q919" s="66" t="s">
        <v>693</v>
      </c>
      <c r="R919" s="66" t="s">
        <v>458</v>
      </c>
      <c r="S919" s="65" t="s">
        <v>853</v>
      </c>
    </row>
    <row r="920" spans="6:19" s="66" customFormat="1" x14ac:dyDescent="0.25">
      <c r="F920" s="80" t="s">
        <v>80</v>
      </c>
      <c r="G920" s="80" t="s">
        <v>347</v>
      </c>
      <c r="H920" s="6">
        <v>2300000000</v>
      </c>
      <c r="I920" s="6"/>
      <c r="J920" s="6">
        <f t="shared" si="41"/>
        <v>2300000000</v>
      </c>
      <c r="K920" s="67" t="str">
        <f t="shared" si="42"/>
        <v>02-02-01-003-003</v>
      </c>
      <c r="L920" s="67" t="s">
        <v>628</v>
      </c>
      <c r="M920" s="66" t="s">
        <v>273</v>
      </c>
      <c r="N920" s="66" t="str">
        <f t="shared" si="40"/>
        <v/>
      </c>
      <c r="O920" s="66" t="str">
        <f>IF(A920="","",IF(M920="DETALLE","",COUNTIFS(N920:$N$2970,N920)))</f>
        <v/>
      </c>
      <c r="P920" s="66" t="s">
        <v>768</v>
      </c>
      <c r="Q920" s="66" t="s">
        <v>693</v>
      </c>
      <c r="R920" s="66" t="s">
        <v>458</v>
      </c>
      <c r="S920" s="65" t="s">
        <v>768</v>
      </c>
    </row>
    <row r="921" spans="6:19" s="66" customFormat="1" x14ac:dyDescent="0.25">
      <c r="F921" s="80" t="s">
        <v>113</v>
      </c>
      <c r="G921" s="80" t="s">
        <v>379</v>
      </c>
      <c r="H921" s="6">
        <v>3339229104</v>
      </c>
      <c r="I921" s="6"/>
      <c r="J921" s="6">
        <f t="shared" si="41"/>
        <v>3339229104</v>
      </c>
      <c r="K921" s="67" t="str">
        <f t="shared" si="42"/>
        <v>02-02-01-003-003</v>
      </c>
      <c r="L921" s="67" t="s">
        <v>628</v>
      </c>
      <c r="M921" s="66" t="s">
        <v>273</v>
      </c>
      <c r="N921" s="66" t="str">
        <f t="shared" si="40"/>
        <v/>
      </c>
      <c r="O921" s="66" t="str">
        <f>IF(A921="","",IF(M921="DETALLE","",COUNTIFS(N921:$N$2970,N921)))</f>
        <v/>
      </c>
      <c r="P921" s="66" t="s">
        <v>768</v>
      </c>
      <c r="Q921" s="66" t="s">
        <v>693</v>
      </c>
      <c r="R921" s="66" t="s">
        <v>458</v>
      </c>
      <c r="S921" s="65" t="s">
        <v>867</v>
      </c>
    </row>
    <row r="922" spans="6:19" s="66" customFormat="1" x14ac:dyDescent="0.25">
      <c r="F922" s="80" t="s">
        <v>81</v>
      </c>
      <c r="G922" s="80" t="s">
        <v>348</v>
      </c>
      <c r="H922" s="6">
        <v>761296000</v>
      </c>
      <c r="I922" s="6"/>
      <c r="J922" s="6">
        <f t="shared" si="41"/>
        <v>761296000</v>
      </c>
      <c r="K922" s="67" t="str">
        <f t="shared" si="42"/>
        <v>02-02-01-003-003</v>
      </c>
      <c r="L922" s="67" t="s">
        <v>628</v>
      </c>
      <c r="M922" s="66" t="s">
        <v>273</v>
      </c>
      <c r="N922" s="66" t="str">
        <f t="shared" si="40"/>
        <v/>
      </c>
      <c r="O922" s="66" t="str">
        <f>IF(A922="","",IF(M922="DETALLE","",COUNTIFS(N922:$N$2970,N922)))</f>
        <v/>
      </c>
      <c r="P922" s="66" t="s">
        <v>768</v>
      </c>
      <c r="Q922" s="66" t="s">
        <v>693</v>
      </c>
      <c r="R922" s="66" t="s">
        <v>458</v>
      </c>
      <c r="S922" s="65" t="s">
        <v>854</v>
      </c>
    </row>
    <row r="923" spans="6:19" s="66" customFormat="1" x14ac:dyDescent="0.25">
      <c r="F923" s="80" t="s">
        <v>176</v>
      </c>
      <c r="G923" s="80" t="s">
        <v>1057</v>
      </c>
      <c r="H923" s="6">
        <v>471000000</v>
      </c>
      <c r="I923" s="6">
        <v>400000000</v>
      </c>
      <c r="J923" s="6">
        <f t="shared" si="41"/>
        <v>871000000</v>
      </c>
      <c r="K923" s="67" t="str">
        <f t="shared" si="42"/>
        <v>02-02-01-003-003</v>
      </c>
      <c r="L923" s="67" t="s">
        <v>628</v>
      </c>
      <c r="M923" s="66" t="s">
        <v>273</v>
      </c>
      <c r="N923" s="66" t="str">
        <f t="shared" si="40"/>
        <v/>
      </c>
      <c r="O923" s="66" t="str">
        <f>IF(A923="","",IF(M923="DETALLE","",COUNTIFS(N923:$N$2970,N923)))</f>
        <v/>
      </c>
      <c r="P923" s="66" t="s">
        <v>769</v>
      </c>
      <c r="Q923" s="66" t="s">
        <v>693</v>
      </c>
      <c r="R923" s="66" t="s">
        <v>458</v>
      </c>
      <c r="S923" s="65" t="s">
        <v>769</v>
      </c>
    </row>
    <row r="924" spans="6:19" s="66" customFormat="1" x14ac:dyDescent="0.25">
      <c r="F924" s="80" t="s">
        <v>114</v>
      </c>
      <c r="G924" s="80" t="s">
        <v>380</v>
      </c>
      <c r="H924" s="6">
        <v>2415925000</v>
      </c>
      <c r="I924" s="6"/>
      <c r="J924" s="6">
        <f t="shared" si="41"/>
        <v>2415925000</v>
      </c>
      <c r="K924" s="67" t="str">
        <f t="shared" si="42"/>
        <v>02-02-01-003-003</v>
      </c>
      <c r="L924" s="67" t="s">
        <v>628</v>
      </c>
      <c r="M924" s="66" t="s">
        <v>273</v>
      </c>
      <c r="N924" s="66" t="str">
        <f t="shared" si="40"/>
        <v/>
      </c>
      <c r="O924" s="66" t="str">
        <f>IF(A924="","",IF(M924="DETALLE","",COUNTIFS(N924:$N$2970,N924)))</f>
        <v/>
      </c>
      <c r="P924" s="66" t="s">
        <v>769</v>
      </c>
      <c r="Q924" s="66" t="s">
        <v>693</v>
      </c>
      <c r="R924" s="66" t="s">
        <v>458</v>
      </c>
      <c r="S924" s="65" t="s">
        <v>868</v>
      </c>
    </row>
    <row r="925" spans="6:19" s="66" customFormat="1" x14ac:dyDescent="0.25">
      <c r="F925" s="80" t="s">
        <v>177</v>
      </c>
      <c r="G925" s="80" t="s">
        <v>464</v>
      </c>
      <c r="H925" s="6">
        <v>300000000</v>
      </c>
      <c r="I925" s="6"/>
      <c r="J925" s="6">
        <f t="shared" si="41"/>
        <v>300000000</v>
      </c>
      <c r="K925" s="67" t="str">
        <f t="shared" si="42"/>
        <v>02-02-01-003-003</v>
      </c>
      <c r="L925" s="67" t="s">
        <v>628</v>
      </c>
      <c r="M925" s="66" t="s">
        <v>273</v>
      </c>
      <c r="N925" s="66" t="str">
        <f t="shared" si="40"/>
        <v/>
      </c>
      <c r="O925" s="66" t="str">
        <f>IF(A925="","",IF(M925="DETALLE","",COUNTIFS(N925:$N$2970,N925)))</f>
        <v/>
      </c>
      <c r="P925" s="66" t="s">
        <v>769</v>
      </c>
      <c r="Q925" s="66" t="s">
        <v>693</v>
      </c>
      <c r="R925" s="66" t="s">
        <v>458</v>
      </c>
      <c r="S925" s="65" t="s">
        <v>907</v>
      </c>
    </row>
    <row r="926" spans="6:19" s="66" customFormat="1" x14ac:dyDescent="0.25">
      <c r="F926" s="80" t="s">
        <v>84</v>
      </c>
      <c r="G926" s="80" t="s">
        <v>351</v>
      </c>
      <c r="H926" s="6">
        <v>96000000</v>
      </c>
      <c r="I926" s="6"/>
      <c r="J926" s="6">
        <f t="shared" si="41"/>
        <v>96000000</v>
      </c>
      <c r="K926" s="67" t="str">
        <f t="shared" si="42"/>
        <v>02-02-01-003-003</v>
      </c>
      <c r="L926" s="67" t="s">
        <v>628</v>
      </c>
      <c r="M926" s="66" t="s">
        <v>273</v>
      </c>
      <c r="N926" s="66" t="str">
        <f t="shared" si="40"/>
        <v/>
      </c>
      <c r="O926" s="66" t="str">
        <f>IF(A926="","",IF(M926="DETALLE","",COUNTIFS(N926:$N$2970,N926)))</f>
        <v/>
      </c>
      <c r="P926" s="66" t="s">
        <v>769</v>
      </c>
      <c r="Q926" s="66" t="s">
        <v>693</v>
      </c>
      <c r="R926" s="66" t="s">
        <v>458</v>
      </c>
      <c r="S926" s="65" t="s">
        <v>1050</v>
      </c>
    </row>
    <row r="927" spans="6:19" s="66" customFormat="1" x14ac:dyDescent="0.25">
      <c r="F927" s="80" t="s">
        <v>85</v>
      </c>
      <c r="G927" s="80" t="s">
        <v>352</v>
      </c>
      <c r="H927" s="6">
        <v>2710000000</v>
      </c>
      <c r="I927" s="6"/>
      <c r="J927" s="6">
        <f t="shared" si="41"/>
        <v>2710000000</v>
      </c>
      <c r="K927" s="67" t="str">
        <f t="shared" si="42"/>
        <v>02-02-01-003-003</v>
      </c>
      <c r="L927" s="67" t="s">
        <v>628</v>
      </c>
      <c r="M927" s="66" t="s">
        <v>273</v>
      </c>
      <c r="N927" s="66" t="str">
        <f t="shared" si="40"/>
        <v/>
      </c>
      <c r="O927" s="66" t="str">
        <f>IF(A927="","",IF(M927="DETALLE","",COUNTIFS(N927:$N$2970,N927)))</f>
        <v/>
      </c>
      <c r="P927" s="66" t="s">
        <v>770</v>
      </c>
      <c r="Q927" s="66" t="s">
        <v>693</v>
      </c>
      <c r="R927" s="66" t="s">
        <v>458</v>
      </c>
      <c r="S927" s="65" t="s">
        <v>770</v>
      </c>
    </row>
    <row r="928" spans="6:19" s="66" customFormat="1" x14ac:dyDescent="0.25">
      <c r="F928" s="80" t="s">
        <v>86</v>
      </c>
      <c r="G928" s="80" t="s">
        <v>353</v>
      </c>
      <c r="H928" s="6">
        <v>1090000000</v>
      </c>
      <c r="I928" s="6"/>
      <c r="J928" s="6">
        <f t="shared" si="41"/>
        <v>1090000000</v>
      </c>
      <c r="K928" s="67" t="str">
        <f t="shared" si="42"/>
        <v>02-02-01-003-003</v>
      </c>
      <c r="L928" s="67" t="s">
        <v>628</v>
      </c>
      <c r="M928" s="66" t="s">
        <v>273</v>
      </c>
      <c r="N928" s="66" t="str">
        <f t="shared" si="40"/>
        <v/>
      </c>
      <c r="O928" s="66" t="str">
        <f>IF(A928="","",IF(M928="DETALLE","",COUNTIFS(N928:$N$2970,N928)))</f>
        <v/>
      </c>
      <c r="P928" s="66" t="s">
        <v>770</v>
      </c>
      <c r="Q928" s="66" t="s">
        <v>693</v>
      </c>
      <c r="R928" s="66" t="s">
        <v>458</v>
      </c>
      <c r="S928" s="65" t="s">
        <v>856</v>
      </c>
    </row>
    <row r="929" spans="6:19" s="66" customFormat="1" x14ac:dyDescent="0.25">
      <c r="F929" s="80" t="s">
        <v>87</v>
      </c>
      <c r="G929" s="80" t="s">
        <v>354</v>
      </c>
      <c r="H929" s="6">
        <v>2261315000</v>
      </c>
      <c r="I929" s="6"/>
      <c r="J929" s="6">
        <f t="shared" si="41"/>
        <v>2261315000</v>
      </c>
      <c r="K929" s="67" t="str">
        <f t="shared" si="42"/>
        <v>02-02-01-003-003</v>
      </c>
      <c r="L929" s="67" t="s">
        <v>628</v>
      </c>
      <c r="M929" s="66" t="s">
        <v>273</v>
      </c>
      <c r="N929" s="66" t="str">
        <f t="shared" si="40"/>
        <v/>
      </c>
      <c r="O929" s="66" t="str">
        <f>IF(A929="","",IF(M929="DETALLE","",COUNTIFS(N929:$N$2970,N929)))</f>
        <v/>
      </c>
      <c r="P929" s="66" t="s">
        <v>771</v>
      </c>
      <c r="Q929" s="66" t="s">
        <v>693</v>
      </c>
      <c r="R929" s="66" t="s">
        <v>458</v>
      </c>
      <c r="S929" s="65" t="s">
        <v>771</v>
      </c>
    </row>
    <row r="930" spans="6:19" s="66" customFormat="1" x14ac:dyDescent="0.25">
      <c r="F930" s="80" t="s">
        <v>88</v>
      </c>
      <c r="G930" s="80" t="s">
        <v>355</v>
      </c>
      <c r="H930" s="6">
        <v>115000000</v>
      </c>
      <c r="I930" s="6"/>
      <c r="J930" s="6">
        <f t="shared" si="41"/>
        <v>115000000</v>
      </c>
      <c r="K930" s="67" t="str">
        <f t="shared" si="42"/>
        <v>02-02-01-003-003</v>
      </c>
      <c r="L930" s="67" t="s">
        <v>628</v>
      </c>
      <c r="M930" s="66" t="s">
        <v>273</v>
      </c>
      <c r="N930" s="66" t="str">
        <f t="shared" si="40"/>
        <v/>
      </c>
      <c r="O930" s="66" t="str">
        <f>IF(A930="","",IF(M930="DETALLE","",COUNTIFS(N930:$N$2970,N930)))</f>
        <v/>
      </c>
      <c r="P930" s="66" t="s">
        <v>771</v>
      </c>
      <c r="Q930" s="66" t="s">
        <v>693</v>
      </c>
      <c r="R930" s="66" t="s">
        <v>458</v>
      </c>
      <c r="S930" s="65" t="s">
        <v>1051</v>
      </c>
    </row>
    <row r="931" spans="6:19" s="66" customFormat="1" x14ac:dyDescent="0.25">
      <c r="F931" s="80" t="s">
        <v>116</v>
      </c>
      <c r="G931" s="80" t="s">
        <v>382</v>
      </c>
      <c r="H931" s="6">
        <v>1265000000</v>
      </c>
      <c r="I931" s="6"/>
      <c r="J931" s="6">
        <f t="shared" si="41"/>
        <v>1265000000</v>
      </c>
      <c r="K931" s="67" t="str">
        <f t="shared" si="42"/>
        <v>02-02-01-003-003</v>
      </c>
      <c r="L931" s="67" t="s">
        <v>628</v>
      </c>
      <c r="M931" s="66" t="s">
        <v>273</v>
      </c>
      <c r="N931" s="66" t="str">
        <f t="shared" si="40"/>
        <v/>
      </c>
      <c r="O931" s="66" t="str">
        <f>IF(A931="","",IF(M931="DETALLE","",COUNTIFS(N931:$N$2970,N931)))</f>
        <v/>
      </c>
      <c r="P931" s="66" t="s">
        <v>771</v>
      </c>
      <c r="Q931" s="66" t="s">
        <v>693</v>
      </c>
      <c r="R931" s="66" t="s">
        <v>458</v>
      </c>
      <c r="S931" s="65" t="s">
        <v>869</v>
      </c>
    </row>
    <row r="932" spans="6:19" s="66" customFormat="1" x14ac:dyDescent="0.25">
      <c r="F932" s="80" t="s">
        <v>141</v>
      </c>
      <c r="G932" s="80" t="s">
        <v>405</v>
      </c>
      <c r="H932" s="6">
        <v>2700000000</v>
      </c>
      <c r="I932" s="6"/>
      <c r="J932" s="6">
        <f t="shared" si="41"/>
        <v>2700000000</v>
      </c>
      <c r="K932" s="67" t="str">
        <f t="shared" si="42"/>
        <v>02-02-01-003-003</v>
      </c>
      <c r="L932" s="67" t="s">
        <v>628</v>
      </c>
      <c r="M932" s="66" t="s">
        <v>273</v>
      </c>
      <c r="N932" s="66" t="str">
        <f t="shared" si="40"/>
        <v/>
      </c>
      <c r="O932" s="66" t="str">
        <f>IF(A932="","",IF(M932="DETALLE","",COUNTIFS(N932:$N$2970,N932)))</f>
        <v/>
      </c>
      <c r="P932" s="66" t="s">
        <v>772</v>
      </c>
      <c r="Q932" s="66" t="s">
        <v>693</v>
      </c>
      <c r="R932" s="66" t="s">
        <v>458</v>
      </c>
      <c r="S932" s="65" t="s">
        <v>772</v>
      </c>
    </row>
    <row r="933" spans="6:19" s="66" customFormat="1" x14ac:dyDescent="0.25">
      <c r="F933" s="80" t="s">
        <v>125</v>
      </c>
      <c r="G933" s="80" t="s">
        <v>392</v>
      </c>
      <c r="H933" s="6">
        <v>1174000000</v>
      </c>
      <c r="I933" s="6"/>
      <c r="J933" s="6">
        <f t="shared" si="41"/>
        <v>1174000000</v>
      </c>
      <c r="K933" s="67" t="str">
        <f t="shared" si="42"/>
        <v>02-02-01-003-003</v>
      </c>
      <c r="L933" s="67" t="s">
        <v>628</v>
      </c>
      <c r="M933" s="66" t="s">
        <v>273</v>
      </c>
      <c r="N933" s="66" t="str">
        <f t="shared" si="40"/>
        <v/>
      </c>
      <c r="O933" s="66" t="str">
        <f>IF(A933="","",IF(M933="DETALLE","",COUNTIFS(N933:$N$2970,N933)))</f>
        <v/>
      </c>
      <c r="P933" s="66" t="s">
        <v>772</v>
      </c>
      <c r="Q933" s="66" t="s">
        <v>693</v>
      </c>
      <c r="R933" s="66" t="s">
        <v>458</v>
      </c>
      <c r="S933" s="65" t="s">
        <v>874</v>
      </c>
    </row>
    <row r="934" spans="6:19" s="66" customFormat="1" x14ac:dyDescent="0.25">
      <c r="F934" s="80" t="s">
        <v>89</v>
      </c>
      <c r="G934" s="80" t="s">
        <v>356</v>
      </c>
      <c r="H934" s="6">
        <v>1106000000</v>
      </c>
      <c r="I934" s="6"/>
      <c r="J934" s="6">
        <f t="shared" si="41"/>
        <v>1106000000</v>
      </c>
      <c r="K934" s="67" t="str">
        <f t="shared" si="42"/>
        <v>02-02-01-003-003</v>
      </c>
      <c r="L934" s="67" t="s">
        <v>628</v>
      </c>
      <c r="M934" s="66" t="s">
        <v>273</v>
      </c>
      <c r="N934" s="66" t="str">
        <f t="shared" si="40"/>
        <v/>
      </c>
      <c r="O934" s="66" t="str">
        <f>IF(A934="","",IF(M934="DETALLE","",COUNTIFS(N934:$N$2970,N934)))</f>
        <v/>
      </c>
      <c r="P934" s="66" t="s">
        <v>772</v>
      </c>
      <c r="Q934" s="66" t="s">
        <v>693</v>
      </c>
      <c r="R934" s="66" t="s">
        <v>458</v>
      </c>
      <c r="S934" s="65" t="s">
        <v>858</v>
      </c>
    </row>
    <row r="935" spans="6:19" s="66" customFormat="1" x14ac:dyDescent="0.25">
      <c r="F935" s="80" t="s">
        <v>90</v>
      </c>
      <c r="G935" s="80" t="s">
        <v>1025</v>
      </c>
      <c r="H935" s="6">
        <v>1915000000</v>
      </c>
      <c r="I935" s="6"/>
      <c r="J935" s="6">
        <f t="shared" si="41"/>
        <v>1915000000</v>
      </c>
      <c r="K935" s="67" t="str">
        <f t="shared" si="42"/>
        <v>02-02-01-003-003</v>
      </c>
      <c r="L935" s="67" t="s">
        <v>628</v>
      </c>
      <c r="M935" s="66" t="s">
        <v>273</v>
      </c>
      <c r="N935" s="66" t="str">
        <f t="shared" si="40"/>
        <v/>
      </c>
      <c r="O935" s="66" t="str">
        <f>IF(A935="","",IF(M935="DETALLE","",COUNTIFS(N935:$N$2970,N935)))</f>
        <v/>
      </c>
      <c r="P935" s="66" t="s">
        <v>773</v>
      </c>
      <c r="Q935" s="66" t="s">
        <v>693</v>
      </c>
      <c r="R935" s="66" t="s">
        <v>458</v>
      </c>
      <c r="S935" s="65" t="s">
        <v>773</v>
      </c>
    </row>
    <row r="936" spans="6:19" s="66" customFormat="1" x14ac:dyDescent="0.25">
      <c r="F936" s="80" t="s">
        <v>91</v>
      </c>
      <c r="G936" s="80" t="s">
        <v>358</v>
      </c>
      <c r="H936" s="6">
        <v>1054000000</v>
      </c>
      <c r="I936" s="6"/>
      <c r="J936" s="6">
        <f t="shared" si="41"/>
        <v>1054000000</v>
      </c>
      <c r="K936" s="67" t="str">
        <f t="shared" si="42"/>
        <v>02-02-01-003-003</v>
      </c>
      <c r="L936" s="67" t="s">
        <v>628</v>
      </c>
      <c r="M936" s="66" t="s">
        <v>273</v>
      </c>
      <c r="N936" s="66" t="str">
        <f t="shared" si="40"/>
        <v/>
      </c>
      <c r="O936" s="66" t="str">
        <f>IF(A936="","",IF(M936="DETALLE","",COUNTIFS(N936:$N$2970,N936)))</f>
        <v/>
      </c>
      <c r="P936" s="66" t="s">
        <v>773</v>
      </c>
      <c r="Q936" s="66" t="s">
        <v>693</v>
      </c>
      <c r="R936" s="66" t="s">
        <v>458</v>
      </c>
      <c r="S936" s="65" t="s">
        <v>859</v>
      </c>
    </row>
    <row r="937" spans="6:19" s="66" customFormat="1" x14ac:dyDescent="0.25">
      <c r="F937" s="80" t="s">
        <v>164</v>
      </c>
      <c r="G937" s="80" t="s">
        <v>443</v>
      </c>
      <c r="H937" s="6">
        <v>40000000</v>
      </c>
      <c r="I937" s="6"/>
      <c r="J937" s="6">
        <f t="shared" si="41"/>
        <v>40000000</v>
      </c>
      <c r="K937" s="67" t="str">
        <f t="shared" si="42"/>
        <v>02-02-01-003-003</v>
      </c>
      <c r="L937" s="67" t="s">
        <v>628</v>
      </c>
      <c r="M937" s="66" t="s">
        <v>273</v>
      </c>
      <c r="N937" s="66" t="str">
        <f t="shared" si="40"/>
        <v/>
      </c>
      <c r="O937" s="66" t="str">
        <f>IF(A937="","",IF(M937="DETALLE","",COUNTIFS(N937:$N$2970,N937)))</f>
        <v/>
      </c>
      <c r="P937" s="66" t="s">
        <v>773</v>
      </c>
      <c r="Q937" s="66" t="s">
        <v>693</v>
      </c>
      <c r="R937" s="66" t="s">
        <v>458</v>
      </c>
      <c r="S937" s="65" t="s">
        <v>1054</v>
      </c>
    </row>
    <row r="938" spans="6:19" s="66" customFormat="1" x14ac:dyDescent="0.25">
      <c r="F938" s="80" t="s">
        <v>93</v>
      </c>
      <c r="G938" s="80" t="s">
        <v>360</v>
      </c>
      <c r="H938" s="6">
        <v>1827070000</v>
      </c>
      <c r="I938" s="6"/>
      <c r="J938" s="6">
        <f t="shared" si="41"/>
        <v>1827070000</v>
      </c>
      <c r="K938" s="67" t="str">
        <f t="shared" si="42"/>
        <v>02-02-01-003-003</v>
      </c>
      <c r="L938" s="67" t="s">
        <v>628</v>
      </c>
      <c r="M938" s="66" t="s">
        <v>273</v>
      </c>
      <c r="N938" s="66" t="str">
        <f t="shared" si="40"/>
        <v/>
      </c>
      <c r="O938" s="66" t="str">
        <f>IF(A938="","",IF(M938="DETALLE","",COUNTIFS(N938:$N$2970,N938)))</f>
        <v/>
      </c>
      <c r="P938" s="66" t="s">
        <v>774</v>
      </c>
      <c r="Q938" s="66" t="s">
        <v>693</v>
      </c>
      <c r="R938" s="66" t="s">
        <v>458</v>
      </c>
      <c r="S938" s="65" t="s">
        <v>774</v>
      </c>
    </row>
    <row r="939" spans="6:19" s="66" customFormat="1" x14ac:dyDescent="0.25">
      <c r="F939" s="80" t="s">
        <v>94</v>
      </c>
      <c r="G939" s="80" t="s">
        <v>361</v>
      </c>
      <c r="H939" s="6">
        <v>825000000</v>
      </c>
      <c r="I939" s="6"/>
      <c r="J939" s="6">
        <f t="shared" si="41"/>
        <v>825000000</v>
      </c>
      <c r="K939" s="67" t="str">
        <f t="shared" si="42"/>
        <v>02-02-01-003-003</v>
      </c>
      <c r="L939" s="67" t="s">
        <v>628</v>
      </c>
      <c r="M939" s="66" t="s">
        <v>273</v>
      </c>
      <c r="N939" s="66" t="str">
        <f t="shared" si="40"/>
        <v/>
      </c>
      <c r="O939" s="66" t="str">
        <f>IF(A939="","",IF(M939="DETALLE","",COUNTIFS(N939:$N$2970,N939)))</f>
        <v/>
      </c>
      <c r="P939" s="66" t="s">
        <v>774</v>
      </c>
      <c r="Q939" s="66" t="s">
        <v>693</v>
      </c>
      <c r="R939" s="66" t="s">
        <v>458</v>
      </c>
      <c r="S939" s="65" t="s">
        <v>860</v>
      </c>
    </row>
    <row r="940" spans="6:19" s="66" customFormat="1" x14ac:dyDescent="0.25">
      <c r="F940" s="84" t="s">
        <v>142</v>
      </c>
      <c r="G940" s="80" t="s">
        <v>406</v>
      </c>
      <c r="H940" s="6">
        <v>91205000</v>
      </c>
      <c r="I940" s="6"/>
      <c r="J940" s="6">
        <f t="shared" si="41"/>
        <v>91205000</v>
      </c>
      <c r="K940" s="67" t="str">
        <f>IF(F940&lt;&gt;"",K939,A940&amp;IF(B940="","","-"&amp;B940)&amp;IF(OR(C940="",C940=" "),"","-"&amp;C940)&amp;IF(OR(D940="",D940=" "),"","-"&amp;D940)&amp;IF(OR(E940="",E940=" "),"","-"&amp;E940))</f>
        <v>02-02-01-003-003</v>
      </c>
      <c r="L940" s="67" t="s">
        <v>628</v>
      </c>
      <c r="M940" s="66" t="s">
        <v>273</v>
      </c>
      <c r="N940" s="66" t="str">
        <f t="shared" si="40"/>
        <v/>
      </c>
      <c r="O940" s="66" t="str">
        <f>IF(A940="","",IF(M940="DETALLE","",COUNTIFS(N940:$N$2970,N940)))</f>
        <v/>
      </c>
      <c r="P940" s="66" t="s">
        <v>774</v>
      </c>
      <c r="Q940" s="66" t="s">
        <v>693</v>
      </c>
      <c r="R940" s="66" t="s">
        <v>458</v>
      </c>
      <c r="S940" s="65" t="s">
        <v>1053</v>
      </c>
    </row>
    <row r="941" spans="6:19" s="66" customFormat="1" x14ac:dyDescent="0.25">
      <c r="F941" s="84" t="s">
        <v>96</v>
      </c>
      <c r="G941" s="80" t="s">
        <v>363</v>
      </c>
      <c r="H941" s="6">
        <v>1798000000</v>
      </c>
      <c r="I941" s="6"/>
      <c r="J941" s="6">
        <f t="shared" si="41"/>
        <v>1798000000</v>
      </c>
      <c r="K941" s="67" t="str">
        <f t="shared" si="42"/>
        <v>02-02-01-003-003</v>
      </c>
      <c r="L941" s="67" t="s">
        <v>628</v>
      </c>
      <c r="M941" s="66" t="s">
        <v>273</v>
      </c>
      <c r="N941" s="66" t="str">
        <f t="shared" si="40"/>
        <v/>
      </c>
      <c r="O941" s="66" t="str">
        <f>IF(A941="","",IF(M941="DETALLE","",COUNTIFS(N941:$N$2970,N941)))</f>
        <v/>
      </c>
      <c r="P941" s="66" t="s">
        <v>742</v>
      </c>
      <c r="Q941" s="66" t="s">
        <v>693</v>
      </c>
      <c r="R941" s="66" t="s">
        <v>458</v>
      </c>
      <c r="S941" s="65" t="s">
        <v>742</v>
      </c>
    </row>
    <row r="942" spans="6:19" s="66" customFormat="1" x14ac:dyDescent="0.25">
      <c r="F942" s="84" t="s">
        <v>97</v>
      </c>
      <c r="G942" s="80" t="s">
        <v>364</v>
      </c>
      <c r="H942" s="6">
        <v>1371793000</v>
      </c>
      <c r="I942" s="6"/>
      <c r="J942" s="6">
        <f t="shared" si="41"/>
        <v>1371793000</v>
      </c>
      <c r="K942" s="67" t="str">
        <f t="shared" si="42"/>
        <v>02-02-01-003-003</v>
      </c>
      <c r="L942" s="67" t="s">
        <v>628</v>
      </c>
      <c r="M942" s="66" t="s">
        <v>273</v>
      </c>
      <c r="N942" s="66" t="str">
        <f t="shared" si="40"/>
        <v/>
      </c>
      <c r="O942" s="66" t="str">
        <f>IF(A942="","",IF(M942="DETALLE","",COUNTIFS(N942:$N$2970,N942)))</f>
        <v/>
      </c>
      <c r="P942" s="66" t="s">
        <v>742</v>
      </c>
      <c r="Q942" s="66" t="s">
        <v>693</v>
      </c>
      <c r="R942" s="66" t="s">
        <v>458</v>
      </c>
      <c r="S942" s="65" t="s">
        <v>861</v>
      </c>
    </row>
    <row r="943" spans="6:19" s="66" customFormat="1" x14ac:dyDescent="0.25">
      <c r="F943" s="84" t="s">
        <v>98</v>
      </c>
      <c r="G943" s="80" t="s">
        <v>283</v>
      </c>
      <c r="H943" s="6">
        <v>301743334</v>
      </c>
      <c r="I943" s="6"/>
      <c r="J943" s="6">
        <f t="shared" si="41"/>
        <v>301743334</v>
      </c>
      <c r="K943" s="67" t="str">
        <f t="shared" si="42"/>
        <v>02-02-01-003-003</v>
      </c>
      <c r="L943" s="67" t="s">
        <v>628</v>
      </c>
      <c r="M943" s="66" t="s">
        <v>273</v>
      </c>
      <c r="N943" s="66" t="str">
        <f t="shared" si="40"/>
        <v/>
      </c>
      <c r="O943" s="66" t="str">
        <f>IF(A943="","",IF(M943="DETALLE","",COUNTIFS(N943:$N$2970,N943)))</f>
        <v/>
      </c>
      <c r="P943" s="66" t="s">
        <v>742</v>
      </c>
      <c r="Q943" s="66" t="s">
        <v>693</v>
      </c>
      <c r="R943" s="66" t="s">
        <v>458</v>
      </c>
      <c r="S943" s="65" t="s">
        <v>862</v>
      </c>
    </row>
    <row r="944" spans="6:19" s="66" customFormat="1" ht="17.25" customHeight="1" x14ac:dyDescent="0.25">
      <c r="F944" s="84" t="s">
        <v>99</v>
      </c>
      <c r="G944" s="80" t="s">
        <v>365</v>
      </c>
      <c r="H944" s="6">
        <v>150000000</v>
      </c>
      <c r="I944" s="6"/>
      <c r="J944" s="6">
        <f t="shared" si="41"/>
        <v>150000000</v>
      </c>
      <c r="K944" s="67" t="str">
        <f t="shared" si="42"/>
        <v>02-02-01-003-003</v>
      </c>
      <c r="L944" s="67" t="s">
        <v>628</v>
      </c>
      <c r="M944" s="66" t="s">
        <v>273</v>
      </c>
      <c r="N944" s="66" t="str">
        <f t="shared" si="40"/>
        <v/>
      </c>
      <c r="O944" s="66" t="str">
        <f>IF(A944="","",IF(M944="DETALLE","",COUNTIFS(N944:$N$2970,N944)))</f>
        <v/>
      </c>
      <c r="P944" s="66" t="s">
        <v>742</v>
      </c>
      <c r="Q944" s="66" t="s">
        <v>693</v>
      </c>
      <c r="R944" s="66" t="s">
        <v>458</v>
      </c>
      <c r="S944" s="65" t="s">
        <v>1052</v>
      </c>
    </row>
    <row r="945" spans="1:19" s="66" customFormat="1" ht="8.25" customHeight="1" x14ac:dyDescent="0.25">
      <c r="A945" s="62"/>
      <c r="B945" s="62"/>
      <c r="C945" s="62"/>
      <c r="D945" s="62"/>
      <c r="E945" s="62"/>
      <c r="F945" s="71"/>
      <c r="G945" s="62" t="s">
        <v>261</v>
      </c>
      <c r="H945" s="4" t="str">
        <f>IF(A945="","",SUMIFS(H946:$H$2970,L946:$L$2970,K945))</f>
        <v/>
      </c>
      <c r="I945" s="4" t="str">
        <f>IF(A945="","",SUMIFS(I946:$I$2970,L946:$L$2970,K945))</f>
        <v/>
      </c>
      <c r="J945" s="4" t="str">
        <f t="shared" si="41"/>
        <v/>
      </c>
      <c r="K945" s="64" t="str">
        <f t="shared" si="42"/>
        <v/>
      </c>
      <c r="L945" s="64" t="s">
        <v>261</v>
      </c>
      <c r="M945" s="62" t="s">
        <v>261</v>
      </c>
      <c r="N945" s="62" t="str">
        <f t="shared" si="40"/>
        <v/>
      </c>
      <c r="O945" s="62" t="str">
        <f>IF(A945="","",IF(M945="DETALLE","",COUNTIFS(N945:$N$2970,N945)))</f>
        <v/>
      </c>
      <c r="P945" s="62" t="s">
        <v>261</v>
      </c>
      <c r="Q945" s="62" t="s">
        <v>261</v>
      </c>
      <c r="R945" s="62" t="s">
        <v>261</v>
      </c>
      <c r="S945" s="65" t="s">
        <v>261</v>
      </c>
    </row>
    <row r="946" spans="1:19" s="66" customFormat="1" ht="39" customHeight="1" x14ac:dyDescent="0.25">
      <c r="A946" s="62" t="s">
        <v>27</v>
      </c>
      <c r="B946" s="62" t="s">
        <v>27</v>
      </c>
      <c r="C946" s="62" t="s">
        <v>28</v>
      </c>
      <c r="D946" s="62" t="s">
        <v>29</v>
      </c>
      <c r="E946" s="62" t="s">
        <v>100</v>
      </c>
      <c r="F946" s="71"/>
      <c r="G946" s="63" t="s">
        <v>465</v>
      </c>
      <c r="H946" s="4">
        <f>IF(A946="","",SUMIFS(H947:$H$2970,L947:$L$2970,K946))</f>
        <v>1788371311</v>
      </c>
      <c r="I946" s="4">
        <f>IF(A946="","",SUMIFS(I947:$I$2970,L947:$L$2970,K946))</f>
        <v>134946000</v>
      </c>
      <c r="J946" s="4">
        <f t="shared" si="41"/>
        <v>1923317311</v>
      </c>
      <c r="K946" s="64" t="str">
        <f t="shared" si="42"/>
        <v>02-02-01-003-004</v>
      </c>
      <c r="L946" s="64" t="s">
        <v>625</v>
      </c>
      <c r="M946" s="62" t="s">
        <v>277</v>
      </c>
      <c r="N946" s="62" t="str">
        <f t="shared" si="40"/>
        <v>020201003004Subordinal</v>
      </c>
      <c r="O946" s="62">
        <f>IF(A946="","",IF(M946="DETALLE","",COUNTIFS(N946:$N$2970,N946)))</f>
        <v>1</v>
      </c>
      <c r="P946" s="62" t="s">
        <v>261</v>
      </c>
      <c r="Q946" s="62" t="s">
        <v>696</v>
      </c>
      <c r="R946" s="62" t="s">
        <v>465</v>
      </c>
      <c r="S946" s="65" t="s">
        <v>261</v>
      </c>
    </row>
    <row r="947" spans="1:19" s="66" customFormat="1" x14ac:dyDescent="0.25">
      <c r="F947" s="80" t="s">
        <v>101</v>
      </c>
      <c r="G947" s="80" t="s">
        <v>279</v>
      </c>
      <c r="H947" s="6">
        <v>56000000</v>
      </c>
      <c r="I947" s="6"/>
      <c r="J947" s="6">
        <f t="shared" si="41"/>
        <v>56000000</v>
      </c>
      <c r="K947" s="67" t="str">
        <f t="shared" si="42"/>
        <v>02-02-01-003-004</v>
      </c>
      <c r="L947" s="67" t="s">
        <v>629</v>
      </c>
      <c r="M947" s="66" t="s">
        <v>273</v>
      </c>
      <c r="N947" s="66" t="str">
        <f t="shared" si="40"/>
        <v/>
      </c>
      <c r="O947" s="66" t="str">
        <f>IF(A947="","",IF(M947="DETALLE","",COUNTIFS(N947:$N$2970,N947)))</f>
        <v/>
      </c>
      <c r="P947" s="66" t="s">
        <v>739</v>
      </c>
      <c r="Q947" s="66" t="s">
        <v>696</v>
      </c>
      <c r="R947" s="66" t="s">
        <v>465</v>
      </c>
      <c r="S947" s="65" t="s">
        <v>864</v>
      </c>
    </row>
    <row r="948" spans="1:19" s="66" customFormat="1" x14ac:dyDescent="0.25">
      <c r="F948" s="80" t="s">
        <v>40</v>
      </c>
      <c r="G948" s="80" t="s">
        <v>994</v>
      </c>
      <c r="H948" s="6">
        <v>9000000</v>
      </c>
      <c r="I948" s="6"/>
      <c r="J948" s="6">
        <f t="shared" si="41"/>
        <v>9000000</v>
      </c>
      <c r="K948" s="67" t="str">
        <f t="shared" si="42"/>
        <v>02-02-01-003-004</v>
      </c>
      <c r="L948" s="67" t="s">
        <v>629</v>
      </c>
      <c r="M948" s="66" t="s">
        <v>273</v>
      </c>
      <c r="N948" s="66" t="str">
        <f t="shared" si="40"/>
        <v/>
      </c>
      <c r="O948" s="66" t="str">
        <f>IF(A948="","",IF(M948="DETALLE","",COUNTIFS(N948:$N$2970,N948)))</f>
        <v/>
      </c>
      <c r="P948" s="66" t="s">
        <v>744</v>
      </c>
      <c r="Q948" s="66" t="s">
        <v>696</v>
      </c>
      <c r="R948" s="66" t="s">
        <v>465</v>
      </c>
      <c r="S948" s="65" t="s">
        <v>744</v>
      </c>
    </row>
    <row r="949" spans="1:19" s="66" customFormat="1" x14ac:dyDescent="0.25">
      <c r="F949" s="80" t="s">
        <v>163</v>
      </c>
      <c r="G949" s="80" t="s">
        <v>442</v>
      </c>
      <c r="H949" s="6">
        <v>14380000</v>
      </c>
      <c r="I949" s="6"/>
      <c r="J949" s="6">
        <f t="shared" si="41"/>
        <v>14380000</v>
      </c>
      <c r="K949" s="67" t="str">
        <f t="shared" si="42"/>
        <v>02-02-01-003-004</v>
      </c>
      <c r="L949" s="67" t="s">
        <v>629</v>
      </c>
      <c r="M949" s="66" t="s">
        <v>273</v>
      </c>
      <c r="N949" s="66" t="str">
        <f t="shared" si="40"/>
        <v/>
      </c>
      <c r="O949" s="66" t="str">
        <f>IF(A949="","",IF(M949="DETALLE","",COUNTIFS(N949:$N$2970,N949)))</f>
        <v/>
      </c>
      <c r="P949" s="66" t="s">
        <v>775</v>
      </c>
      <c r="Q949" s="66" t="s">
        <v>696</v>
      </c>
      <c r="R949" s="66" t="s">
        <v>465</v>
      </c>
      <c r="S949" s="65" t="s">
        <v>775</v>
      </c>
    </row>
    <row r="950" spans="1:19" s="66" customFormat="1" x14ac:dyDescent="0.25">
      <c r="F950" s="80" t="s">
        <v>106</v>
      </c>
      <c r="G950" s="80" t="s">
        <v>997</v>
      </c>
      <c r="H950" s="6">
        <v>80000000</v>
      </c>
      <c r="I950" s="6"/>
      <c r="J950" s="6">
        <f t="shared" si="41"/>
        <v>80000000</v>
      </c>
      <c r="K950" s="67" t="str">
        <f t="shared" si="42"/>
        <v>02-02-01-003-004</v>
      </c>
      <c r="L950" s="67" t="s">
        <v>629</v>
      </c>
      <c r="M950" s="66" t="s">
        <v>273</v>
      </c>
      <c r="N950" s="66" t="str">
        <f t="shared" si="40"/>
        <v/>
      </c>
      <c r="O950" s="66" t="str">
        <f>IF(A950="","",IF(M950="DETALLE","",COUNTIFS(N950:$N$2970,N950)))</f>
        <v/>
      </c>
      <c r="P950" s="66" t="s">
        <v>776</v>
      </c>
      <c r="Q950" s="66" t="s">
        <v>696</v>
      </c>
      <c r="R950" s="66" t="s">
        <v>465</v>
      </c>
      <c r="S950" s="65" t="s">
        <v>776</v>
      </c>
    </row>
    <row r="951" spans="1:19" s="66" customFormat="1" x14ac:dyDescent="0.25">
      <c r="F951" s="80" t="s">
        <v>47</v>
      </c>
      <c r="G951" s="80" t="s">
        <v>1031</v>
      </c>
      <c r="H951" s="6">
        <v>20000000</v>
      </c>
      <c r="I951" s="6"/>
      <c r="J951" s="6">
        <f t="shared" si="41"/>
        <v>20000000</v>
      </c>
      <c r="K951" s="67" t="str">
        <f t="shared" si="42"/>
        <v>02-02-01-003-004</v>
      </c>
      <c r="L951" s="67" t="s">
        <v>629</v>
      </c>
      <c r="M951" s="66" t="s">
        <v>273</v>
      </c>
      <c r="N951" s="66" t="str">
        <f t="shared" si="40"/>
        <v/>
      </c>
      <c r="O951" s="66" t="str">
        <f>IF(A951="","",IF(M951="DETALLE","",COUNTIFS(N951:$N$2970,N951)))</f>
        <v/>
      </c>
      <c r="P951" s="66" t="s">
        <v>750</v>
      </c>
      <c r="Q951" s="66" t="s">
        <v>696</v>
      </c>
      <c r="R951" s="66" t="s">
        <v>465</v>
      </c>
      <c r="S951" s="65" t="s">
        <v>750</v>
      </c>
    </row>
    <row r="952" spans="1:19" s="66" customFormat="1" x14ac:dyDescent="0.25">
      <c r="F952" s="80" t="s">
        <v>49</v>
      </c>
      <c r="G952" s="80" t="s">
        <v>1018</v>
      </c>
      <c r="H952" s="6">
        <v>40000000</v>
      </c>
      <c r="I952" s="6"/>
      <c r="J952" s="6">
        <f t="shared" si="41"/>
        <v>40000000</v>
      </c>
      <c r="K952" s="67" t="str">
        <f t="shared" si="42"/>
        <v>02-02-01-003-004</v>
      </c>
      <c r="L952" s="67" t="s">
        <v>629</v>
      </c>
      <c r="M952" s="66" t="s">
        <v>273</v>
      </c>
      <c r="N952" s="66" t="str">
        <f t="shared" si="40"/>
        <v/>
      </c>
      <c r="O952" s="66" t="str">
        <f>IF(A952="","",IF(M952="DETALLE","",COUNTIFS(N952:$N$2970,N952)))</f>
        <v/>
      </c>
      <c r="P952" s="66" t="s">
        <v>752</v>
      </c>
      <c r="Q952" s="66" t="s">
        <v>696</v>
      </c>
      <c r="R952" s="66" t="s">
        <v>465</v>
      </c>
      <c r="S952" s="65" t="s">
        <v>752</v>
      </c>
    </row>
    <row r="953" spans="1:19" s="66" customFormat="1" x14ac:dyDescent="0.25">
      <c r="F953" s="80" t="s">
        <v>138</v>
      </c>
      <c r="G953" s="80" t="s">
        <v>992</v>
      </c>
      <c r="H953" s="6">
        <v>1091131311</v>
      </c>
      <c r="I953" s="6"/>
      <c r="J953" s="6">
        <f t="shared" si="41"/>
        <v>1091131311</v>
      </c>
      <c r="K953" s="67" t="str">
        <f t="shared" si="42"/>
        <v>02-02-01-003-004</v>
      </c>
      <c r="L953" s="67" t="s">
        <v>629</v>
      </c>
      <c r="M953" s="66" t="s">
        <v>273</v>
      </c>
      <c r="N953" s="66" t="str">
        <f t="shared" si="40"/>
        <v/>
      </c>
      <c r="O953" s="66" t="str">
        <f>IF(A953="","",IF(M953="DETALLE","",COUNTIFS(N953:$N$2970,N953)))</f>
        <v/>
      </c>
      <c r="P953" s="66" t="s">
        <v>778</v>
      </c>
      <c r="Q953" s="66" t="s">
        <v>696</v>
      </c>
      <c r="R953" s="66" t="s">
        <v>465</v>
      </c>
      <c r="S953" s="65" t="s">
        <v>778</v>
      </c>
    </row>
    <row r="954" spans="1:19" s="66" customFormat="1" x14ac:dyDescent="0.25">
      <c r="F954" s="80" t="s">
        <v>58</v>
      </c>
      <c r="G954" s="80" t="s">
        <v>988</v>
      </c>
      <c r="H954" s="6"/>
      <c r="I954" s="6">
        <v>134946000</v>
      </c>
      <c r="J954" s="6">
        <f t="shared" si="41"/>
        <v>134946000</v>
      </c>
      <c r="K954" s="67" t="str">
        <f>IF(F954&lt;&gt;"",K953,A954&amp;IF(B954="","","-"&amp;B954)&amp;IF(OR(C954="",C954=" "),"","-"&amp;C954)&amp;IF(OR(D954="",D954=" "),"","-"&amp;D954)&amp;IF(OR(E954="",E954=" "),"","-"&amp;E954))</f>
        <v>02-02-01-003-004</v>
      </c>
      <c r="L954" s="67" t="s">
        <v>629</v>
      </c>
      <c r="M954" s="66" t="s">
        <v>273</v>
      </c>
      <c r="N954" s="66" t="str">
        <f t="shared" si="40"/>
        <v/>
      </c>
      <c r="O954" s="66" t="str">
        <f>IF(A954="","",IF(M954="DETALLE","",COUNTIFS(N954:$N$2970,N954)))</f>
        <v/>
      </c>
      <c r="P954" s="66" t="s">
        <v>758</v>
      </c>
      <c r="Q954" s="66" t="s">
        <v>696</v>
      </c>
      <c r="R954" s="66" t="s">
        <v>465</v>
      </c>
      <c r="S954" s="65" t="s">
        <v>758</v>
      </c>
    </row>
    <row r="955" spans="1:19" s="66" customFormat="1" x14ac:dyDescent="0.25">
      <c r="F955" s="80" t="s">
        <v>59</v>
      </c>
      <c r="G955" s="80" t="s">
        <v>1029</v>
      </c>
      <c r="H955" s="6">
        <v>335595000</v>
      </c>
      <c r="I955" s="6"/>
      <c r="J955" s="6">
        <f t="shared" si="41"/>
        <v>335595000</v>
      </c>
      <c r="K955" s="67" t="str">
        <f t="shared" si="42"/>
        <v>02-02-01-003-004</v>
      </c>
      <c r="L955" s="67" t="s">
        <v>629</v>
      </c>
      <c r="M955" s="66" t="s">
        <v>273</v>
      </c>
      <c r="N955" s="66" t="str">
        <f t="shared" si="40"/>
        <v/>
      </c>
      <c r="O955" s="66" t="str">
        <f>IF(A955="","",IF(M955="DETALLE","",COUNTIFS(N955:$N$2970,N955)))</f>
        <v/>
      </c>
      <c r="P955" s="66" t="s">
        <v>759</v>
      </c>
      <c r="Q955" s="66" t="s">
        <v>696</v>
      </c>
      <c r="R955" s="66" t="s">
        <v>465</v>
      </c>
      <c r="S955" s="65" t="s">
        <v>759</v>
      </c>
    </row>
    <row r="956" spans="1:19" s="66" customFormat="1" x14ac:dyDescent="0.25">
      <c r="F956" s="80" t="s">
        <v>61</v>
      </c>
      <c r="G956" s="80" t="s">
        <v>330</v>
      </c>
      <c r="H956" s="6">
        <v>500000</v>
      </c>
      <c r="I956" s="6"/>
      <c r="J956" s="6">
        <f t="shared" si="41"/>
        <v>500000</v>
      </c>
      <c r="K956" s="67" t="str">
        <f t="shared" si="42"/>
        <v>02-02-01-003-004</v>
      </c>
      <c r="L956" s="67" t="s">
        <v>629</v>
      </c>
      <c r="M956" s="66" t="s">
        <v>273</v>
      </c>
      <c r="N956" s="66" t="str">
        <f t="shared" si="40"/>
        <v/>
      </c>
      <c r="O956" s="66" t="str">
        <f>IF(A956="","",IF(M956="DETALLE","",COUNTIFS(N956:$N$2970,N956)))</f>
        <v/>
      </c>
      <c r="P956" s="66" t="s">
        <v>760</v>
      </c>
      <c r="Q956" s="66" t="s">
        <v>696</v>
      </c>
      <c r="R956" s="66" t="s">
        <v>465</v>
      </c>
      <c r="S956" s="65" t="s">
        <v>843</v>
      </c>
    </row>
    <row r="957" spans="1:19" s="66" customFormat="1" ht="15.75" thickBot="1" x14ac:dyDescent="0.3">
      <c r="F957" s="80" t="s">
        <v>65</v>
      </c>
      <c r="G957" s="80" t="s">
        <v>1024</v>
      </c>
      <c r="H957" s="6">
        <v>3000000</v>
      </c>
      <c r="I957" s="6"/>
      <c r="J957" s="6">
        <f t="shared" si="41"/>
        <v>3000000</v>
      </c>
      <c r="K957" s="67" t="str">
        <f t="shared" si="42"/>
        <v>02-02-01-003-004</v>
      </c>
      <c r="L957" s="67" t="s">
        <v>629</v>
      </c>
      <c r="M957" s="66" t="s">
        <v>273</v>
      </c>
      <c r="N957" s="66" t="str">
        <f t="shared" si="40"/>
        <v/>
      </c>
      <c r="O957" s="66" t="str">
        <f>IF(A957="","",IF(M957="DETALLE","",COUNTIFS(N957:$N$2970,N957)))</f>
        <v/>
      </c>
      <c r="P957" s="66" t="s">
        <v>762</v>
      </c>
      <c r="Q957" s="66" t="s">
        <v>696</v>
      </c>
      <c r="R957" s="66" t="s">
        <v>465</v>
      </c>
      <c r="S957" s="65" t="s">
        <v>762</v>
      </c>
    </row>
    <row r="958" spans="1:19" s="66" customFormat="1" ht="15.75" thickTop="1" x14ac:dyDescent="0.25">
      <c r="A958" s="91" t="s">
        <v>926</v>
      </c>
      <c r="B958" s="92"/>
      <c r="C958" s="92"/>
      <c r="D958" s="92"/>
      <c r="E958" s="92"/>
      <c r="F958" s="92"/>
      <c r="G958" s="92"/>
      <c r="H958" s="92"/>
      <c r="I958" s="92"/>
      <c r="J958" s="61" t="s">
        <v>937</v>
      </c>
      <c r="K958" s="67"/>
      <c r="L958" s="67"/>
      <c r="S958" s="65"/>
    </row>
    <row r="959" spans="1:19" s="66" customFormat="1" ht="45" customHeight="1" thickBot="1" x14ac:dyDescent="0.3">
      <c r="A959" s="93" t="s">
        <v>929</v>
      </c>
      <c r="B959" s="94"/>
      <c r="C959" s="94"/>
      <c r="D959" s="94"/>
      <c r="E959" s="94"/>
      <c r="F959" s="94"/>
      <c r="G959" s="94"/>
      <c r="H959" s="94"/>
      <c r="I959" s="94"/>
      <c r="J959" s="94"/>
      <c r="K959" s="67"/>
      <c r="L959" s="67"/>
      <c r="S959" s="65"/>
    </row>
    <row r="960" spans="1:19" s="66" customFormat="1" ht="33" customHeight="1" thickTop="1" x14ac:dyDescent="0.25">
      <c r="A960" s="48" t="s">
        <v>11</v>
      </c>
      <c r="B960" s="48" t="s">
        <v>12</v>
      </c>
      <c r="C960" s="48" t="s">
        <v>13</v>
      </c>
      <c r="D960" s="48" t="s">
        <v>14</v>
      </c>
      <c r="E960" s="48" t="s">
        <v>15</v>
      </c>
      <c r="F960" s="48" t="s">
        <v>16</v>
      </c>
      <c r="G960" s="49" t="s">
        <v>17</v>
      </c>
      <c r="H960" s="50" t="s">
        <v>18</v>
      </c>
      <c r="I960" s="50" t="s">
        <v>19</v>
      </c>
      <c r="J960" s="50" t="s">
        <v>20</v>
      </c>
      <c r="K960" s="67"/>
      <c r="L960" s="67"/>
      <c r="S960" s="65"/>
    </row>
    <row r="961" spans="1:19" s="66" customFormat="1" x14ac:dyDescent="0.25">
      <c r="F961" s="80" t="s">
        <v>68</v>
      </c>
      <c r="G961" s="80" t="s">
        <v>337</v>
      </c>
      <c r="H961" s="6">
        <v>15430000</v>
      </c>
      <c r="I961" s="6"/>
      <c r="J961" s="6">
        <f t="shared" si="41"/>
        <v>15430000</v>
      </c>
      <c r="K961" s="67" t="str">
        <f>IF(F961&lt;&gt;"",K957,A961&amp;IF(B961="","","-"&amp;B961)&amp;IF(OR(C961="",C961=" "),"","-"&amp;C961)&amp;IF(OR(D961="",D961=" "),"","-"&amp;D961)&amp;IF(OR(E961="",E961=" "),"","-"&amp;E961))</f>
        <v>02-02-01-003-004</v>
      </c>
      <c r="L961" s="67" t="s">
        <v>629</v>
      </c>
      <c r="M961" s="66" t="s">
        <v>273</v>
      </c>
      <c r="N961" s="66" t="str">
        <f t="shared" si="40"/>
        <v/>
      </c>
      <c r="O961" s="66" t="str">
        <f>IF(A961="","",IF(M961="DETALLE","",COUNTIFS(N961:$N$2970,N961)))</f>
        <v/>
      </c>
      <c r="P961" s="66" t="s">
        <v>763</v>
      </c>
      <c r="Q961" s="66" t="s">
        <v>696</v>
      </c>
      <c r="R961" s="66" t="s">
        <v>465</v>
      </c>
      <c r="S961" s="65" t="s">
        <v>763</v>
      </c>
    </row>
    <row r="962" spans="1:19" s="66" customFormat="1" x14ac:dyDescent="0.25">
      <c r="F962" s="80" t="s">
        <v>73</v>
      </c>
      <c r="G962" s="80" t="s">
        <v>342</v>
      </c>
      <c r="H962" s="6">
        <v>340000</v>
      </c>
      <c r="I962" s="6"/>
      <c r="J962" s="6">
        <f t="shared" si="41"/>
        <v>340000</v>
      </c>
      <c r="K962" s="67" t="str">
        <f t="shared" si="42"/>
        <v>02-02-01-003-004</v>
      </c>
      <c r="L962" s="67" t="s">
        <v>629</v>
      </c>
      <c r="M962" s="66" t="s">
        <v>273</v>
      </c>
      <c r="N962" s="66" t="str">
        <f t="shared" si="40"/>
        <v/>
      </c>
      <c r="O962" s="66" t="str">
        <f>IF(A962="","",IF(M962="DETALLE","",COUNTIFS(N962:$N$2970,N962)))</f>
        <v/>
      </c>
      <c r="P962" s="66" t="s">
        <v>765</v>
      </c>
      <c r="Q962" s="66" t="s">
        <v>696</v>
      </c>
      <c r="R962" s="66" t="s">
        <v>465</v>
      </c>
      <c r="S962" s="65" t="s">
        <v>765</v>
      </c>
    </row>
    <row r="963" spans="1:19" s="66" customFormat="1" x14ac:dyDescent="0.25">
      <c r="F963" s="80" t="s">
        <v>75</v>
      </c>
      <c r="G963" s="80" t="s">
        <v>281</v>
      </c>
      <c r="H963" s="6">
        <v>10000000</v>
      </c>
      <c r="I963" s="6"/>
      <c r="J963" s="6">
        <f t="shared" si="41"/>
        <v>10000000</v>
      </c>
      <c r="K963" s="67" t="str">
        <f t="shared" si="42"/>
        <v>02-02-01-003-004</v>
      </c>
      <c r="L963" s="67" t="s">
        <v>629</v>
      </c>
      <c r="M963" s="66" t="s">
        <v>273</v>
      </c>
      <c r="N963" s="66" t="str">
        <f t="shared" si="40"/>
        <v/>
      </c>
      <c r="O963" s="66" t="str">
        <f>IF(A963="","",IF(M963="DETALLE","",COUNTIFS(N963:$N$2970,N963)))</f>
        <v/>
      </c>
      <c r="P963" s="66" t="s">
        <v>741</v>
      </c>
      <c r="Q963" s="66" t="s">
        <v>696</v>
      </c>
      <c r="R963" s="66" t="s">
        <v>465</v>
      </c>
      <c r="S963" s="65" t="s">
        <v>741</v>
      </c>
    </row>
    <row r="964" spans="1:19" s="66" customFormat="1" x14ac:dyDescent="0.25">
      <c r="F964" s="80" t="s">
        <v>80</v>
      </c>
      <c r="G964" s="80" t="s">
        <v>347</v>
      </c>
      <c r="H964" s="6">
        <v>9904000</v>
      </c>
      <c r="I964" s="6"/>
      <c r="J964" s="6">
        <f t="shared" si="41"/>
        <v>9904000</v>
      </c>
      <c r="K964" s="67" t="str">
        <f t="shared" si="42"/>
        <v>02-02-01-003-004</v>
      </c>
      <c r="L964" s="67" t="s">
        <v>629</v>
      </c>
      <c r="M964" s="66" t="s">
        <v>273</v>
      </c>
      <c r="N964" s="66" t="str">
        <f t="shared" si="40"/>
        <v/>
      </c>
      <c r="O964" s="66" t="str">
        <f>IF(A964="","",IF(M964="DETALLE","",COUNTIFS(N964:$N$2970,N964)))</f>
        <v/>
      </c>
      <c r="P964" s="66" t="s">
        <v>768</v>
      </c>
      <c r="Q964" s="66" t="s">
        <v>696</v>
      </c>
      <c r="R964" s="66" t="s">
        <v>465</v>
      </c>
      <c r="S964" s="65" t="s">
        <v>768</v>
      </c>
    </row>
    <row r="965" spans="1:19" s="66" customFormat="1" x14ac:dyDescent="0.25">
      <c r="F965" s="80" t="s">
        <v>113</v>
      </c>
      <c r="G965" s="80" t="s">
        <v>379</v>
      </c>
      <c r="H965" s="6">
        <v>4141000</v>
      </c>
      <c r="I965" s="6"/>
      <c r="J965" s="6">
        <f t="shared" si="41"/>
        <v>4141000</v>
      </c>
      <c r="K965" s="67" t="str">
        <f t="shared" si="42"/>
        <v>02-02-01-003-004</v>
      </c>
      <c r="L965" s="67" t="s">
        <v>629</v>
      </c>
      <c r="M965" s="66" t="s">
        <v>273</v>
      </c>
      <c r="N965" s="66" t="str">
        <f t="shared" si="40"/>
        <v/>
      </c>
      <c r="O965" s="66" t="str">
        <f>IF(A965="","",IF(M965="DETALLE","",COUNTIFS(N965:$N$2970,N965)))</f>
        <v/>
      </c>
      <c r="P965" s="66" t="s">
        <v>768</v>
      </c>
      <c r="Q965" s="66" t="s">
        <v>696</v>
      </c>
      <c r="R965" s="66" t="s">
        <v>465</v>
      </c>
      <c r="S965" s="65" t="s">
        <v>867</v>
      </c>
    </row>
    <row r="966" spans="1:19" s="66" customFormat="1" x14ac:dyDescent="0.25">
      <c r="F966" s="80" t="s">
        <v>85</v>
      </c>
      <c r="G966" s="80" t="s">
        <v>352</v>
      </c>
      <c r="H966" s="6">
        <v>50000000</v>
      </c>
      <c r="I966" s="6"/>
      <c r="J966" s="6">
        <f t="shared" si="41"/>
        <v>50000000</v>
      </c>
      <c r="K966" s="67" t="str">
        <f t="shared" si="42"/>
        <v>02-02-01-003-004</v>
      </c>
      <c r="L966" s="67" t="s">
        <v>629</v>
      </c>
      <c r="M966" s="66" t="s">
        <v>273</v>
      </c>
      <c r="N966" s="66" t="str">
        <f t="shared" si="40"/>
        <v/>
      </c>
      <c r="O966" s="66" t="str">
        <f>IF(A966="","",IF(M966="DETALLE","",COUNTIFS(N966:$N$2970,N966)))</f>
        <v/>
      </c>
      <c r="P966" s="66" t="s">
        <v>770</v>
      </c>
      <c r="Q966" s="66" t="s">
        <v>696</v>
      </c>
      <c r="R966" s="66" t="s">
        <v>465</v>
      </c>
      <c r="S966" s="65" t="s">
        <v>770</v>
      </c>
    </row>
    <row r="967" spans="1:19" s="66" customFormat="1" x14ac:dyDescent="0.25">
      <c r="F967" s="80" t="s">
        <v>86</v>
      </c>
      <c r="G967" s="80" t="s">
        <v>353</v>
      </c>
      <c r="H967" s="6">
        <v>15000000</v>
      </c>
      <c r="I967" s="6"/>
      <c r="J967" s="6">
        <f t="shared" si="41"/>
        <v>15000000</v>
      </c>
      <c r="K967" s="67" t="str">
        <f t="shared" si="42"/>
        <v>02-02-01-003-004</v>
      </c>
      <c r="L967" s="67" t="s">
        <v>629</v>
      </c>
      <c r="M967" s="66" t="s">
        <v>273</v>
      </c>
      <c r="N967" s="66" t="str">
        <f t="shared" si="40"/>
        <v/>
      </c>
      <c r="O967" s="66" t="str">
        <f>IF(A967="","",IF(M967="DETALLE","",COUNTIFS(N967:$N$2970,N967)))</f>
        <v/>
      </c>
      <c r="P967" s="66" t="s">
        <v>770</v>
      </c>
      <c r="Q967" s="66" t="s">
        <v>696</v>
      </c>
      <c r="R967" s="66" t="s">
        <v>465</v>
      </c>
      <c r="S967" s="65" t="s">
        <v>856</v>
      </c>
    </row>
    <row r="968" spans="1:19" s="66" customFormat="1" x14ac:dyDescent="0.25">
      <c r="F968" s="80" t="s">
        <v>88</v>
      </c>
      <c r="G968" s="80" t="s">
        <v>355</v>
      </c>
      <c r="H968" s="6">
        <v>500000</v>
      </c>
      <c r="I968" s="6"/>
      <c r="J968" s="6">
        <f t="shared" si="41"/>
        <v>500000</v>
      </c>
      <c r="K968" s="67" t="str">
        <f t="shared" si="42"/>
        <v>02-02-01-003-004</v>
      </c>
      <c r="L968" s="67" t="s">
        <v>629</v>
      </c>
      <c r="M968" s="66" t="s">
        <v>273</v>
      </c>
      <c r="N968" s="66" t="str">
        <f t="shared" si="40"/>
        <v/>
      </c>
      <c r="O968" s="66" t="str">
        <f>IF(A968="","",IF(M968="DETALLE","",COUNTIFS(N968:$N$2970,N968)))</f>
        <v/>
      </c>
      <c r="P968" s="66" t="s">
        <v>771</v>
      </c>
      <c r="Q968" s="66" t="s">
        <v>696</v>
      </c>
      <c r="R968" s="66" t="s">
        <v>465</v>
      </c>
      <c r="S968" s="65" t="s">
        <v>1051</v>
      </c>
    </row>
    <row r="969" spans="1:19" s="66" customFormat="1" x14ac:dyDescent="0.25">
      <c r="F969" s="80" t="s">
        <v>116</v>
      </c>
      <c r="G969" s="80" t="s">
        <v>382</v>
      </c>
      <c r="H969" s="6">
        <v>10000000</v>
      </c>
      <c r="I969" s="6"/>
      <c r="J969" s="6">
        <f t="shared" si="41"/>
        <v>10000000</v>
      </c>
      <c r="K969" s="67" t="str">
        <f t="shared" si="42"/>
        <v>02-02-01-003-004</v>
      </c>
      <c r="L969" s="67" t="s">
        <v>629</v>
      </c>
      <c r="M969" s="66" t="s">
        <v>273</v>
      </c>
      <c r="N969" s="66" t="str">
        <f t="shared" si="40"/>
        <v/>
      </c>
      <c r="O969" s="66" t="str">
        <f>IF(A969="","",IF(M969="DETALLE","",COUNTIFS(N969:$N$2970,N969)))</f>
        <v/>
      </c>
      <c r="P969" s="66" t="s">
        <v>771</v>
      </c>
      <c r="Q969" s="66" t="s">
        <v>696</v>
      </c>
      <c r="R969" s="66" t="s">
        <v>465</v>
      </c>
      <c r="S969" s="65" t="s">
        <v>869</v>
      </c>
    </row>
    <row r="970" spans="1:19" s="66" customFormat="1" x14ac:dyDescent="0.25">
      <c r="F970" s="80" t="s">
        <v>90</v>
      </c>
      <c r="G970" s="80" t="s">
        <v>1025</v>
      </c>
      <c r="H970" s="6">
        <v>450000</v>
      </c>
      <c r="I970" s="6"/>
      <c r="J970" s="6">
        <f t="shared" si="41"/>
        <v>450000</v>
      </c>
      <c r="K970" s="67" t="str">
        <f t="shared" si="42"/>
        <v>02-02-01-003-004</v>
      </c>
      <c r="L970" s="67" t="s">
        <v>629</v>
      </c>
      <c r="M970" s="66" t="s">
        <v>273</v>
      </c>
      <c r="N970" s="66" t="str">
        <f t="shared" si="40"/>
        <v/>
      </c>
      <c r="O970" s="66" t="str">
        <f>IF(A970="","",IF(M970="DETALLE","",COUNTIFS(N970:$N$2970,N970)))</f>
        <v/>
      </c>
      <c r="P970" s="66" t="s">
        <v>773</v>
      </c>
      <c r="Q970" s="66" t="s">
        <v>696</v>
      </c>
      <c r="R970" s="66" t="s">
        <v>465</v>
      </c>
      <c r="S970" s="65" t="s">
        <v>773</v>
      </c>
    </row>
    <row r="971" spans="1:19" s="66" customFormat="1" x14ac:dyDescent="0.25">
      <c r="F971" s="80" t="s">
        <v>97</v>
      </c>
      <c r="G971" s="80" t="s">
        <v>364</v>
      </c>
      <c r="H971" s="6">
        <v>23000000</v>
      </c>
      <c r="I971" s="6"/>
      <c r="J971" s="6">
        <f t="shared" si="41"/>
        <v>23000000</v>
      </c>
      <c r="K971" s="67" t="str">
        <f t="shared" si="42"/>
        <v>02-02-01-003-004</v>
      </c>
      <c r="L971" s="67" t="s">
        <v>629</v>
      </c>
      <c r="M971" s="66" t="s">
        <v>273</v>
      </c>
      <c r="N971" s="66" t="str">
        <f t="shared" si="40"/>
        <v/>
      </c>
      <c r="O971" s="66" t="str">
        <f>IF(A971="","",IF(M971="DETALLE","",COUNTIFS(N971:$N$2970,N971)))</f>
        <v/>
      </c>
      <c r="P971" s="66" t="s">
        <v>742</v>
      </c>
      <c r="Q971" s="66" t="s">
        <v>696</v>
      </c>
      <c r="R971" s="66" t="s">
        <v>465</v>
      </c>
      <c r="S971" s="65" t="s">
        <v>861</v>
      </c>
    </row>
    <row r="972" spans="1:19" s="66" customFormat="1" x14ac:dyDescent="0.25">
      <c r="A972" s="62"/>
      <c r="B972" s="62"/>
      <c r="C972" s="62"/>
      <c r="D972" s="62"/>
      <c r="E972" s="62"/>
      <c r="F972" s="62"/>
      <c r="G972" s="62" t="s">
        <v>261</v>
      </c>
      <c r="H972" s="4" t="str">
        <f>IF(A972="","",SUMIFS(H973:$H$2970,L973:$L$2970,K972))</f>
        <v/>
      </c>
      <c r="I972" s="4" t="str">
        <f>IF(A972="","",SUMIFS(I973:$I$2970,L973:$L$2970,K972))</f>
        <v/>
      </c>
      <c r="J972" s="4" t="str">
        <f t="shared" si="41"/>
        <v/>
      </c>
      <c r="K972" s="64" t="str">
        <f t="shared" si="42"/>
        <v/>
      </c>
      <c r="L972" s="64" t="s">
        <v>261</v>
      </c>
      <c r="M972" s="62" t="s">
        <v>261</v>
      </c>
      <c r="N972" s="62" t="str">
        <f t="shared" si="40"/>
        <v/>
      </c>
      <c r="O972" s="62" t="str">
        <f>IF(A972="","",IF(M972="DETALLE","",COUNTIFS(N972:$N$2970,N972)))</f>
        <v/>
      </c>
      <c r="P972" s="62" t="s">
        <v>261</v>
      </c>
      <c r="Q972" s="62" t="s">
        <v>261</v>
      </c>
      <c r="R972" s="62" t="s">
        <v>261</v>
      </c>
      <c r="S972" s="65" t="s">
        <v>261</v>
      </c>
    </row>
    <row r="973" spans="1:19" s="66" customFormat="1" ht="41.25" customHeight="1" x14ac:dyDescent="0.25">
      <c r="A973" s="62" t="s">
        <v>27</v>
      </c>
      <c r="B973" s="62" t="s">
        <v>27</v>
      </c>
      <c r="C973" s="62" t="s">
        <v>28</v>
      </c>
      <c r="D973" s="62" t="s">
        <v>29</v>
      </c>
      <c r="E973" s="62" t="s">
        <v>126</v>
      </c>
      <c r="F973" s="71"/>
      <c r="G973" s="63" t="s">
        <v>466</v>
      </c>
      <c r="H973" s="4">
        <f>IF(A973="","",SUMIFS(H974:$H$2970,L974:$L$2970,K973))</f>
        <v>4622480870.0403976</v>
      </c>
      <c r="I973" s="4">
        <f>IF(A973="","",SUMIFS(I974:$I$2970,L974:$L$2970,K973))</f>
        <v>962047364</v>
      </c>
      <c r="J973" s="4">
        <f t="shared" si="41"/>
        <v>5584528234.0403976</v>
      </c>
      <c r="K973" s="64" t="str">
        <f t="shared" si="42"/>
        <v>02-02-01-003-005</v>
      </c>
      <c r="L973" s="64" t="s">
        <v>625</v>
      </c>
      <c r="M973" s="62" t="s">
        <v>277</v>
      </c>
      <c r="N973" s="62" t="str">
        <f t="shared" si="40"/>
        <v>020201003005Subordinal</v>
      </c>
      <c r="O973" s="62">
        <f>IF(A973="","",IF(M973="DETALLE","",COUNTIFS(N973:$N$2970,N973)))</f>
        <v>1</v>
      </c>
      <c r="P973" s="62" t="s">
        <v>261</v>
      </c>
      <c r="Q973" s="62" t="s">
        <v>696</v>
      </c>
      <c r="R973" s="62" t="s">
        <v>466</v>
      </c>
      <c r="S973" s="65" t="s">
        <v>261</v>
      </c>
    </row>
    <row r="974" spans="1:19" s="66" customFormat="1" ht="18.75" customHeight="1" x14ac:dyDescent="0.25">
      <c r="F974" s="84" t="s">
        <v>101</v>
      </c>
      <c r="G974" s="80" t="s">
        <v>279</v>
      </c>
      <c r="H974" s="6">
        <v>11910000</v>
      </c>
      <c r="I974" s="6"/>
      <c r="J974" s="6">
        <f t="shared" si="41"/>
        <v>11910000</v>
      </c>
      <c r="K974" s="67" t="str">
        <f t="shared" si="42"/>
        <v>02-02-01-003-005</v>
      </c>
      <c r="L974" s="67" t="s">
        <v>630</v>
      </c>
      <c r="M974" s="66" t="s">
        <v>273</v>
      </c>
      <c r="N974" s="66" t="str">
        <f t="shared" si="40"/>
        <v/>
      </c>
      <c r="O974" s="66" t="str">
        <f>IF(A974="","",IF(M974="DETALLE","",COUNTIFS(N974:$N$2970,N974)))</f>
        <v/>
      </c>
      <c r="P974" s="66" t="s">
        <v>739</v>
      </c>
      <c r="Q974" s="66" t="s">
        <v>696</v>
      </c>
      <c r="R974" s="66" t="s">
        <v>466</v>
      </c>
      <c r="S974" s="65" t="s">
        <v>864</v>
      </c>
    </row>
    <row r="975" spans="1:19" s="66" customFormat="1" x14ac:dyDescent="0.25">
      <c r="F975" s="84" t="s">
        <v>31</v>
      </c>
      <c r="G975" s="80" t="s">
        <v>961</v>
      </c>
      <c r="H975" s="6"/>
      <c r="I975" s="6">
        <v>20625000</v>
      </c>
      <c r="J975" s="6">
        <f t="shared" si="41"/>
        <v>20625000</v>
      </c>
      <c r="K975" s="67" t="str">
        <f t="shared" si="42"/>
        <v>02-02-01-003-005</v>
      </c>
      <c r="L975" s="67" t="s">
        <v>630</v>
      </c>
      <c r="M975" s="66" t="s">
        <v>273</v>
      </c>
      <c r="N975" s="66" t="str">
        <f t="shared" si="40"/>
        <v/>
      </c>
      <c r="O975" s="66" t="str">
        <f>IF(A975="","",IF(M975="DETALLE","",COUNTIFS(N975:$N$2970,N975)))</f>
        <v/>
      </c>
      <c r="P975" s="66" t="s">
        <v>739</v>
      </c>
      <c r="Q975" s="66" t="s">
        <v>696</v>
      </c>
      <c r="R975" s="66" t="s">
        <v>466</v>
      </c>
      <c r="S975" s="65" t="s">
        <v>832</v>
      </c>
    </row>
    <row r="976" spans="1:19" s="66" customFormat="1" x14ac:dyDescent="0.25">
      <c r="F976" s="84" t="s">
        <v>131</v>
      </c>
      <c r="G976" s="80" t="s">
        <v>1040</v>
      </c>
      <c r="H976" s="6">
        <v>2000000</v>
      </c>
      <c r="I976" s="6"/>
      <c r="J976" s="6">
        <f t="shared" si="41"/>
        <v>2000000</v>
      </c>
      <c r="K976" s="67" t="str">
        <f t="shared" si="42"/>
        <v>02-02-01-003-005</v>
      </c>
      <c r="L976" s="67" t="s">
        <v>630</v>
      </c>
      <c r="M976" s="66" t="s">
        <v>273</v>
      </c>
      <c r="N976" s="66" t="str">
        <f t="shared" ref="N976:N1039" si="43">IF(F976&lt;&gt;"","",A976&amp;TRIM(B976)&amp;TRIM(C976)&amp;TRIM(D976)&amp;TRIM(E976)&amp;TRIM(M976))</f>
        <v/>
      </c>
      <c r="O976" s="66" t="str">
        <f>IF(A976="","",IF(M976="DETALLE","",COUNTIFS(N976:$N$2970,N976)))</f>
        <v/>
      </c>
      <c r="P976" s="66" t="s">
        <v>739</v>
      </c>
      <c r="Q976" s="66" t="s">
        <v>696</v>
      </c>
      <c r="R976" s="66" t="s">
        <v>466</v>
      </c>
      <c r="S976" s="65" t="s">
        <v>879</v>
      </c>
    </row>
    <row r="977" spans="6:19" s="66" customFormat="1" x14ac:dyDescent="0.25">
      <c r="F977" s="84" t="s">
        <v>167</v>
      </c>
      <c r="G977" s="80" t="s">
        <v>1014</v>
      </c>
      <c r="H977" s="6">
        <v>2000000</v>
      </c>
      <c r="I977" s="6"/>
      <c r="J977" s="6">
        <f t="shared" si="41"/>
        <v>2000000</v>
      </c>
      <c r="K977" s="67" t="str">
        <f t="shared" si="42"/>
        <v>02-02-01-003-005</v>
      </c>
      <c r="L977" s="67" t="s">
        <v>630</v>
      </c>
      <c r="M977" s="66" t="s">
        <v>273</v>
      </c>
      <c r="N977" s="66" t="str">
        <f t="shared" si="43"/>
        <v/>
      </c>
      <c r="O977" s="66" t="str">
        <f>IF(A977="","",IF(M977="DETALLE","",COUNTIFS(N977:$N$2970,N977)))</f>
        <v/>
      </c>
      <c r="P977" s="66" t="s">
        <v>739</v>
      </c>
      <c r="Q977" s="66" t="s">
        <v>696</v>
      </c>
      <c r="R977" s="66" t="s">
        <v>466</v>
      </c>
      <c r="S977" s="65" t="s">
        <v>900</v>
      </c>
    </row>
    <row r="978" spans="6:19" s="66" customFormat="1" x14ac:dyDescent="0.25">
      <c r="F978" s="84" t="s">
        <v>133</v>
      </c>
      <c r="G978" s="80" t="s">
        <v>1006</v>
      </c>
      <c r="H978" s="6">
        <v>3400000</v>
      </c>
      <c r="I978" s="6"/>
      <c r="J978" s="6">
        <f t="shared" si="41"/>
        <v>3400000</v>
      </c>
      <c r="K978" s="67" t="str">
        <f t="shared" si="42"/>
        <v>02-02-01-003-005</v>
      </c>
      <c r="L978" s="67" t="s">
        <v>630</v>
      </c>
      <c r="M978" s="66" t="s">
        <v>273</v>
      </c>
      <c r="N978" s="66" t="str">
        <f t="shared" si="43"/>
        <v/>
      </c>
      <c r="O978" s="66" t="str">
        <f>IF(A978="","",IF(M978="DETALLE","",COUNTIFS(N978:$N$2970,N978)))</f>
        <v/>
      </c>
      <c r="P978" s="66" t="s">
        <v>739</v>
      </c>
      <c r="Q978" s="66" t="s">
        <v>696</v>
      </c>
      <c r="R978" s="66" t="s">
        <v>466</v>
      </c>
      <c r="S978" s="65" t="s">
        <v>881</v>
      </c>
    </row>
    <row r="979" spans="6:19" s="66" customFormat="1" x14ac:dyDescent="0.25">
      <c r="F979" s="84" t="s">
        <v>134</v>
      </c>
      <c r="G979" s="80" t="s">
        <v>1007</v>
      </c>
      <c r="H979" s="6">
        <v>2000000</v>
      </c>
      <c r="I979" s="6"/>
      <c r="J979" s="6">
        <f t="shared" si="41"/>
        <v>2000000</v>
      </c>
      <c r="K979" s="67" t="str">
        <f t="shared" si="42"/>
        <v>02-02-01-003-005</v>
      </c>
      <c r="L979" s="67" t="s">
        <v>630</v>
      </c>
      <c r="M979" s="66" t="s">
        <v>273</v>
      </c>
      <c r="N979" s="66" t="str">
        <f t="shared" si="43"/>
        <v/>
      </c>
      <c r="O979" s="66" t="str">
        <f>IF(A979="","",IF(M979="DETALLE","",COUNTIFS(N979:$N$2970,N979)))</f>
        <v/>
      </c>
      <c r="P979" s="66" t="s">
        <v>739</v>
      </c>
      <c r="Q979" s="66" t="s">
        <v>696</v>
      </c>
      <c r="R979" s="66" t="s">
        <v>466</v>
      </c>
      <c r="S979" s="65" t="s">
        <v>882</v>
      </c>
    </row>
    <row r="980" spans="6:19" s="66" customFormat="1" x14ac:dyDescent="0.25">
      <c r="F980" s="80" t="s">
        <v>33</v>
      </c>
      <c r="G980" s="80" t="s">
        <v>979</v>
      </c>
      <c r="H980" s="6">
        <v>2400000</v>
      </c>
      <c r="I980" s="6"/>
      <c r="J980" s="6">
        <f t="shared" ref="J980:J1043" si="44">IF(AND(A980="",F980=""),"",H980+I980)</f>
        <v>2400000</v>
      </c>
      <c r="K980" s="67" t="str">
        <f t="shared" ref="K980:K1043" si="45">IF(F980&lt;&gt;"",K979,A980&amp;IF(B980="","","-"&amp;B980)&amp;IF(OR(C980="",C980=" "),"","-"&amp;C980)&amp;IF(OR(D980="",D980=" "),"","-"&amp;D980)&amp;IF(OR(E980="",E980=" "),"","-"&amp;E980))</f>
        <v>02-02-01-003-005</v>
      </c>
      <c r="L980" s="67" t="s">
        <v>630</v>
      </c>
      <c r="M980" s="66" t="s">
        <v>273</v>
      </c>
      <c r="N980" s="66" t="str">
        <f t="shared" si="43"/>
        <v/>
      </c>
      <c r="O980" s="66" t="str">
        <f>IF(A980="","",IF(M980="DETALLE","",COUNTIFS(N980:$N$2970,N980)))</f>
        <v/>
      </c>
      <c r="P980" s="66" t="s">
        <v>739</v>
      </c>
      <c r="Q980" s="66" t="s">
        <v>696</v>
      </c>
      <c r="R980" s="66" t="s">
        <v>466</v>
      </c>
      <c r="S980" s="65" t="s">
        <v>834</v>
      </c>
    </row>
    <row r="981" spans="6:19" s="66" customFormat="1" x14ac:dyDescent="0.25">
      <c r="F981" s="84" t="s">
        <v>34</v>
      </c>
      <c r="G981" s="80" t="s">
        <v>1055</v>
      </c>
      <c r="H981" s="6">
        <v>8000000</v>
      </c>
      <c r="I981" s="6"/>
      <c r="J981" s="6">
        <f t="shared" si="44"/>
        <v>8000000</v>
      </c>
      <c r="K981" s="67" t="str">
        <f t="shared" si="45"/>
        <v>02-02-01-003-005</v>
      </c>
      <c r="L981" s="67" t="s">
        <v>630</v>
      </c>
      <c r="M981" s="66" t="s">
        <v>273</v>
      </c>
      <c r="N981" s="66" t="str">
        <f t="shared" si="43"/>
        <v/>
      </c>
      <c r="O981" s="66" t="str">
        <f>IF(A981="","",IF(M981="DETALLE","",COUNTIFS(N981:$N$2970,N981)))</f>
        <v/>
      </c>
      <c r="P981" s="66" t="s">
        <v>739</v>
      </c>
      <c r="Q981" s="66" t="s">
        <v>696</v>
      </c>
      <c r="R981" s="66" t="s">
        <v>466</v>
      </c>
      <c r="S981" s="65" t="s">
        <v>835</v>
      </c>
    </row>
    <row r="982" spans="6:19" s="66" customFormat="1" x14ac:dyDescent="0.25">
      <c r="F982" s="84" t="s">
        <v>35</v>
      </c>
      <c r="G982" s="80" t="s">
        <v>1034</v>
      </c>
      <c r="H982" s="6">
        <v>15000000</v>
      </c>
      <c r="I982" s="6"/>
      <c r="J982" s="6">
        <f t="shared" si="44"/>
        <v>15000000</v>
      </c>
      <c r="K982" s="67" t="str">
        <f t="shared" si="45"/>
        <v>02-02-01-003-005</v>
      </c>
      <c r="L982" s="67" t="s">
        <v>630</v>
      </c>
      <c r="M982" s="66" t="s">
        <v>273</v>
      </c>
      <c r="N982" s="66" t="str">
        <f t="shared" si="43"/>
        <v/>
      </c>
      <c r="O982" s="66" t="str">
        <f>IF(A982="","",IF(M982="DETALLE","",COUNTIFS(N982:$N$2970,N982)))</f>
        <v/>
      </c>
      <c r="P982" s="66" t="s">
        <v>739</v>
      </c>
      <c r="Q982" s="66" t="s">
        <v>696</v>
      </c>
      <c r="R982" s="66" t="s">
        <v>466</v>
      </c>
      <c r="S982" s="65" t="s">
        <v>836</v>
      </c>
    </row>
    <row r="983" spans="6:19" s="66" customFormat="1" x14ac:dyDescent="0.25">
      <c r="F983" s="84" t="s">
        <v>136</v>
      </c>
      <c r="G983" s="80" t="s">
        <v>1035</v>
      </c>
      <c r="H983" s="6">
        <v>800000</v>
      </c>
      <c r="I983" s="6"/>
      <c r="J983" s="6">
        <f t="shared" si="44"/>
        <v>800000</v>
      </c>
      <c r="K983" s="67" t="str">
        <f t="shared" si="45"/>
        <v>02-02-01-003-005</v>
      </c>
      <c r="L983" s="67" t="s">
        <v>630</v>
      </c>
      <c r="M983" s="66" t="s">
        <v>273</v>
      </c>
      <c r="N983" s="66" t="str">
        <f t="shared" si="43"/>
        <v/>
      </c>
      <c r="O983" s="66" t="str">
        <f>IF(A983="","",IF(M983="DETALLE","",COUNTIFS(N983:$N$2970,N983)))</f>
        <v/>
      </c>
      <c r="P983" s="66" t="s">
        <v>739</v>
      </c>
      <c r="Q983" s="66" t="s">
        <v>696</v>
      </c>
      <c r="R983" s="66" t="s">
        <v>466</v>
      </c>
      <c r="S983" s="65" t="s">
        <v>884</v>
      </c>
    </row>
    <row r="984" spans="6:19" s="66" customFormat="1" x14ac:dyDescent="0.25">
      <c r="F984" s="84" t="s">
        <v>36</v>
      </c>
      <c r="G984" s="80" t="s">
        <v>307</v>
      </c>
      <c r="H984" s="6">
        <v>9800000</v>
      </c>
      <c r="I984" s="6"/>
      <c r="J984" s="6">
        <f t="shared" si="44"/>
        <v>9800000</v>
      </c>
      <c r="K984" s="67" t="str">
        <f t="shared" si="45"/>
        <v>02-02-01-003-005</v>
      </c>
      <c r="L984" s="67" t="s">
        <v>630</v>
      </c>
      <c r="M984" s="66" t="s">
        <v>273</v>
      </c>
      <c r="N984" s="66" t="str">
        <f t="shared" si="43"/>
        <v/>
      </c>
      <c r="O984" s="66" t="str">
        <f>IF(A984="","",IF(M984="DETALLE","",COUNTIFS(N984:$N$2970,N984)))</f>
        <v/>
      </c>
      <c r="P984" s="66" t="s">
        <v>739</v>
      </c>
      <c r="Q984" s="66" t="s">
        <v>696</v>
      </c>
      <c r="R984" s="66" t="s">
        <v>466</v>
      </c>
      <c r="S984" s="65" t="s">
        <v>837</v>
      </c>
    </row>
    <row r="985" spans="6:19" s="66" customFormat="1" x14ac:dyDescent="0.25">
      <c r="F985" s="84" t="s">
        <v>121</v>
      </c>
      <c r="G985" s="80" t="s">
        <v>980</v>
      </c>
      <c r="H985" s="6">
        <v>9350000</v>
      </c>
      <c r="I985" s="6"/>
      <c r="J985" s="6">
        <f t="shared" si="44"/>
        <v>9350000</v>
      </c>
      <c r="K985" s="67" t="str">
        <f t="shared" si="45"/>
        <v>02-02-01-003-005</v>
      </c>
      <c r="L985" s="67" t="s">
        <v>630</v>
      </c>
      <c r="M985" s="66" t="s">
        <v>273</v>
      </c>
      <c r="N985" s="66" t="str">
        <f t="shared" si="43"/>
        <v/>
      </c>
      <c r="O985" s="66" t="str">
        <f>IF(A985="","",IF(M985="DETALLE","",COUNTIFS(N985:$N$2970,N985)))</f>
        <v/>
      </c>
      <c r="P985" s="66" t="s">
        <v>739</v>
      </c>
      <c r="Q985" s="66" t="s">
        <v>696</v>
      </c>
      <c r="R985" s="66" t="s">
        <v>466</v>
      </c>
      <c r="S985" s="65" t="s">
        <v>870</v>
      </c>
    </row>
    <row r="986" spans="6:19" s="66" customFormat="1" x14ac:dyDescent="0.25">
      <c r="F986" s="80" t="s">
        <v>102</v>
      </c>
      <c r="G986" s="80" t="s">
        <v>368</v>
      </c>
      <c r="H986" s="6">
        <v>10000000</v>
      </c>
      <c r="I986" s="6"/>
      <c r="J986" s="6">
        <f t="shared" si="44"/>
        <v>10000000</v>
      </c>
      <c r="K986" s="67" t="str">
        <f t="shared" si="45"/>
        <v>02-02-01-003-005</v>
      </c>
      <c r="L986" s="67" t="s">
        <v>630</v>
      </c>
      <c r="M986" s="66" t="s">
        <v>273</v>
      </c>
      <c r="N986" s="66" t="str">
        <f t="shared" si="43"/>
        <v/>
      </c>
      <c r="O986" s="66" t="str">
        <f>IF(A986="","",IF(M986="DETALLE","",COUNTIFS(N986:$N$2970,N986)))</f>
        <v/>
      </c>
      <c r="P986" s="66" t="s">
        <v>739</v>
      </c>
      <c r="Q986" s="66" t="s">
        <v>696</v>
      </c>
      <c r="R986" s="66" t="s">
        <v>466</v>
      </c>
      <c r="S986" s="65" t="s">
        <v>865</v>
      </c>
    </row>
    <row r="987" spans="6:19" s="66" customFormat="1" x14ac:dyDescent="0.25">
      <c r="F987" s="80" t="s">
        <v>103</v>
      </c>
      <c r="G987" s="80" t="s">
        <v>369</v>
      </c>
      <c r="H987" s="6">
        <v>15000000</v>
      </c>
      <c r="I987" s="6"/>
      <c r="J987" s="6">
        <f t="shared" si="44"/>
        <v>15000000</v>
      </c>
      <c r="K987" s="67" t="str">
        <f t="shared" si="45"/>
        <v>02-02-01-003-005</v>
      </c>
      <c r="L987" s="67" t="s">
        <v>630</v>
      </c>
      <c r="M987" s="66" t="s">
        <v>273</v>
      </c>
      <c r="N987" s="66" t="str">
        <f t="shared" si="43"/>
        <v/>
      </c>
      <c r="O987" s="66" t="str">
        <f>IF(A987="","",IF(M987="DETALLE","",COUNTIFS(N987:$N$2970,N987)))</f>
        <v/>
      </c>
      <c r="P987" s="66" t="s">
        <v>747</v>
      </c>
      <c r="Q987" s="66" t="s">
        <v>696</v>
      </c>
      <c r="R987" s="66" t="s">
        <v>466</v>
      </c>
      <c r="S987" s="65" t="s">
        <v>747</v>
      </c>
    </row>
    <row r="988" spans="6:19" s="66" customFormat="1" x14ac:dyDescent="0.25">
      <c r="F988" s="80" t="s">
        <v>40</v>
      </c>
      <c r="G988" s="80" t="s">
        <v>994</v>
      </c>
      <c r="H988" s="6">
        <v>30000000</v>
      </c>
      <c r="I988" s="6">
        <v>3624364</v>
      </c>
      <c r="J988" s="6">
        <f t="shared" si="44"/>
        <v>33624364</v>
      </c>
      <c r="K988" s="67" t="str">
        <f t="shared" si="45"/>
        <v>02-02-01-003-005</v>
      </c>
      <c r="L988" s="67" t="s">
        <v>630</v>
      </c>
      <c r="M988" s="66" t="s">
        <v>273</v>
      </c>
      <c r="N988" s="66" t="str">
        <f t="shared" si="43"/>
        <v/>
      </c>
      <c r="O988" s="66" t="str">
        <f>IF(A988="","",IF(M988="DETALLE","",COUNTIFS(N988:$N$2970,N988)))</f>
        <v/>
      </c>
      <c r="P988" s="66" t="s">
        <v>744</v>
      </c>
      <c r="Q988" s="66" t="s">
        <v>696</v>
      </c>
      <c r="R988" s="66" t="s">
        <v>466</v>
      </c>
      <c r="S988" s="65" t="s">
        <v>744</v>
      </c>
    </row>
    <row r="989" spans="6:19" s="66" customFormat="1" x14ac:dyDescent="0.25">
      <c r="F989" s="80" t="s">
        <v>163</v>
      </c>
      <c r="G989" s="80" t="s">
        <v>442</v>
      </c>
      <c r="H989" s="6">
        <v>28409323.040398061</v>
      </c>
      <c r="I989" s="6"/>
      <c r="J989" s="6">
        <f t="shared" si="44"/>
        <v>28409323.040398061</v>
      </c>
      <c r="K989" s="67" t="str">
        <f t="shared" si="45"/>
        <v>02-02-01-003-005</v>
      </c>
      <c r="L989" s="67" t="s">
        <v>630</v>
      </c>
      <c r="M989" s="66" t="s">
        <v>273</v>
      </c>
      <c r="N989" s="66" t="str">
        <f t="shared" si="43"/>
        <v/>
      </c>
      <c r="O989" s="66" t="str">
        <f>IF(A989="","",IF(M989="DETALLE","",COUNTIFS(N989:$N$2970,N989)))</f>
        <v/>
      </c>
      <c r="P989" s="66" t="s">
        <v>775</v>
      </c>
      <c r="Q989" s="66" t="s">
        <v>696</v>
      </c>
      <c r="R989" s="66" t="s">
        <v>466</v>
      </c>
      <c r="S989" s="65" t="s">
        <v>775</v>
      </c>
    </row>
    <row r="990" spans="6:19" s="66" customFormat="1" x14ac:dyDescent="0.25">
      <c r="F990" s="80" t="s">
        <v>41</v>
      </c>
      <c r="G990" s="80" t="s">
        <v>312</v>
      </c>
      <c r="H990" s="6">
        <v>51500000</v>
      </c>
      <c r="I990" s="6"/>
      <c r="J990" s="6">
        <f t="shared" si="44"/>
        <v>51500000</v>
      </c>
      <c r="K990" s="67" t="str">
        <f t="shared" si="45"/>
        <v>02-02-01-003-005</v>
      </c>
      <c r="L990" s="67" t="s">
        <v>630</v>
      </c>
      <c r="M990" s="66" t="s">
        <v>273</v>
      </c>
      <c r="N990" s="66" t="str">
        <f t="shared" si="43"/>
        <v/>
      </c>
      <c r="O990" s="66" t="str">
        <f>IF(A990="","",IF(M990="DETALLE","",COUNTIFS(N990:$N$2970,N990)))</f>
        <v/>
      </c>
      <c r="P990" s="66" t="s">
        <v>745</v>
      </c>
      <c r="Q990" s="66" t="s">
        <v>696</v>
      </c>
      <c r="R990" s="66" t="s">
        <v>466</v>
      </c>
      <c r="S990" s="65" t="s">
        <v>745</v>
      </c>
    </row>
    <row r="991" spans="6:19" s="66" customFormat="1" x14ac:dyDescent="0.25">
      <c r="F991" s="80" t="s">
        <v>147</v>
      </c>
      <c r="G991" s="80" t="s">
        <v>830</v>
      </c>
      <c r="H991" s="6">
        <v>40000000</v>
      </c>
      <c r="I991" s="6"/>
      <c r="J991" s="6">
        <f t="shared" si="44"/>
        <v>40000000</v>
      </c>
      <c r="K991" s="67" t="str">
        <f t="shared" si="45"/>
        <v>02-02-01-003-005</v>
      </c>
      <c r="L991" s="67" t="s">
        <v>630</v>
      </c>
      <c r="M991" s="66" t="s">
        <v>273</v>
      </c>
      <c r="N991" s="66" t="str">
        <f t="shared" si="43"/>
        <v/>
      </c>
      <c r="O991" s="66" t="str">
        <f>IF(A991="","",IF(M991="DETALLE","",COUNTIFS(N991:$N$2970,N991)))</f>
        <v/>
      </c>
      <c r="P991" s="66" t="s">
        <v>745</v>
      </c>
      <c r="Q991" s="66" t="s">
        <v>696</v>
      </c>
      <c r="R991" s="66" t="s">
        <v>466</v>
      </c>
      <c r="S991" s="65" t="s">
        <v>889</v>
      </c>
    </row>
    <row r="992" spans="6:19" s="66" customFormat="1" x14ac:dyDescent="0.25">
      <c r="F992" s="80" t="s">
        <v>43</v>
      </c>
      <c r="G992" s="80" t="s">
        <v>1017</v>
      </c>
      <c r="H992" s="6">
        <v>98050000</v>
      </c>
      <c r="I992" s="6"/>
      <c r="J992" s="6">
        <f t="shared" si="44"/>
        <v>98050000</v>
      </c>
      <c r="K992" s="67" t="str">
        <f t="shared" si="45"/>
        <v>02-02-01-003-005</v>
      </c>
      <c r="L992" s="67" t="s">
        <v>630</v>
      </c>
      <c r="M992" s="66" t="s">
        <v>273</v>
      </c>
      <c r="N992" s="66" t="str">
        <f t="shared" si="43"/>
        <v/>
      </c>
      <c r="O992" s="66" t="str">
        <f>IF(A992="","",IF(M992="DETALLE","",COUNTIFS(N992:$N$2970,N992)))</f>
        <v/>
      </c>
      <c r="P992" s="66" t="s">
        <v>746</v>
      </c>
      <c r="Q992" s="66" t="s">
        <v>696</v>
      </c>
      <c r="R992" s="66" t="s">
        <v>466</v>
      </c>
      <c r="S992" s="65" t="s">
        <v>746</v>
      </c>
    </row>
    <row r="993" spans="6:19" s="66" customFormat="1" x14ac:dyDescent="0.25">
      <c r="F993" s="80" t="s">
        <v>45</v>
      </c>
      <c r="G993" s="80" t="s">
        <v>316</v>
      </c>
      <c r="H993" s="6">
        <v>46230000</v>
      </c>
      <c r="I993" s="6"/>
      <c r="J993" s="6">
        <f t="shared" si="44"/>
        <v>46230000</v>
      </c>
      <c r="K993" s="67" t="str">
        <f t="shared" si="45"/>
        <v>02-02-01-003-005</v>
      </c>
      <c r="L993" s="67" t="s">
        <v>630</v>
      </c>
      <c r="M993" s="66" t="s">
        <v>273</v>
      </c>
      <c r="N993" s="66" t="str">
        <f t="shared" si="43"/>
        <v/>
      </c>
      <c r="O993" s="66" t="str">
        <f>IF(A993="","",IF(M993="DETALLE","",COUNTIFS(N993:$N$2970,N993)))</f>
        <v/>
      </c>
      <c r="P993" s="66" t="s">
        <v>748</v>
      </c>
      <c r="Q993" s="66" t="s">
        <v>696</v>
      </c>
      <c r="R993" s="66" t="s">
        <v>466</v>
      </c>
      <c r="S993" s="65" t="s">
        <v>748</v>
      </c>
    </row>
    <row r="994" spans="6:19" s="66" customFormat="1" x14ac:dyDescent="0.25">
      <c r="F994" s="80" t="s">
        <v>148</v>
      </c>
      <c r="G994" s="80" t="s">
        <v>412</v>
      </c>
      <c r="H994" s="6">
        <v>9180000</v>
      </c>
      <c r="I994" s="6"/>
      <c r="J994" s="6">
        <f t="shared" si="44"/>
        <v>9180000</v>
      </c>
      <c r="K994" s="67" t="str">
        <f t="shared" si="45"/>
        <v>02-02-01-003-005</v>
      </c>
      <c r="L994" s="67" t="s">
        <v>630</v>
      </c>
      <c r="M994" s="66" t="s">
        <v>273</v>
      </c>
      <c r="N994" s="66" t="str">
        <f t="shared" si="43"/>
        <v/>
      </c>
      <c r="O994" s="66" t="str">
        <f>IF(A994="","",IF(M994="DETALLE","",COUNTIFS(N994:$N$2970,N994)))</f>
        <v/>
      </c>
      <c r="P994" s="66" t="s">
        <v>780</v>
      </c>
      <c r="Q994" s="66" t="s">
        <v>696</v>
      </c>
      <c r="R994" s="66" t="s">
        <v>466</v>
      </c>
      <c r="S994" s="65" t="s">
        <v>780</v>
      </c>
    </row>
    <row r="995" spans="6:19" s="66" customFormat="1" x14ac:dyDescent="0.25">
      <c r="F995" s="80" t="s">
        <v>46</v>
      </c>
      <c r="G995" s="80" t="s">
        <v>989</v>
      </c>
      <c r="H995" s="6">
        <v>44000000</v>
      </c>
      <c r="I995" s="6"/>
      <c r="J995" s="6">
        <f t="shared" si="44"/>
        <v>44000000</v>
      </c>
      <c r="K995" s="67" t="str">
        <f t="shared" si="45"/>
        <v>02-02-01-003-005</v>
      </c>
      <c r="L995" s="67" t="s">
        <v>630</v>
      </c>
      <c r="M995" s="66" t="s">
        <v>273</v>
      </c>
      <c r="N995" s="66" t="str">
        <f t="shared" si="43"/>
        <v/>
      </c>
      <c r="O995" s="66" t="str">
        <f>IF(A995="","",IF(M995="DETALLE","",COUNTIFS(N995:$N$2970,N995)))</f>
        <v/>
      </c>
      <c r="P995" s="66" t="s">
        <v>749</v>
      </c>
      <c r="Q995" s="66" t="s">
        <v>696</v>
      </c>
      <c r="R995" s="66" t="s">
        <v>466</v>
      </c>
      <c r="S995" s="65" t="s">
        <v>749</v>
      </c>
    </row>
    <row r="996" spans="6:19" s="66" customFormat="1" x14ac:dyDescent="0.25">
      <c r="F996" s="80" t="s">
        <v>47</v>
      </c>
      <c r="G996" s="80" t="s">
        <v>1031</v>
      </c>
      <c r="H996" s="6">
        <v>25000000</v>
      </c>
      <c r="I996" s="6"/>
      <c r="J996" s="6">
        <f t="shared" si="44"/>
        <v>25000000</v>
      </c>
      <c r="K996" s="67" t="str">
        <f t="shared" si="45"/>
        <v>02-02-01-003-005</v>
      </c>
      <c r="L996" s="67" t="s">
        <v>630</v>
      </c>
      <c r="M996" s="66" t="s">
        <v>273</v>
      </c>
      <c r="N996" s="66" t="str">
        <f t="shared" si="43"/>
        <v/>
      </c>
      <c r="O996" s="66" t="str">
        <f>IF(A996="","",IF(M996="DETALLE","",COUNTIFS(N996:$N$2970,N996)))</f>
        <v/>
      </c>
      <c r="P996" s="66" t="s">
        <v>750</v>
      </c>
      <c r="Q996" s="66" t="s">
        <v>696</v>
      </c>
      <c r="R996" s="66" t="s">
        <v>466</v>
      </c>
      <c r="S996" s="65" t="s">
        <v>750</v>
      </c>
    </row>
    <row r="997" spans="6:19" s="66" customFormat="1" x14ac:dyDescent="0.25">
      <c r="F997" s="80" t="s">
        <v>48</v>
      </c>
      <c r="G997" s="80" t="s">
        <v>319</v>
      </c>
      <c r="H997" s="6">
        <v>40000000</v>
      </c>
      <c r="I997" s="6"/>
      <c r="J997" s="6">
        <f t="shared" si="44"/>
        <v>40000000</v>
      </c>
      <c r="K997" s="67" t="str">
        <f t="shared" si="45"/>
        <v>02-02-01-003-005</v>
      </c>
      <c r="L997" s="67" t="s">
        <v>630</v>
      </c>
      <c r="M997" s="66" t="s">
        <v>273</v>
      </c>
      <c r="N997" s="66" t="str">
        <f t="shared" si="43"/>
        <v/>
      </c>
      <c r="O997" s="66" t="str">
        <f>IF(A997="","",IF(M997="DETALLE","",COUNTIFS(N997:$N$2970,N997)))</f>
        <v/>
      </c>
      <c r="P997" s="66" t="s">
        <v>751</v>
      </c>
      <c r="Q997" s="66" t="s">
        <v>696</v>
      </c>
      <c r="R997" s="66" t="s">
        <v>466</v>
      </c>
      <c r="S997" s="65" t="s">
        <v>751</v>
      </c>
    </row>
    <row r="998" spans="6:19" s="66" customFormat="1" x14ac:dyDescent="0.25">
      <c r="F998" s="80" t="s">
        <v>49</v>
      </c>
      <c r="G998" s="80" t="s">
        <v>1018</v>
      </c>
      <c r="H998" s="6">
        <v>2000000</v>
      </c>
      <c r="I998" s="6"/>
      <c r="J998" s="6">
        <f t="shared" si="44"/>
        <v>2000000</v>
      </c>
      <c r="K998" s="67" t="str">
        <f t="shared" si="45"/>
        <v>02-02-01-003-005</v>
      </c>
      <c r="L998" s="67" t="s">
        <v>630</v>
      </c>
      <c r="M998" s="66" t="s">
        <v>273</v>
      </c>
      <c r="N998" s="66" t="str">
        <f t="shared" si="43"/>
        <v/>
      </c>
      <c r="O998" s="66" t="str">
        <f>IF(A998="","",IF(M998="DETALLE","",COUNTIFS(N998:$N$2970,N998)))</f>
        <v/>
      </c>
      <c r="P998" s="66" t="s">
        <v>752</v>
      </c>
      <c r="Q998" s="66" t="s">
        <v>696</v>
      </c>
      <c r="R998" s="66" t="s">
        <v>466</v>
      </c>
      <c r="S998" s="65" t="s">
        <v>752</v>
      </c>
    </row>
    <row r="999" spans="6:19" s="66" customFormat="1" x14ac:dyDescent="0.25">
      <c r="F999" s="80" t="s">
        <v>50</v>
      </c>
      <c r="G999" s="80" t="s">
        <v>1019</v>
      </c>
      <c r="H999" s="6">
        <v>1400000</v>
      </c>
      <c r="I999" s="6"/>
      <c r="J999" s="6">
        <f t="shared" si="44"/>
        <v>1400000</v>
      </c>
      <c r="K999" s="67" t="str">
        <f t="shared" si="45"/>
        <v>02-02-01-003-005</v>
      </c>
      <c r="L999" s="67" t="s">
        <v>630</v>
      </c>
      <c r="M999" s="66" t="s">
        <v>273</v>
      </c>
      <c r="N999" s="66" t="str">
        <f t="shared" si="43"/>
        <v/>
      </c>
      <c r="O999" s="66" t="str">
        <f>IF(A999="","",IF(M999="DETALLE","",COUNTIFS(N999:$N$2970,N999)))</f>
        <v/>
      </c>
      <c r="P999" s="66" t="s">
        <v>752</v>
      </c>
      <c r="Q999" s="66" t="s">
        <v>696</v>
      </c>
      <c r="R999" s="66" t="s">
        <v>466</v>
      </c>
      <c r="S999" s="65" t="s">
        <v>841</v>
      </c>
    </row>
    <row r="1000" spans="6:19" s="66" customFormat="1" x14ac:dyDescent="0.25">
      <c r="F1000" s="80" t="s">
        <v>51</v>
      </c>
      <c r="G1000" s="80" t="s">
        <v>322</v>
      </c>
      <c r="H1000" s="6">
        <v>810000</v>
      </c>
      <c r="I1000" s="6"/>
      <c r="J1000" s="6">
        <f t="shared" si="44"/>
        <v>810000</v>
      </c>
      <c r="K1000" s="67" t="str">
        <f t="shared" si="45"/>
        <v>02-02-01-003-005</v>
      </c>
      <c r="L1000" s="67" t="s">
        <v>630</v>
      </c>
      <c r="M1000" s="66" t="s">
        <v>273</v>
      </c>
      <c r="N1000" s="66" t="str">
        <f t="shared" si="43"/>
        <v/>
      </c>
      <c r="O1000" s="66" t="str">
        <f>IF(A1000="","",IF(M1000="DETALLE","",COUNTIFS(N1000:$N$2970,N1000)))</f>
        <v/>
      </c>
      <c r="P1000" s="66" t="s">
        <v>753</v>
      </c>
      <c r="Q1000" s="66" t="s">
        <v>696</v>
      </c>
      <c r="R1000" s="66" t="s">
        <v>466</v>
      </c>
      <c r="S1000" s="65" t="s">
        <v>753</v>
      </c>
    </row>
    <row r="1001" spans="6:19" s="66" customFormat="1" x14ac:dyDescent="0.25">
      <c r="F1001" s="80" t="s">
        <v>52</v>
      </c>
      <c r="G1001" s="80" t="s">
        <v>323</v>
      </c>
      <c r="H1001" s="6">
        <v>21456720</v>
      </c>
      <c r="I1001" s="6"/>
      <c r="J1001" s="6">
        <f t="shared" si="44"/>
        <v>21456720</v>
      </c>
      <c r="K1001" s="67" t="str">
        <f t="shared" si="45"/>
        <v>02-02-01-003-005</v>
      </c>
      <c r="L1001" s="67" t="s">
        <v>630</v>
      </c>
      <c r="M1001" s="66" t="s">
        <v>273</v>
      </c>
      <c r="N1001" s="66" t="str">
        <f t="shared" si="43"/>
        <v/>
      </c>
      <c r="O1001" s="66" t="str">
        <f>IF(A1001="","",IF(M1001="DETALLE","",COUNTIFS(N1001:$N$2970,N1001)))</f>
        <v/>
      </c>
      <c r="P1001" s="66" t="s">
        <v>754</v>
      </c>
      <c r="Q1001" s="66" t="s">
        <v>696</v>
      </c>
      <c r="R1001" s="66" t="s">
        <v>466</v>
      </c>
      <c r="S1001" s="65" t="s">
        <v>754</v>
      </c>
    </row>
    <row r="1002" spans="6:19" s="66" customFormat="1" x14ac:dyDescent="0.25">
      <c r="F1002" s="80" t="s">
        <v>157</v>
      </c>
      <c r="G1002" s="80" t="s">
        <v>434</v>
      </c>
      <c r="H1002" s="6">
        <v>20000000</v>
      </c>
      <c r="I1002" s="6"/>
      <c r="J1002" s="6">
        <f t="shared" si="44"/>
        <v>20000000</v>
      </c>
      <c r="K1002" s="67" t="str">
        <f t="shared" si="45"/>
        <v>02-02-01-003-005</v>
      </c>
      <c r="L1002" s="67" t="s">
        <v>630</v>
      </c>
      <c r="M1002" s="66" t="s">
        <v>273</v>
      </c>
      <c r="N1002" s="66" t="str">
        <f t="shared" si="43"/>
        <v/>
      </c>
      <c r="O1002" s="66" t="str">
        <f>IF(A1002="","",IF(M1002="DETALLE","",COUNTIFS(N1002:$N$2970,N1002)))</f>
        <v/>
      </c>
      <c r="P1002" s="66" t="s">
        <v>755</v>
      </c>
      <c r="Q1002" s="66" t="s">
        <v>696</v>
      </c>
      <c r="R1002" s="66" t="s">
        <v>466</v>
      </c>
      <c r="S1002" s="65" t="s">
        <v>755</v>
      </c>
    </row>
    <row r="1003" spans="6:19" s="66" customFormat="1" x14ac:dyDescent="0.25">
      <c r="F1003" s="80" t="s">
        <v>54</v>
      </c>
      <c r="G1003" s="80" t="s">
        <v>288</v>
      </c>
      <c r="H1003" s="6"/>
      <c r="I1003" s="6">
        <v>652900000</v>
      </c>
      <c r="J1003" s="6">
        <f t="shared" si="44"/>
        <v>652900000</v>
      </c>
      <c r="K1003" s="67" t="str">
        <f t="shared" si="45"/>
        <v>02-02-01-003-005</v>
      </c>
      <c r="L1003" s="67" t="s">
        <v>630</v>
      </c>
      <c r="M1003" s="66" t="s">
        <v>273</v>
      </c>
      <c r="N1003" s="66" t="str">
        <f t="shared" si="43"/>
        <v/>
      </c>
      <c r="O1003" s="66" t="str">
        <f>IF(A1003="","",IF(M1003="DETALLE","",COUNTIFS(N1003:$N$2970,N1003)))</f>
        <v/>
      </c>
      <c r="P1003" s="66" t="s">
        <v>743</v>
      </c>
      <c r="Q1003" s="66" t="s">
        <v>696</v>
      </c>
      <c r="R1003" s="66" t="s">
        <v>466</v>
      </c>
      <c r="S1003" s="65" t="s">
        <v>743</v>
      </c>
    </row>
    <row r="1004" spans="6:19" s="66" customFormat="1" x14ac:dyDescent="0.25">
      <c r="F1004" s="80" t="s">
        <v>138</v>
      </c>
      <c r="G1004" s="80" t="s">
        <v>992</v>
      </c>
      <c r="H1004" s="6">
        <v>12000000</v>
      </c>
      <c r="I1004" s="6"/>
      <c r="J1004" s="6">
        <f t="shared" si="44"/>
        <v>12000000</v>
      </c>
      <c r="K1004" s="67" t="str">
        <f t="shared" si="45"/>
        <v>02-02-01-003-005</v>
      </c>
      <c r="L1004" s="67" t="s">
        <v>630</v>
      </c>
      <c r="M1004" s="66" t="s">
        <v>273</v>
      </c>
      <c r="N1004" s="66" t="str">
        <f t="shared" si="43"/>
        <v/>
      </c>
      <c r="O1004" s="66" t="str">
        <f>IF(A1004="","",IF(M1004="DETALLE","",COUNTIFS(N1004:$N$2970,N1004)))</f>
        <v/>
      </c>
      <c r="P1004" s="66" t="s">
        <v>778</v>
      </c>
      <c r="Q1004" s="66" t="s">
        <v>696</v>
      </c>
      <c r="R1004" s="66" t="s">
        <v>466</v>
      </c>
      <c r="S1004" s="65" t="s">
        <v>778</v>
      </c>
    </row>
    <row r="1005" spans="6:19" s="66" customFormat="1" x14ac:dyDescent="0.25">
      <c r="F1005" s="80" t="s">
        <v>55</v>
      </c>
      <c r="G1005" s="80" t="s">
        <v>1030</v>
      </c>
      <c r="H1005" s="6">
        <v>399840</v>
      </c>
      <c r="I1005" s="6"/>
      <c r="J1005" s="6">
        <f t="shared" si="44"/>
        <v>399840</v>
      </c>
      <c r="K1005" s="67" t="str">
        <f t="shared" si="45"/>
        <v>02-02-01-003-005</v>
      </c>
      <c r="L1005" s="67" t="s">
        <v>630</v>
      </c>
      <c r="M1005" s="66" t="s">
        <v>273</v>
      </c>
      <c r="N1005" s="66" t="str">
        <f t="shared" si="43"/>
        <v/>
      </c>
      <c r="O1005" s="66" t="str">
        <f>IF(A1005="","",IF(M1005="DETALLE","",COUNTIFS(N1005:$N$2970,N1005)))</f>
        <v/>
      </c>
      <c r="P1005" s="66" t="s">
        <v>756</v>
      </c>
      <c r="Q1005" s="66" t="s">
        <v>696</v>
      </c>
      <c r="R1005" s="66" t="s">
        <v>466</v>
      </c>
      <c r="S1005" s="65" t="s">
        <v>756</v>
      </c>
    </row>
    <row r="1006" spans="6:19" s="66" customFormat="1" x14ac:dyDescent="0.25">
      <c r="F1006" s="80" t="s">
        <v>56</v>
      </c>
      <c r="G1006" s="80" t="s">
        <v>280</v>
      </c>
      <c r="H1006" s="6">
        <v>957000000</v>
      </c>
      <c r="I1006" s="6"/>
      <c r="J1006" s="6">
        <f t="shared" si="44"/>
        <v>957000000</v>
      </c>
      <c r="K1006" s="67" t="str">
        <f t="shared" si="45"/>
        <v>02-02-01-003-005</v>
      </c>
      <c r="L1006" s="67" t="s">
        <v>630</v>
      </c>
      <c r="M1006" s="66" t="s">
        <v>273</v>
      </c>
      <c r="N1006" s="66" t="str">
        <f t="shared" si="43"/>
        <v/>
      </c>
      <c r="O1006" s="66" t="str">
        <f>IF(A1006="","",IF(M1006="DETALLE","",COUNTIFS(N1006:$N$2970,N1006)))</f>
        <v/>
      </c>
      <c r="P1006" s="66" t="s">
        <v>740</v>
      </c>
      <c r="Q1006" s="66" t="s">
        <v>696</v>
      </c>
      <c r="R1006" s="66" t="s">
        <v>466</v>
      </c>
      <c r="S1006" s="65" t="s">
        <v>740</v>
      </c>
    </row>
    <row r="1007" spans="6:19" s="66" customFormat="1" x14ac:dyDescent="0.25">
      <c r="F1007" s="80" t="s">
        <v>58</v>
      </c>
      <c r="G1007" s="80" t="s">
        <v>988</v>
      </c>
      <c r="H1007" s="6">
        <v>8400000</v>
      </c>
      <c r="I1007" s="6"/>
      <c r="J1007" s="6">
        <f t="shared" si="44"/>
        <v>8400000</v>
      </c>
      <c r="K1007" s="67" t="str">
        <f t="shared" si="45"/>
        <v>02-02-01-003-005</v>
      </c>
      <c r="L1007" s="67" t="s">
        <v>630</v>
      </c>
      <c r="M1007" s="66" t="s">
        <v>273</v>
      </c>
      <c r="N1007" s="66" t="str">
        <f t="shared" si="43"/>
        <v/>
      </c>
      <c r="O1007" s="66" t="str">
        <f>IF(A1007="","",IF(M1007="DETALLE","",COUNTIFS(N1007:$N$2970,N1007)))</f>
        <v/>
      </c>
      <c r="P1007" s="66" t="s">
        <v>758</v>
      </c>
      <c r="Q1007" s="66" t="s">
        <v>696</v>
      </c>
      <c r="R1007" s="66" t="s">
        <v>466</v>
      </c>
      <c r="S1007" s="65" t="s">
        <v>758</v>
      </c>
    </row>
    <row r="1008" spans="6:19" s="66" customFormat="1" x14ac:dyDescent="0.25">
      <c r="F1008" s="80" t="s">
        <v>59</v>
      </c>
      <c r="G1008" s="80" t="s">
        <v>1029</v>
      </c>
      <c r="H1008" s="6">
        <v>1879056250</v>
      </c>
      <c r="I1008" s="6"/>
      <c r="J1008" s="6">
        <f t="shared" si="44"/>
        <v>1879056250</v>
      </c>
      <c r="K1008" s="67" t="str">
        <f t="shared" si="45"/>
        <v>02-02-01-003-005</v>
      </c>
      <c r="L1008" s="67" t="s">
        <v>630</v>
      </c>
      <c r="M1008" s="66" t="s">
        <v>273</v>
      </c>
      <c r="N1008" s="66" t="str">
        <f t="shared" si="43"/>
        <v/>
      </c>
      <c r="O1008" s="66" t="str">
        <f>IF(A1008="","",IF(M1008="DETALLE","",COUNTIFS(N1008:$N$2970,N1008)))</f>
        <v/>
      </c>
      <c r="P1008" s="66" t="s">
        <v>759</v>
      </c>
      <c r="Q1008" s="66" t="s">
        <v>696</v>
      </c>
      <c r="R1008" s="66" t="s">
        <v>466</v>
      </c>
      <c r="S1008" s="65" t="s">
        <v>759</v>
      </c>
    </row>
    <row r="1009" spans="6:19" s="66" customFormat="1" x14ac:dyDescent="0.25">
      <c r="F1009" s="80" t="s">
        <v>145</v>
      </c>
      <c r="G1009" s="80" t="s">
        <v>1037</v>
      </c>
      <c r="H1009" s="6"/>
      <c r="I1009" s="6">
        <v>229450000</v>
      </c>
      <c r="J1009" s="6">
        <f t="shared" si="44"/>
        <v>229450000</v>
      </c>
      <c r="K1009" s="67" t="str">
        <f t="shared" si="45"/>
        <v>02-02-01-003-005</v>
      </c>
      <c r="L1009" s="67" t="s">
        <v>630</v>
      </c>
      <c r="M1009" s="66" t="s">
        <v>273</v>
      </c>
      <c r="N1009" s="66" t="str">
        <f t="shared" si="43"/>
        <v/>
      </c>
      <c r="O1009" s="66" t="str">
        <f>IF(A1009="","",IF(M1009="DETALLE","",COUNTIFS(N1009:$N$2970,N1009)))</f>
        <v/>
      </c>
      <c r="P1009" s="66" t="s">
        <v>767</v>
      </c>
      <c r="Q1009" s="66" t="s">
        <v>696</v>
      </c>
      <c r="R1009" s="66" t="s">
        <v>466</v>
      </c>
      <c r="S1009" s="65" t="s">
        <v>767</v>
      </c>
    </row>
    <row r="1010" spans="6:19" s="66" customFormat="1" x14ac:dyDescent="0.25">
      <c r="F1010" s="80" t="s">
        <v>60</v>
      </c>
      <c r="G1010" s="80" t="s">
        <v>329</v>
      </c>
      <c r="H1010" s="6">
        <v>22130000</v>
      </c>
      <c r="I1010" s="6"/>
      <c r="J1010" s="6">
        <f t="shared" si="44"/>
        <v>22130000</v>
      </c>
      <c r="K1010" s="67" t="str">
        <f t="shared" si="45"/>
        <v>02-02-01-003-005</v>
      </c>
      <c r="L1010" s="67" t="s">
        <v>630</v>
      </c>
      <c r="M1010" s="66" t="s">
        <v>273</v>
      </c>
      <c r="N1010" s="66" t="str">
        <f t="shared" si="43"/>
        <v/>
      </c>
      <c r="O1010" s="66" t="str">
        <f>IF(A1010="","",IF(M1010="DETALLE","",COUNTIFS(N1010:$N$2970,N1010)))</f>
        <v/>
      </c>
      <c r="P1010" s="66" t="s">
        <v>760</v>
      </c>
      <c r="Q1010" s="66" t="s">
        <v>696</v>
      </c>
      <c r="R1010" s="66" t="s">
        <v>466</v>
      </c>
      <c r="S1010" s="65" t="s">
        <v>760</v>
      </c>
    </row>
    <row r="1011" spans="6:19" s="66" customFormat="1" x14ac:dyDescent="0.25">
      <c r="F1011" s="80" t="s">
        <v>61</v>
      </c>
      <c r="G1011" s="80" t="s">
        <v>330</v>
      </c>
      <c r="H1011" s="6">
        <v>1200000</v>
      </c>
      <c r="I1011" s="6"/>
      <c r="J1011" s="6">
        <f t="shared" si="44"/>
        <v>1200000</v>
      </c>
      <c r="K1011" s="67" t="str">
        <f t="shared" si="45"/>
        <v>02-02-01-003-005</v>
      </c>
      <c r="L1011" s="67" t="s">
        <v>630</v>
      </c>
      <c r="M1011" s="66" t="s">
        <v>273</v>
      </c>
      <c r="N1011" s="66" t="str">
        <f t="shared" si="43"/>
        <v/>
      </c>
      <c r="O1011" s="66" t="str">
        <f>IF(A1011="","",IF(M1011="DETALLE","",COUNTIFS(N1011:$N$2970,N1011)))</f>
        <v/>
      </c>
      <c r="P1011" s="66" t="s">
        <v>760</v>
      </c>
      <c r="Q1011" s="66" t="s">
        <v>696</v>
      </c>
      <c r="R1011" s="66" t="s">
        <v>466</v>
      </c>
      <c r="S1011" s="65" t="s">
        <v>843</v>
      </c>
    </row>
    <row r="1012" spans="6:19" s="66" customFormat="1" x14ac:dyDescent="0.25">
      <c r="F1012" s="80" t="s">
        <v>62</v>
      </c>
      <c r="G1012" s="80" t="s">
        <v>331</v>
      </c>
      <c r="H1012" s="6">
        <v>8000000</v>
      </c>
      <c r="I1012" s="6"/>
      <c r="J1012" s="6">
        <f t="shared" si="44"/>
        <v>8000000</v>
      </c>
      <c r="K1012" s="67" t="str">
        <f t="shared" si="45"/>
        <v>02-02-01-003-005</v>
      </c>
      <c r="L1012" s="67" t="s">
        <v>630</v>
      </c>
      <c r="M1012" s="66" t="s">
        <v>273</v>
      </c>
      <c r="N1012" s="66" t="str">
        <f t="shared" si="43"/>
        <v/>
      </c>
      <c r="O1012" s="66" t="str">
        <f>IF(A1012="","",IF(M1012="DETALLE","",COUNTIFS(N1012:$N$2970,N1012)))</f>
        <v/>
      </c>
      <c r="P1012" s="66" t="s">
        <v>761</v>
      </c>
      <c r="Q1012" s="66" t="s">
        <v>696</v>
      </c>
      <c r="R1012" s="66" t="s">
        <v>466</v>
      </c>
      <c r="S1012" s="65" t="s">
        <v>761</v>
      </c>
    </row>
    <row r="1013" spans="6:19" s="66" customFormat="1" x14ac:dyDescent="0.25">
      <c r="F1013" s="80" t="s">
        <v>63</v>
      </c>
      <c r="G1013" s="80" t="s">
        <v>332</v>
      </c>
      <c r="H1013" s="6">
        <v>11500000</v>
      </c>
      <c r="I1013" s="6"/>
      <c r="J1013" s="6">
        <f t="shared" si="44"/>
        <v>11500000</v>
      </c>
      <c r="K1013" s="67" t="str">
        <f t="shared" si="45"/>
        <v>02-02-01-003-005</v>
      </c>
      <c r="L1013" s="67" t="s">
        <v>630</v>
      </c>
      <c r="M1013" s="66" t="s">
        <v>273</v>
      </c>
      <c r="N1013" s="66" t="str">
        <f t="shared" si="43"/>
        <v/>
      </c>
      <c r="O1013" s="66" t="str">
        <f>IF(A1013="","",IF(M1013="DETALLE","",COUNTIFS(N1013:$N$2970,N1013)))</f>
        <v/>
      </c>
      <c r="P1013" s="66" t="s">
        <v>761</v>
      </c>
      <c r="Q1013" s="66" t="s">
        <v>696</v>
      </c>
      <c r="R1013" s="66" t="s">
        <v>466</v>
      </c>
      <c r="S1013" s="65" t="s">
        <v>844</v>
      </c>
    </row>
    <row r="1014" spans="6:19" s="66" customFormat="1" x14ac:dyDescent="0.25">
      <c r="F1014" s="80" t="s">
        <v>65</v>
      </c>
      <c r="G1014" s="80" t="s">
        <v>1024</v>
      </c>
      <c r="H1014" s="6">
        <v>23500000</v>
      </c>
      <c r="I1014" s="6"/>
      <c r="J1014" s="6">
        <f t="shared" si="44"/>
        <v>23500000</v>
      </c>
      <c r="K1014" s="67" t="str">
        <f t="shared" si="45"/>
        <v>02-02-01-003-005</v>
      </c>
      <c r="L1014" s="67" t="s">
        <v>630</v>
      </c>
      <c r="M1014" s="66" t="s">
        <v>273</v>
      </c>
      <c r="N1014" s="66" t="str">
        <f t="shared" si="43"/>
        <v/>
      </c>
      <c r="O1014" s="66" t="str">
        <f>IF(A1014="","",IF(M1014="DETALLE","",COUNTIFS(N1014:$N$2970,N1014)))</f>
        <v/>
      </c>
      <c r="P1014" s="66" t="s">
        <v>762</v>
      </c>
      <c r="Q1014" s="66" t="s">
        <v>696</v>
      </c>
      <c r="R1014" s="66" t="s">
        <v>466</v>
      </c>
      <c r="S1014" s="65" t="s">
        <v>762</v>
      </c>
    </row>
    <row r="1015" spans="6:19" s="66" customFormat="1" x14ac:dyDescent="0.25">
      <c r="F1015" s="80" t="s">
        <v>66</v>
      </c>
      <c r="G1015" s="80" t="s">
        <v>335</v>
      </c>
      <c r="H1015" s="6">
        <v>46000000</v>
      </c>
      <c r="I1015" s="6"/>
      <c r="J1015" s="6">
        <f t="shared" si="44"/>
        <v>46000000</v>
      </c>
      <c r="K1015" s="67" t="str">
        <f t="shared" si="45"/>
        <v>02-02-01-003-005</v>
      </c>
      <c r="L1015" s="67" t="s">
        <v>630</v>
      </c>
      <c r="M1015" s="66" t="s">
        <v>273</v>
      </c>
      <c r="N1015" s="66" t="str">
        <f t="shared" si="43"/>
        <v/>
      </c>
      <c r="O1015" s="66" t="str">
        <f>IF(A1015="","",IF(M1015="DETALLE","",COUNTIFS(N1015:$N$2970,N1015)))</f>
        <v/>
      </c>
      <c r="P1015" s="66" t="s">
        <v>762</v>
      </c>
      <c r="Q1015" s="66" t="s">
        <v>696</v>
      </c>
      <c r="R1015" s="66" t="s">
        <v>466</v>
      </c>
      <c r="S1015" s="65" t="s">
        <v>845</v>
      </c>
    </row>
    <row r="1016" spans="6:19" s="66" customFormat="1" x14ac:dyDescent="0.25">
      <c r="F1016" s="80" t="s">
        <v>67</v>
      </c>
      <c r="G1016" s="80" t="s">
        <v>336</v>
      </c>
      <c r="H1016" s="6">
        <v>23000000</v>
      </c>
      <c r="I1016" s="6"/>
      <c r="J1016" s="6">
        <f t="shared" si="44"/>
        <v>23000000</v>
      </c>
      <c r="K1016" s="67" t="str">
        <f t="shared" si="45"/>
        <v>02-02-01-003-005</v>
      </c>
      <c r="L1016" s="67" t="s">
        <v>630</v>
      </c>
      <c r="M1016" s="66" t="s">
        <v>273</v>
      </c>
      <c r="N1016" s="66" t="str">
        <f t="shared" si="43"/>
        <v/>
      </c>
      <c r="O1016" s="66" t="str">
        <f>IF(A1016="","",IF(M1016="DETALLE","",COUNTIFS(N1016:$N$2970,N1016)))</f>
        <v/>
      </c>
      <c r="P1016" s="66" t="s">
        <v>762</v>
      </c>
      <c r="Q1016" s="66" t="s">
        <v>696</v>
      </c>
      <c r="R1016" s="66" t="s">
        <v>466</v>
      </c>
      <c r="S1016" s="65" t="s">
        <v>1048</v>
      </c>
    </row>
    <row r="1017" spans="6:19" s="66" customFormat="1" x14ac:dyDescent="0.25">
      <c r="F1017" s="80" t="s">
        <v>68</v>
      </c>
      <c r="G1017" s="80" t="s">
        <v>337</v>
      </c>
      <c r="H1017" s="6">
        <v>39810000</v>
      </c>
      <c r="I1017" s="6"/>
      <c r="J1017" s="6">
        <f t="shared" si="44"/>
        <v>39810000</v>
      </c>
      <c r="K1017" s="67" t="str">
        <f t="shared" si="45"/>
        <v>02-02-01-003-005</v>
      </c>
      <c r="L1017" s="67" t="s">
        <v>630</v>
      </c>
      <c r="M1017" s="66" t="s">
        <v>273</v>
      </c>
      <c r="N1017" s="66" t="str">
        <f t="shared" si="43"/>
        <v/>
      </c>
      <c r="O1017" s="66" t="str">
        <f>IF(A1017="","",IF(M1017="DETALLE","",COUNTIFS(N1017:$N$2970,N1017)))</f>
        <v/>
      </c>
      <c r="P1017" s="66" t="s">
        <v>763</v>
      </c>
      <c r="Q1017" s="66" t="s">
        <v>696</v>
      </c>
      <c r="R1017" s="66" t="s">
        <v>466</v>
      </c>
      <c r="S1017" s="65" t="s">
        <v>763</v>
      </c>
    </row>
    <row r="1018" spans="6:19" s="66" customFormat="1" x14ac:dyDescent="0.25">
      <c r="F1018" s="80" t="s">
        <v>69</v>
      </c>
      <c r="G1018" s="80" t="s">
        <v>338</v>
      </c>
      <c r="H1018" s="6">
        <v>1500000</v>
      </c>
      <c r="I1018" s="6"/>
      <c r="J1018" s="6">
        <f t="shared" si="44"/>
        <v>1500000</v>
      </c>
      <c r="K1018" s="67" t="str">
        <f t="shared" si="45"/>
        <v>02-02-01-003-005</v>
      </c>
      <c r="L1018" s="67" t="s">
        <v>630</v>
      </c>
      <c r="M1018" s="66" t="s">
        <v>273</v>
      </c>
      <c r="N1018" s="66" t="str">
        <f t="shared" si="43"/>
        <v/>
      </c>
      <c r="O1018" s="66" t="str">
        <f>IF(A1018="","",IF(M1018="DETALLE","",COUNTIFS(N1018:$N$2970,N1018)))</f>
        <v/>
      </c>
      <c r="P1018" s="66" t="s">
        <v>763</v>
      </c>
      <c r="Q1018" s="66" t="s">
        <v>696</v>
      </c>
      <c r="R1018" s="66" t="s">
        <v>466</v>
      </c>
      <c r="S1018" s="65" t="s">
        <v>847</v>
      </c>
    </row>
    <row r="1019" spans="6:19" s="66" customFormat="1" x14ac:dyDescent="0.25">
      <c r="F1019" s="80" t="s">
        <v>70</v>
      </c>
      <c r="G1019" s="80" t="s">
        <v>339</v>
      </c>
      <c r="H1019" s="6">
        <v>8000000</v>
      </c>
      <c r="I1019" s="6"/>
      <c r="J1019" s="6">
        <f t="shared" si="44"/>
        <v>8000000</v>
      </c>
      <c r="K1019" s="67" t="str">
        <f t="shared" si="45"/>
        <v>02-02-01-003-005</v>
      </c>
      <c r="L1019" s="67" t="s">
        <v>630</v>
      </c>
      <c r="M1019" s="66" t="s">
        <v>273</v>
      </c>
      <c r="N1019" s="66" t="str">
        <f t="shared" si="43"/>
        <v/>
      </c>
      <c r="O1019" s="66" t="str">
        <f>IF(A1019="","",IF(M1019="DETALLE","",COUNTIFS(N1019:$N$2970,N1019)))</f>
        <v/>
      </c>
      <c r="P1019" s="66" t="s">
        <v>763</v>
      </c>
      <c r="Q1019" s="66" t="s">
        <v>696</v>
      </c>
      <c r="R1019" s="66" t="s">
        <v>466</v>
      </c>
      <c r="S1019" s="65" t="s">
        <v>1049</v>
      </c>
    </row>
    <row r="1020" spans="6:19" s="66" customFormat="1" x14ac:dyDescent="0.25">
      <c r="F1020" s="80" t="s">
        <v>158</v>
      </c>
      <c r="G1020" s="80" t="s">
        <v>986</v>
      </c>
      <c r="H1020" s="6">
        <v>30000000</v>
      </c>
      <c r="I1020" s="6"/>
      <c r="J1020" s="6">
        <f t="shared" si="44"/>
        <v>30000000</v>
      </c>
      <c r="K1020" s="67" t="str">
        <f t="shared" si="45"/>
        <v>02-02-01-003-005</v>
      </c>
      <c r="L1020" s="67" t="s">
        <v>630</v>
      </c>
      <c r="M1020" s="66" t="s">
        <v>273</v>
      </c>
      <c r="N1020" s="66" t="str">
        <f t="shared" si="43"/>
        <v/>
      </c>
      <c r="O1020" s="66" t="str">
        <f>IF(A1020="","",IF(M1020="DETALLE","",COUNTIFS(N1020:$N$2970,N1020)))</f>
        <v/>
      </c>
      <c r="P1020" s="66" t="s">
        <v>764</v>
      </c>
      <c r="Q1020" s="66" t="s">
        <v>696</v>
      </c>
      <c r="R1020" s="66" t="s">
        <v>466</v>
      </c>
      <c r="S1020" s="65" t="s">
        <v>764</v>
      </c>
    </row>
    <row r="1021" spans="6:19" s="66" customFormat="1" x14ac:dyDescent="0.25">
      <c r="F1021" s="80" t="s">
        <v>71</v>
      </c>
      <c r="G1021" s="80" t="s">
        <v>982</v>
      </c>
      <c r="H1021" s="6">
        <v>32410344</v>
      </c>
      <c r="I1021" s="6"/>
      <c r="J1021" s="6">
        <f t="shared" si="44"/>
        <v>32410344</v>
      </c>
      <c r="K1021" s="67" t="str">
        <f t="shared" si="45"/>
        <v>02-02-01-003-005</v>
      </c>
      <c r="L1021" s="67" t="s">
        <v>630</v>
      </c>
      <c r="M1021" s="66" t="s">
        <v>273</v>
      </c>
      <c r="N1021" s="66" t="str">
        <f t="shared" si="43"/>
        <v/>
      </c>
      <c r="O1021" s="66" t="str">
        <f>IF(A1021="","",IF(M1021="DETALLE","",COUNTIFS(N1021:$N$2970,N1021)))</f>
        <v/>
      </c>
      <c r="P1021" s="66" t="s">
        <v>764</v>
      </c>
      <c r="Q1021" s="66" t="s">
        <v>696</v>
      </c>
      <c r="R1021" s="66" t="s">
        <v>466</v>
      </c>
      <c r="S1021" s="65" t="s">
        <v>849</v>
      </c>
    </row>
    <row r="1022" spans="6:19" s="66" customFormat="1" x14ac:dyDescent="0.25">
      <c r="F1022" s="80" t="s">
        <v>173</v>
      </c>
      <c r="G1022" s="80" t="s">
        <v>983</v>
      </c>
      <c r="H1022" s="6">
        <v>12300000</v>
      </c>
      <c r="I1022" s="6"/>
      <c r="J1022" s="6">
        <f t="shared" si="44"/>
        <v>12300000</v>
      </c>
      <c r="K1022" s="67" t="str">
        <f t="shared" si="45"/>
        <v>02-02-01-003-005</v>
      </c>
      <c r="L1022" s="67" t="s">
        <v>630</v>
      </c>
      <c r="M1022" s="66" t="s">
        <v>273</v>
      </c>
      <c r="N1022" s="66" t="str">
        <f t="shared" si="43"/>
        <v/>
      </c>
      <c r="O1022" s="66" t="str">
        <f>IF(A1022="","",IF(M1022="DETALLE","",COUNTIFS(N1022:$N$2970,N1022)))</f>
        <v/>
      </c>
      <c r="P1022" s="66" t="s">
        <v>764</v>
      </c>
      <c r="Q1022" s="66" t="s">
        <v>696</v>
      </c>
      <c r="R1022" s="66" t="s">
        <v>466</v>
      </c>
      <c r="S1022" s="65" t="s">
        <v>904</v>
      </c>
    </row>
    <row r="1023" spans="6:19" s="66" customFormat="1" x14ac:dyDescent="0.25">
      <c r="F1023" s="80" t="s">
        <v>72</v>
      </c>
      <c r="G1023" s="80" t="s">
        <v>341</v>
      </c>
      <c r="H1023" s="6">
        <v>31295000</v>
      </c>
      <c r="I1023" s="6">
        <v>8150000</v>
      </c>
      <c r="J1023" s="6">
        <f t="shared" si="44"/>
        <v>39445000</v>
      </c>
      <c r="K1023" s="67" t="str">
        <f t="shared" si="45"/>
        <v>02-02-01-003-005</v>
      </c>
      <c r="L1023" s="67" t="s">
        <v>630</v>
      </c>
      <c r="M1023" s="66" t="s">
        <v>273</v>
      </c>
      <c r="N1023" s="66" t="str">
        <f t="shared" si="43"/>
        <v/>
      </c>
      <c r="O1023" s="66" t="str">
        <f>IF(A1023="","",IF(M1023="DETALLE","",COUNTIFS(N1023:$N$2970,N1023)))</f>
        <v/>
      </c>
      <c r="P1023" s="66" t="s">
        <v>765</v>
      </c>
      <c r="Q1023" s="66" t="s">
        <v>696</v>
      </c>
      <c r="R1023" s="66" t="s">
        <v>466</v>
      </c>
      <c r="S1023" s="65" t="s">
        <v>850</v>
      </c>
    </row>
    <row r="1024" spans="6:19" s="66" customFormat="1" x14ac:dyDescent="0.25">
      <c r="F1024" s="80" t="s">
        <v>73</v>
      </c>
      <c r="G1024" s="80" t="s">
        <v>342</v>
      </c>
      <c r="H1024" s="6">
        <v>73369000</v>
      </c>
      <c r="I1024" s="6"/>
      <c r="J1024" s="6">
        <f t="shared" si="44"/>
        <v>73369000</v>
      </c>
      <c r="K1024" s="67" t="str">
        <f t="shared" si="45"/>
        <v>02-02-01-003-005</v>
      </c>
      <c r="L1024" s="67" t="s">
        <v>630</v>
      </c>
      <c r="M1024" s="66" t="s">
        <v>273</v>
      </c>
      <c r="N1024" s="66" t="str">
        <f t="shared" si="43"/>
        <v/>
      </c>
      <c r="O1024" s="66" t="str">
        <f>IF(A1024="","",IF(M1024="DETALLE","",COUNTIFS(N1024:$N$2970,N1024)))</f>
        <v/>
      </c>
      <c r="P1024" s="66" t="s">
        <v>765</v>
      </c>
      <c r="Q1024" s="66" t="s">
        <v>696</v>
      </c>
      <c r="R1024" s="66" t="s">
        <v>466</v>
      </c>
      <c r="S1024" s="65" t="s">
        <v>765</v>
      </c>
    </row>
    <row r="1025" spans="6:19" s="66" customFormat="1" x14ac:dyDescent="0.25">
      <c r="F1025" s="80" t="s">
        <v>124</v>
      </c>
      <c r="G1025" s="80" t="s">
        <v>987</v>
      </c>
      <c r="H1025" s="6">
        <v>1300000</v>
      </c>
      <c r="I1025" s="6"/>
      <c r="J1025" s="6">
        <f t="shared" si="44"/>
        <v>1300000</v>
      </c>
      <c r="K1025" s="67" t="str">
        <f t="shared" si="45"/>
        <v>02-02-01-003-005</v>
      </c>
      <c r="L1025" s="67" t="s">
        <v>630</v>
      </c>
      <c r="M1025" s="66" t="s">
        <v>273</v>
      </c>
      <c r="N1025" s="66" t="str">
        <f t="shared" si="43"/>
        <v/>
      </c>
      <c r="O1025" s="66" t="str">
        <f>IF(A1025="","",IF(M1025="DETALLE","",COUNTIFS(N1025:$N$2970,N1025)))</f>
        <v/>
      </c>
      <c r="P1025" s="66" t="s">
        <v>766</v>
      </c>
      <c r="Q1025" s="66" t="s">
        <v>696</v>
      </c>
      <c r="R1025" s="66" t="s">
        <v>466</v>
      </c>
      <c r="S1025" s="65" t="s">
        <v>873</v>
      </c>
    </row>
    <row r="1026" spans="6:19" s="66" customFormat="1" x14ac:dyDescent="0.25">
      <c r="F1026" s="80" t="s">
        <v>74</v>
      </c>
      <c r="G1026" s="80" t="s">
        <v>343</v>
      </c>
      <c r="H1026" s="6">
        <v>5900000</v>
      </c>
      <c r="I1026" s="6"/>
      <c r="J1026" s="6">
        <f t="shared" si="44"/>
        <v>5900000</v>
      </c>
      <c r="K1026" s="67" t="str">
        <f t="shared" si="45"/>
        <v>02-02-01-003-005</v>
      </c>
      <c r="L1026" s="67" t="s">
        <v>630</v>
      </c>
      <c r="M1026" s="66" t="s">
        <v>273</v>
      </c>
      <c r="N1026" s="66" t="str">
        <f t="shared" si="43"/>
        <v/>
      </c>
      <c r="O1026" s="66" t="str">
        <f>IF(A1026="","",IF(M1026="DETALLE","",COUNTIFS(N1026:$N$2970,N1026)))</f>
        <v/>
      </c>
      <c r="P1026" s="66" t="s">
        <v>766</v>
      </c>
      <c r="Q1026" s="66" t="s">
        <v>696</v>
      </c>
      <c r="R1026" s="66" t="s">
        <v>466</v>
      </c>
      <c r="S1026" s="65" t="s">
        <v>766</v>
      </c>
    </row>
    <row r="1027" spans="6:19" s="66" customFormat="1" x14ac:dyDescent="0.25">
      <c r="F1027" s="80" t="s">
        <v>76</v>
      </c>
      <c r="G1027" s="80" t="s">
        <v>282</v>
      </c>
      <c r="H1027" s="6">
        <v>61435237</v>
      </c>
      <c r="I1027" s="6"/>
      <c r="J1027" s="6">
        <f t="shared" si="44"/>
        <v>61435237</v>
      </c>
      <c r="K1027" s="67" t="str">
        <f t="shared" si="45"/>
        <v>02-02-01-003-005</v>
      </c>
      <c r="L1027" s="67" t="s">
        <v>630</v>
      </c>
      <c r="M1027" s="66" t="s">
        <v>273</v>
      </c>
      <c r="N1027" s="66" t="str">
        <f t="shared" si="43"/>
        <v/>
      </c>
      <c r="O1027" s="66" t="str">
        <f>IF(A1027="","",IF(M1027="DETALLE","",COUNTIFS(N1027:$N$2970,N1027)))</f>
        <v/>
      </c>
      <c r="P1027" s="66" t="s">
        <v>741</v>
      </c>
      <c r="Q1027" s="66" t="s">
        <v>696</v>
      </c>
      <c r="R1027" s="66" t="s">
        <v>466</v>
      </c>
      <c r="S1027" s="65" t="s">
        <v>851</v>
      </c>
    </row>
    <row r="1028" spans="6:19" s="66" customFormat="1" x14ac:dyDescent="0.25">
      <c r="F1028" s="80" t="s">
        <v>78</v>
      </c>
      <c r="G1028" s="80" t="s">
        <v>345</v>
      </c>
      <c r="H1028" s="6">
        <v>90000000</v>
      </c>
      <c r="I1028" s="6"/>
      <c r="J1028" s="6">
        <f t="shared" si="44"/>
        <v>90000000</v>
      </c>
      <c r="K1028" s="67" t="str">
        <f t="shared" si="45"/>
        <v>02-02-01-003-005</v>
      </c>
      <c r="L1028" s="67" t="s">
        <v>630</v>
      </c>
      <c r="M1028" s="66" t="s">
        <v>273</v>
      </c>
      <c r="N1028" s="66" t="str">
        <f t="shared" si="43"/>
        <v/>
      </c>
      <c r="O1028" s="66" t="str">
        <f>IF(A1028="","",IF(M1028="DETALLE","",COUNTIFS(N1028:$N$2970,N1028)))</f>
        <v/>
      </c>
      <c r="P1028" s="66" t="s">
        <v>767</v>
      </c>
      <c r="Q1028" s="66" t="s">
        <v>696</v>
      </c>
      <c r="R1028" s="66" t="s">
        <v>466</v>
      </c>
      <c r="S1028" s="65" t="s">
        <v>852</v>
      </c>
    </row>
    <row r="1029" spans="6:19" s="66" customFormat="1" x14ac:dyDescent="0.25">
      <c r="F1029" s="80" t="s">
        <v>79</v>
      </c>
      <c r="G1029" s="80" t="s">
        <v>346</v>
      </c>
      <c r="H1029" s="6">
        <v>12000000</v>
      </c>
      <c r="I1029" s="6"/>
      <c r="J1029" s="6">
        <f t="shared" si="44"/>
        <v>12000000</v>
      </c>
      <c r="K1029" s="67" t="str">
        <f t="shared" si="45"/>
        <v>02-02-01-003-005</v>
      </c>
      <c r="L1029" s="67" t="s">
        <v>630</v>
      </c>
      <c r="M1029" s="66" t="s">
        <v>273</v>
      </c>
      <c r="N1029" s="66" t="str">
        <f t="shared" si="43"/>
        <v/>
      </c>
      <c r="O1029" s="66" t="str">
        <f>IF(A1029="","",IF(M1029="DETALLE","",COUNTIFS(N1029:$N$2970,N1029)))</f>
        <v/>
      </c>
      <c r="P1029" s="66" t="s">
        <v>767</v>
      </c>
      <c r="Q1029" s="66" t="s">
        <v>696</v>
      </c>
      <c r="R1029" s="66" t="s">
        <v>466</v>
      </c>
      <c r="S1029" s="65" t="s">
        <v>853</v>
      </c>
    </row>
    <row r="1030" spans="6:19" s="66" customFormat="1" x14ac:dyDescent="0.25">
      <c r="F1030" s="80" t="s">
        <v>80</v>
      </c>
      <c r="G1030" s="80" t="s">
        <v>347</v>
      </c>
      <c r="H1030" s="6">
        <v>218214156</v>
      </c>
      <c r="I1030" s="6"/>
      <c r="J1030" s="6">
        <f t="shared" si="44"/>
        <v>218214156</v>
      </c>
      <c r="K1030" s="67" t="str">
        <f t="shared" si="45"/>
        <v>02-02-01-003-005</v>
      </c>
      <c r="L1030" s="67" t="s">
        <v>630</v>
      </c>
      <c r="M1030" s="66" t="s">
        <v>273</v>
      </c>
      <c r="N1030" s="66" t="str">
        <f t="shared" si="43"/>
        <v/>
      </c>
      <c r="O1030" s="66" t="str">
        <f>IF(A1030="","",IF(M1030="DETALLE","",COUNTIFS(N1030:$N$2970,N1030)))</f>
        <v/>
      </c>
      <c r="P1030" s="66" t="s">
        <v>768</v>
      </c>
      <c r="Q1030" s="66" t="s">
        <v>696</v>
      </c>
      <c r="R1030" s="66" t="s">
        <v>466</v>
      </c>
      <c r="S1030" s="65" t="s">
        <v>768</v>
      </c>
    </row>
    <row r="1031" spans="6:19" s="66" customFormat="1" x14ac:dyDescent="0.25">
      <c r="F1031" s="80" t="s">
        <v>114</v>
      </c>
      <c r="G1031" s="80" t="s">
        <v>380</v>
      </c>
      <c r="H1031" s="6">
        <v>42000000</v>
      </c>
      <c r="I1031" s="6">
        <v>45000000</v>
      </c>
      <c r="J1031" s="6">
        <f t="shared" si="44"/>
        <v>87000000</v>
      </c>
      <c r="K1031" s="67" t="str">
        <f t="shared" si="45"/>
        <v>02-02-01-003-005</v>
      </c>
      <c r="L1031" s="67" t="s">
        <v>630</v>
      </c>
      <c r="M1031" s="66" t="s">
        <v>273</v>
      </c>
      <c r="N1031" s="66" t="str">
        <f t="shared" si="43"/>
        <v/>
      </c>
      <c r="O1031" s="66" t="str">
        <f>IF(A1031="","",IF(M1031="DETALLE","",COUNTIFS(N1031:$N$2970,N1031)))</f>
        <v/>
      </c>
      <c r="P1031" s="66" t="s">
        <v>769</v>
      </c>
      <c r="Q1031" s="66" t="s">
        <v>696</v>
      </c>
      <c r="R1031" s="66" t="s">
        <v>466</v>
      </c>
      <c r="S1031" s="65" t="s">
        <v>868</v>
      </c>
    </row>
    <row r="1032" spans="6:19" s="66" customFormat="1" x14ac:dyDescent="0.25">
      <c r="F1032" s="80" t="s">
        <v>178</v>
      </c>
      <c r="G1032" s="80" t="s">
        <v>972</v>
      </c>
      <c r="H1032" s="6"/>
      <c r="I1032" s="6">
        <v>298000</v>
      </c>
      <c r="J1032" s="6">
        <f t="shared" si="44"/>
        <v>298000</v>
      </c>
      <c r="K1032" s="67" t="str">
        <f t="shared" si="45"/>
        <v>02-02-01-003-005</v>
      </c>
      <c r="L1032" s="67" t="s">
        <v>630</v>
      </c>
      <c r="M1032" s="66" t="s">
        <v>273</v>
      </c>
      <c r="N1032" s="66" t="str">
        <f t="shared" si="43"/>
        <v/>
      </c>
      <c r="O1032" s="66" t="str">
        <f>IF(A1032="","",IF(M1032="DETALLE","",COUNTIFS(N1032:$N$2970,N1032)))</f>
        <v/>
      </c>
      <c r="P1032" s="66" t="s">
        <v>769</v>
      </c>
      <c r="Q1032" s="66" t="s">
        <v>696</v>
      </c>
      <c r="R1032" s="66" t="s">
        <v>466</v>
      </c>
      <c r="S1032" s="65" t="s">
        <v>866</v>
      </c>
    </row>
    <row r="1033" spans="6:19" s="66" customFormat="1" x14ac:dyDescent="0.25">
      <c r="F1033" s="80" t="s">
        <v>84</v>
      </c>
      <c r="G1033" s="80" t="s">
        <v>351</v>
      </c>
      <c r="H1033" s="6">
        <v>4100000</v>
      </c>
      <c r="I1033" s="6"/>
      <c r="J1033" s="6">
        <f t="shared" si="44"/>
        <v>4100000</v>
      </c>
      <c r="K1033" s="67" t="str">
        <f t="shared" si="45"/>
        <v>02-02-01-003-005</v>
      </c>
      <c r="L1033" s="67" t="s">
        <v>630</v>
      </c>
      <c r="M1033" s="66" t="s">
        <v>273</v>
      </c>
      <c r="N1033" s="66" t="str">
        <f t="shared" si="43"/>
        <v/>
      </c>
      <c r="O1033" s="66" t="str">
        <f>IF(A1033="","",IF(M1033="DETALLE","",COUNTIFS(N1033:$N$2970,N1033)))</f>
        <v/>
      </c>
      <c r="P1033" s="66" t="s">
        <v>769</v>
      </c>
      <c r="Q1033" s="66" t="s">
        <v>696</v>
      </c>
      <c r="R1033" s="66" t="s">
        <v>466</v>
      </c>
      <c r="S1033" s="65" t="s">
        <v>1050</v>
      </c>
    </row>
    <row r="1034" spans="6:19" s="66" customFormat="1" x14ac:dyDescent="0.25">
      <c r="F1034" s="80" t="s">
        <v>85</v>
      </c>
      <c r="G1034" s="80" t="s">
        <v>352</v>
      </c>
      <c r="H1034" s="6">
        <v>2000000</v>
      </c>
      <c r="I1034" s="6"/>
      <c r="J1034" s="6">
        <f t="shared" si="44"/>
        <v>2000000</v>
      </c>
      <c r="K1034" s="67" t="str">
        <f t="shared" si="45"/>
        <v>02-02-01-003-005</v>
      </c>
      <c r="L1034" s="67" t="s">
        <v>630</v>
      </c>
      <c r="M1034" s="66" t="s">
        <v>273</v>
      </c>
      <c r="N1034" s="66" t="str">
        <f t="shared" si="43"/>
        <v/>
      </c>
      <c r="O1034" s="66" t="str">
        <f>IF(A1034="","",IF(M1034="DETALLE","",COUNTIFS(N1034:$N$2970,N1034)))</f>
        <v/>
      </c>
      <c r="P1034" s="66" t="s">
        <v>770</v>
      </c>
      <c r="Q1034" s="66" t="s">
        <v>696</v>
      </c>
      <c r="R1034" s="66" t="s">
        <v>466</v>
      </c>
      <c r="S1034" s="65" t="s">
        <v>770</v>
      </c>
    </row>
    <row r="1035" spans="6:19" s="66" customFormat="1" x14ac:dyDescent="0.25">
      <c r="F1035" s="80" t="s">
        <v>87</v>
      </c>
      <c r="G1035" s="80" t="s">
        <v>354</v>
      </c>
      <c r="H1035" s="6">
        <v>50900000</v>
      </c>
      <c r="I1035" s="6"/>
      <c r="J1035" s="6">
        <f t="shared" si="44"/>
        <v>50900000</v>
      </c>
      <c r="K1035" s="67" t="str">
        <f t="shared" si="45"/>
        <v>02-02-01-003-005</v>
      </c>
      <c r="L1035" s="67" t="s">
        <v>630</v>
      </c>
      <c r="M1035" s="66" t="s">
        <v>273</v>
      </c>
      <c r="N1035" s="66" t="str">
        <f t="shared" si="43"/>
        <v/>
      </c>
      <c r="O1035" s="66" t="str">
        <f>IF(A1035="","",IF(M1035="DETALLE","",COUNTIFS(N1035:$N$2970,N1035)))</f>
        <v/>
      </c>
      <c r="P1035" s="66" t="s">
        <v>771</v>
      </c>
      <c r="Q1035" s="66" t="s">
        <v>696</v>
      </c>
      <c r="R1035" s="66" t="s">
        <v>466</v>
      </c>
      <c r="S1035" s="65" t="s">
        <v>771</v>
      </c>
    </row>
    <row r="1036" spans="6:19" s="66" customFormat="1" x14ac:dyDescent="0.25">
      <c r="F1036" s="80" t="s">
        <v>88</v>
      </c>
      <c r="G1036" s="80" t="s">
        <v>355</v>
      </c>
      <c r="H1036" s="6">
        <v>8000000</v>
      </c>
      <c r="I1036" s="6"/>
      <c r="J1036" s="6">
        <f t="shared" si="44"/>
        <v>8000000</v>
      </c>
      <c r="K1036" s="67" t="str">
        <f t="shared" si="45"/>
        <v>02-02-01-003-005</v>
      </c>
      <c r="L1036" s="67" t="s">
        <v>630</v>
      </c>
      <c r="M1036" s="66" t="s">
        <v>273</v>
      </c>
      <c r="N1036" s="66" t="str">
        <f t="shared" si="43"/>
        <v/>
      </c>
      <c r="O1036" s="66" t="str">
        <f>IF(A1036="","",IF(M1036="DETALLE","",COUNTIFS(N1036:$N$2970,N1036)))</f>
        <v/>
      </c>
      <c r="P1036" s="66" t="s">
        <v>771</v>
      </c>
      <c r="Q1036" s="66" t="s">
        <v>696</v>
      </c>
      <c r="R1036" s="66" t="s">
        <v>466</v>
      </c>
      <c r="S1036" s="65" t="s">
        <v>1051</v>
      </c>
    </row>
    <row r="1037" spans="6:19" s="66" customFormat="1" x14ac:dyDescent="0.25">
      <c r="F1037" s="80" t="s">
        <v>141</v>
      </c>
      <c r="G1037" s="80" t="s">
        <v>405</v>
      </c>
      <c r="H1037" s="6">
        <v>65000000</v>
      </c>
      <c r="I1037" s="6">
        <v>2000000</v>
      </c>
      <c r="J1037" s="6">
        <f t="shared" si="44"/>
        <v>67000000</v>
      </c>
      <c r="K1037" s="67" t="str">
        <f t="shared" si="45"/>
        <v>02-02-01-003-005</v>
      </c>
      <c r="L1037" s="67" t="s">
        <v>630</v>
      </c>
      <c r="M1037" s="66" t="s">
        <v>273</v>
      </c>
      <c r="N1037" s="66" t="str">
        <f t="shared" si="43"/>
        <v/>
      </c>
      <c r="O1037" s="66" t="str">
        <f>IF(A1037="","",IF(M1037="DETALLE","",COUNTIFS(N1037:$N$2970,N1037)))</f>
        <v/>
      </c>
      <c r="P1037" s="66" t="s">
        <v>772</v>
      </c>
      <c r="Q1037" s="66" t="s">
        <v>696</v>
      </c>
      <c r="R1037" s="66" t="s">
        <v>466</v>
      </c>
      <c r="S1037" s="65" t="s">
        <v>772</v>
      </c>
    </row>
    <row r="1038" spans="6:19" s="66" customFormat="1" x14ac:dyDescent="0.25">
      <c r="F1038" s="80" t="s">
        <v>89</v>
      </c>
      <c r="G1038" s="80" t="s">
        <v>356</v>
      </c>
      <c r="H1038" s="6">
        <v>34000000</v>
      </c>
      <c r="I1038" s="6"/>
      <c r="J1038" s="6">
        <f t="shared" si="44"/>
        <v>34000000</v>
      </c>
      <c r="K1038" s="67" t="str">
        <f>IF(F1038&lt;&gt;"",K1037,A1038&amp;IF(B1038="","","-"&amp;B1038)&amp;IF(OR(C1038="",C1038=" "),"","-"&amp;C1038)&amp;IF(OR(D1038="",D1038=" "),"","-"&amp;D1038)&amp;IF(OR(E1038="",E1038=" "),"","-"&amp;E1038))</f>
        <v>02-02-01-003-005</v>
      </c>
      <c r="L1038" s="67" t="s">
        <v>630</v>
      </c>
      <c r="M1038" s="66" t="s">
        <v>273</v>
      </c>
      <c r="N1038" s="66" t="str">
        <f t="shared" si="43"/>
        <v/>
      </c>
      <c r="O1038" s="66" t="str">
        <f>IF(A1038="","",IF(M1038="DETALLE","",COUNTIFS(N1038:$N$2970,N1038)))</f>
        <v/>
      </c>
      <c r="P1038" s="66" t="s">
        <v>772</v>
      </c>
      <c r="Q1038" s="66" t="s">
        <v>696</v>
      </c>
      <c r="R1038" s="66" t="s">
        <v>466</v>
      </c>
      <c r="S1038" s="65" t="s">
        <v>858</v>
      </c>
    </row>
    <row r="1039" spans="6:19" s="66" customFormat="1" x14ac:dyDescent="0.25">
      <c r="F1039" s="80" t="s">
        <v>90</v>
      </c>
      <c r="G1039" s="80" t="s">
        <v>1025</v>
      </c>
      <c r="H1039" s="6">
        <v>36500000</v>
      </c>
      <c r="I1039" s="6"/>
      <c r="J1039" s="6">
        <f t="shared" si="44"/>
        <v>36500000</v>
      </c>
      <c r="K1039" s="67" t="str">
        <f t="shared" si="45"/>
        <v>02-02-01-003-005</v>
      </c>
      <c r="L1039" s="67" t="s">
        <v>630</v>
      </c>
      <c r="M1039" s="66" t="s">
        <v>273</v>
      </c>
      <c r="N1039" s="66" t="str">
        <f t="shared" si="43"/>
        <v/>
      </c>
      <c r="O1039" s="66" t="str">
        <f>IF(A1039="","",IF(M1039="DETALLE","",COUNTIFS(N1039:$N$2970,N1039)))</f>
        <v/>
      </c>
      <c r="P1039" s="66" t="s">
        <v>773</v>
      </c>
      <c r="Q1039" s="66" t="s">
        <v>696</v>
      </c>
      <c r="R1039" s="66" t="s">
        <v>466</v>
      </c>
      <c r="S1039" s="65" t="s">
        <v>773</v>
      </c>
    </row>
    <row r="1040" spans="6:19" s="66" customFormat="1" x14ac:dyDescent="0.25">
      <c r="F1040" s="80" t="s">
        <v>91</v>
      </c>
      <c r="G1040" s="80" t="s">
        <v>358</v>
      </c>
      <c r="H1040" s="6">
        <v>48300000</v>
      </c>
      <c r="I1040" s="6"/>
      <c r="J1040" s="6">
        <f t="shared" si="44"/>
        <v>48300000</v>
      </c>
      <c r="K1040" s="67" t="str">
        <f t="shared" si="45"/>
        <v>02-02-01-003-005</v>
      </c>
      <c r="L1040" s="67" t="s">
        <v>630</v>
      </c>
      <c r="M1040" s="66" t="s">
        <v>273</v>
      </c>
      <c r="N1040" s="66" t="str">
        <f t="shared" ref="N1040:N1106" si="46">IF(F1040&lt;&gt;"","",A1040&amp;TRIM(B1040)&amp;TRIM(C1040)&amp;TRIM(D1040)&amp;TRIM(E1040)&amp;TRIM(M1040))</f>
        <v/>
      </c>
      <c r="O1040" s="66" t="str">
        <f>IF(A1040="","",IF(M1040="DETALLE","",COUNTIFS(N1040:$N$2970,N1040)))</f>
        <v/>
      </c>
      <c r="P1040" s="66" t="s">
        <v>773</v>
      </c>
      <c r="Q1040" s="66" t="s">
        <v>696</v>
      </c>
      <c r="R1040" s="66" t="s">
        <v>466</v>
      </c>
      <c r="S1040" s="65" t="s">
        <v>859</v>
      </c>
    </row>
    <row r="1041" spans="1:19" s="66" customFormat="1" x14ac:dyDescent="0.25">
      <c r="F1041" s="80" t="s">
        <v>164</v>
      </c>
      <c r="G1041" s="80" t="s">
        <v>443</v>
      </c>
      <c r="H1041" s="6">
        <v>2000000</v>
      </c>
      <c r="I1041" s="6"/>
      <c r="J1041" s="6">
        <f t="shared" si="44"/>
        <v>2000000</v>
      </c>
      <c r="K1041" s="67" t="str">
        <f t="shared" si="45"/>
        <v>02-02-01-003-005</v>
      </c>
      <c r="L1041" s="67" t="s">
        <v>630</v>
      </c>
      <c r="M1041" s="66" t="s">
        <v>273</v>
      </c>
      <c r="N1041" s="66" t="str">
        <f t="shared" si="46"/>
        <v/>
      </c>
      <c r="O1041" s="66" t="str">
        <f>IF(A1041="","",IF(M1041="DETALLE","",COUNTIFS(N1041:$N$2970,N1041)))</f>
        <v/>
      </c>
      <c r="P1041" s="66" t="s">
        <v>773</v>
      </c>
      <c r="Q1041" s="66" t="s">
        <v>696</v>
      </c>
      <c r="R1041" s="66" t="s">
        <v>466</v>
      </c>
      <c r="S1041" s="65" t="s">
        <v>1054</v>
      </c>
    </row>
    <row r="1042" spans="1:19" s="66" customFormat="1" x14ac:dyDescent="0.25">
      <c r="F1042" s="80" t="s">
        <v>93</v>
      </c>
      <c r="G1042" s="80" t="s">
        <v>360</v>
      </c>
      <c r="H1042" s="6">
        <v>36200000</v>
      </c>
      <c r="I1042" s="6"/>
      <c r="J1042" s="6">
        <f t="shared" si="44"/>
        <v>36200000</v>
      </c>
      <c r="K1042" s="67" t="str">
        <f t="shared" si="45"/>
        <v>02-02-01-003-005</v>
      </c>
      <c r="L1042" s="67" t="s">
        <v>630</v>
      </c>
      <c r="M1042" s="66" t="s">
        <v>273</v>
      </c>
      <c r="N1042" s="66" t="str">
        <f t="shared" si="46"/>
        <v/>
      </c>
      <c r="O1042" s="66" t="str">
        <f>IF(A1042="","",IF(M1042="DETALLE","",COUNTIFS(N1042:$N$2970,N1042)))</f>
        <v/>
      </c>
      <c r="P1042" s="66" t="s">
        <v>774</v>
      </c>
      <c r="Q1042" s="66" t="s">
        <v>696</v>
      </c>
      <c r="R1042" s="66" t="s">
        <v>466</v>
      </c>
      <c r="S1042" s="65" t="s">
        <v>774</v>
      </c>
    </row>
    <row r="1043" spans="1:19" s="66" customFormat="1" x14ac:dyDescent="0.25">
      <c r="F1043" s="80" t="s">
        <v>94</v>
      </c>
      <c r="G1043" s="80" t="s">
        <v>361</v>
      </c>
      <c r="H1043" s="6">
        <v>6700000</v>
      </c>
      <c r="I1043" s="6"/>
      <c r="J1043" s="6">
        <f t="shared" si="44"/>
        <v>6700000</v>
      </c>
      <c r="K1043" s="67" t="str">
        <f t="shared" si="45"/>
        <v>02-02-01-003-005</v>
      </c>
      <c r="L1043" s="67" t="s">
        <v>630</v>
      </c>
      <c r="M1043" s="66" t="s">
        <v>273</v>
      </c>
      <c r="N1043" s="66" t="str">
        <f t="shared" si="46"/>
        <v/>
      </c>
      <c r="O1043" s="66" t="str">
        <f>IF(A1043="","",IF(M1043="DETALLE","",COUNTIFS(N1043:$N$2970,N1043)))</f>
        <v/>
      </c>
      <c r="P1043" s="66" t="s">
        <v>774</v>
      </c>
      <c r="Q1043" s="66" t="s">
        <v>696</v>
      </c>
      <c r="R1043" s="66" t="s">
        <v>466</v>
      </c>
      <c r="S1043" s="65" t="s">
        <v>860</v>
      </c>
    </row>
    <row r="1044" spans="1:19" s="66" customFormat="1" x14ac:dyDescent="0.25">
      <c r="F1044" s="80" t="s">
        <v>96</v>
      </c>
      <c r="G1044" s="80" t="s">
        <v>363</v>
      </c>
      <c r="H1044" s="6">
        <v>36758000</v>
      </c>
      <c r="I1044" s="6"/>
      <c r="J1044" s="6">
        <f t="shared" ref="J1044:J1110" si="47">IF(AND(A1044="",F1044=""),"",H1044+I1044)</f>
        <v>36758000</v>
      </c>
      <c r="K1044" s="67" t="str">
        <f t="shared" ref="K1044:K1110" si="48">IF(F1044&lt;&gt;"",K1043,A1044&amp;IF(B1044="","","-"&amp;B1044)&amp;IF(OR(C1044="",C1044=" "),"","-"&amp;C1044)&amp;IF(OR(D1044="",D1044=" "),"","-"&amp;D1044)&amp;IF(OR(E1044="",E1044=" "),"","-"&amp;E1044))</f>
        <v>02-02-01-003-005</v>
      </c>
      <c r="L1044" s="67" t="s">
        <v>630</v>
      </c>
      <c r="M1044" s="66" t="s">
        <v>273</v>
      </c>
      <c r="N1044" s="66" t="str">
        <f t="shared" si="46"/>
        <v/>
      </c>
      <c r="O1044" s="66" t="str">
        <f>IF(A1044="","",IF(M1044="DETALLE","",COUNTIFS(N1044:$N$2970,N1044)))</f>
        <v/>
      </c>
      <c r="P1044" s="66" t="s">
        <v>742</v>
      </c>
      <c r="Q1044" s="66" t="s">
        <v>696</v>
      </c>
      <c r="R1044" s="66" t="s">
        <v>466</v>
      </c>
      <c r="S1044" s="65" t="s">
        <v>742</v>
      </c>
    </row>
    <row r="1045" spans="1:19" s="66" customFormat="1" x14ac:dyDescent="0.25">
      <c r="F1045" s="80" t="s">
        <v>97</v>
      </c>
      <c r="G1045" s="80" t="s">
        <v>364</v>
      </c>
      <c r="H1045" s="6">
        <v>56440000</v>
      </c>
      <c r="I1045" s="6"/>
      <c r="J1045" s="6">
        <f t="shared" si="47"/>
        <v>56440000</v>
      </c>
      <c r="K1045" s="67" t="str">
        <f t="shared" si="48"/>
        <v>02-02-01-003-005</v>
      </c>
      <c r="L1045" s="67" t="s">
        <v>630</v>
      </c>
      <c r="M1045" s="66" t="s">
        <v>273</v>
      </c>
      <c r="N1045" s="66" t="str">
        <f t="shared" si="46"/>
        <v/>
      </c>
      <c r="O1045" s="66" t="str">
        <f>IF(A1045="","",IF(M1045="DETALLE","",COUNTIFS(N1045:$N$2970,N1045)))</f>
        <v/>
      </c>
      <c r="P1045" s="66" t="s">
        <v>742</v>
      </c>
      <c r="Q1045" s="66" t="s">
        <v>696</v>
      </c>
      <c r="R1045" s="66" t="s">
        <v>466</v>
      </c>
      <c r="S1045" s="65" t="s">
        <v>861</v>
      </c>
    </row>
    <row r="1046" spans="1:19" s="66" customFormat="1" x14ac:dyDescent="0.25">
      <c r="F1046" s="80" t="s">
        <v>98</v>
      </c>
      <c r="G1046" s="80" t="s">
        <v>283</v>
      </c>
      <c r="H1046" s="6">
        <v>34167000</v>
      </c>
      <c r="I1046" s="6"/>
      <c r="J1046" s="6">
        <f t="shared" si="47"/>
        <v>34167000</v>
      </c>
      <c r="K1046" s="67" t="str">
        <f t="shared" si="48"/>
        <v>02-02-01-003-005</v>
      </c>
      <c r="L1046" s="67" t="s">
        <v>630</v>
      </c>
      <c r="M1046" s="66" t="s">
        <v>273</v>
      </c>
      <c r="N1046" s="66" t="str">
        <f t="shared" si="46"/>
        <v/>
      </c>
      <c r="O1046" s="66" t="str">
        <f>IF(A1046="","",IF(M1046="DETALLE","",COUNTIFS(N1046:$N$2970,N1046)))</f>
        <v/>
      </c>
      <c r="P1046" s="66" t="s">
        <v>742</v>
      </c>
      <c r="Q1046" s="66" t="s">
        <v>696</v>
      </c>
      <c r="R1046" s="66" t="s">
        <v>466</v>
      </c>
      <c r="S1046" s="65" t="s">
        <v>862</v>
      </c>
    </row>
    <row r="1047" spans="1:19" s="66" customFormat="1" ht="20.25" customHeight="1" x14ac:dyDescent="0.25">
      <c r="A1047" s="62"/>
      <c r="B1047" s="62"/>
      <c r="C1047" s="62"/>
      <c r="D1047" s="62"/>
      <c r="E1047" s="62"/>
      <c r="F1047" s="62"/>
      <c r="G1047" s="62" t="s">
        <v>261</v>
      </c>
      <c r="H1047" s="4" t="str">
        <f>IF(A1047="","",SUMIFS(H1048:$H$2970,L1048:$L$2970,K1047))</f>
        <v/>
      </c>
      <c r="I1047" s="4" t="str">
        <f>IF(A1047="","",SUMIFS(I1048:$I$2970,L1048:$L$2970,K1047))</f>
        <v/>
      </c>
      <c r="J1047" s="4" t="str">
        <f t="shared" si="47"/>
        <v/>
      </c>
      <c r="K1047" s="64" t="str">
        <f t="shared" si="48"/>
        <v/>
      </c>
      <c r="L1047" s="64" t="s">
        <v>261</v>
      </c>
      <c r="M1047" s="62" t="s">
        <v>261</v>
      </c>
      <c r="N1047" s="62" t="str">
        <f t="shared" si="46"/>
        <v/>
      </c>
      <c r="O1047" s="62" t="str">
        <f>IF(A1047="","",IF(M1047="DETALLE","",COUNTIFS(N1047:$N$2970,N1047)))</f>
        <v/>
      </c>
      <c r="P1047" s="62" t="s">
        <v>261</v>
      </c>
      <c r="Q1047" s="62" t="s">
        <v>261</v>
      </c>
      <c r="R1047" s="62" t="s">
        <v>261</v>
      </c>
      <c r="S1047" s="65" t="s">
        <v>261</v>
      </c>
    </row>
    <row r="1048" spans="1:19" s="66" customFormat="1" ht="30" customHeight="1" x14ac:dyDescent="0.25">
      <c r="A1048" s="62" t="s">
        <v>27</v>
      </c>
      <c r="B1048" s="62" t="s">
        <v>27</v>
      </c>
      <c r="C1048" s="62" t="s">
        <v>28</v>
      </c>
      <c r="D1048" s="62" t="s">
        <v>29</v>
      </c>
      <c r="E1048" s="62" t="s">
        <v>143</v>
      </c>
      <c r="F1048" s="62"/>
      <c r="G1048" s="63" t="s">
        <v>468</v>
      </c>
      <c r="H1048" s="4">
        <f>IF(A1048="","",SUMIFS(H1049:$H$2970,L1049:$L$2970,K1048))</f>
        <v>16701837733.560001</v>
      </c>
      <c r="I1048" s="4">
        <f>IF(A1048="","",SUMIFS(I1049:$I$2970,L1049:$L$2970,K1048))</f>
        <v>2436069392.6399999</v>
      </c>
      <c r="J1048" s="4">
        <f t="shared" si="47"/>
        <v>19137907126.200001</v>
      </c>
      <c r="K1048" s="64" t="str">
        <f t="shared" si="48"/>
        <v>02-02-01-003-006</v>
      </c>
      <c r="L1048" s="64" t="s">
        <v>625</v>
      </c>
      <c r="M1048" s="62" t="s">
        <v>277</v>
      </c>
      <c r="N1048" s="62" t="str">
        <f t="shared" si="46"/>
        <v>020201003006Subordinal</v>
      </c>
      <c r="O1048" s="62">
        <f>IF(A1048="","",IF(M1048="DETALLE","",COUNTIFS(N1048:$N$2970,N1048)))</f>
        <v>1</v>
      </c>
      <c r="P1048" s="62" t="s">
        <v>261</v>
      </c>
      <c r="Q1048" s="62" t="s">
        <v>468</v>
      </c>
      <c r="R1048" s="62" t="s">
        <v>468</v>
      </c>
      <c r="S1048" s="65" t="s">
        <v>261</v>
      </c>
    </row>
    <row r="1049" spans="1:19" s="66" customFormat="1" x14ac:dyDescent="0.25">
      <c r="F1049" s="80" t="s">
        <v>101</v>
      </c>
      <c r="G1049" s="80" t="s">
        <v>279</v>
      </c>
      <c r="H1049" s="6">
        <v>2130380835.2</v>
      </c>
      <c r="I1049" s="6"/>
      <c r="J1049" s="6">
        <f t="shared" si="47"/>
        <v>2130380835.2</v>
      </c>
      <c r="K1049" s="67" t="str">
        <f t="shared" si="48"/>
        <v>02-02-01-003-006</v>
      </c>
      <c r="L1049" s="67" t="s">
        <v>631</v>
      </c>
      <c r="M1049" s="66" t="s">
        <v>273</v>
      </c>
      <c r="N1049" s="66" t="str">
        <f t="shared" si="46"/>
        <v/>
      </c>
      <c r="O1049" s="66" t="str">
        <f>IF(A1049="","",IF(M1049="DETALLE","",COUNTIFS(N1049:$N$2970,N1049)))</f>
        <v/>
      </c>
      <c r="P1049" s="66" t="s">
        <v>739</v>
      </c>
      <c r="Q1049" s="66" t="s">
        <v>468</v>
      </c>
      <c r="R1049" s="66" t="s">
        <v>468</v>
      </c>
      <c r="S1049" s="65" t="s">
        <v>864</v>
      </c>
    </row>
    <row r="1050" spans="1:19" s="66" customFormat="1" x14ac:dyDescent="0.25">
      <c r="F1050" s="80" t="s">
        <v>31</v>
      </c>
      <c r="G1050" s="80" t="s">
        <v>961</v>
      </c>
      <c r="H1050" s="6"/>
      <c r="I1050" s="6">
        <v>36300000</v>
      </c>
      <c r="J1050" s="6">
        <f t="shared" si="47"/>
        <v>36300000</v>
      </c>
      <c r="K1050" s="67" t="str">
        <f t="shared" si="48"/>
        <v>02-02-01-003-006</v>
      </c>
      <c r="L1050" s="67" t="s">
        <v>631</v>
      </c>
      <c r="M1050" s="66" t="s">
        <v>273</v>
      </c>
      <c r="N1050" s="66" t="str">
        <f t="shared" si="46"/>
        <v/>
      </c>
      <c r="O1050" s="66" t="str">
        <f>IF(A1050="","",IF(M1050="DETALLE","",COUNTIFS(N1050:$N$2970,N1050)))</f>
        <v/>
      </c>
      <c r="P1050" s="66" t="s">
        <v>739</v>
      </c>
      <c r="Q1050" s="66" t="s">
        <v>468</v>
      </c>
      <c r="R1050" s="66" t="s">
        <v>468</v>
      </c>
      <c r="S1050" s="65" t="s">
        <v>832</v>
      </c>
    </row>
    <row r="1051" spans="1:19" s="66" customFormat="1" x14ac:dyDescent="0.25">
      <c r="F1051" s="84" t="s">
        <v>166</v>
      </c>
      <c r="G1051" s="80" t="s">
        <v>1043</v>
      </c>
      <c r="H1051" s="6">
        <v>500000</v>
      </c>
      <c r="I1051" s="6"/>
      <c r="J1051" s="6">
        <f t="shared" si="47"/>
        <v>500000</v>
      </c>
      <c r="K1051" s="67" t="str">
        <f t="shared" si="48"/>
        <v>02-02-01-003-006</v>
      </c>
      <c r="L1051" s="67" t="s">
        <v>631</v>
      </c>
      <c r="M1051" s="66" t="s">
        <v>273</v>
      </c>
      <c r="N1051" s="66" t="str">
        <f t="shared" si="46"/>
        <v/>
      </c>
      <c r="O1051" s="66" t="str">
        <f>IF(A1051="","",IF(M1051="DETALLE","",COUNTIFS(N1051:$N$2970,N1051)))</f>
        <v/>
      </c>
      <c r="P1051" s="66" t="s">
        <v>739</v>
      </c>
      <c r="Q1051" s="66" t="s">
        <v>468</v>
      </c>
      <c r="R1051" s="66" t="s">
        <v>468</v>
      </c>
      <c r="S1051" s="65" t="s">
        <v>899</v>
      </c>
    </row>
    <row r="1052" spans="1:19" s="66" customFormat="1" x14ac:dyDescent="0.25">
      <c r="F1052" s="80" t="s">
        <v>144</v>
      </c>
      <c r="G1052" s="80" t="s">
        <v>408</v>
      </c>
      <c r="H1052" s="6">
        <v>80000000</v>
      </c>
      <c r="I1052" s="6"/>
      <c r="J1052" s="6">
        <f t="shared" si="47"/>
        <v>80000000</v>
      </c>
      <c r="K1052" s="67" t="str">
        <f t="shared" si="48"/>
        <v>02-02-01-003-006</v>
      </c>
      <c r="L1052" s="67" t="s">
        <v>631</v>
      </c>
      <c r="M1052" s="66" t="s">
        <v>273</v>
      </c>
      <c r="N1052" s="66" t="str">
        <f t="shared" si="46"/>
        <v/>
      </c>
      <c r="O1052" s="66" t="str">
        <f>IF(A1052="","",IF(M1052="DETALLE","",COUNTIFS(N1052:$N$2970,N1052)))</f>
        <v/>
      </c>
      <c r="P1052" s="66" t="s">
        <v>739</v>
      </c>
      <c r="Q1052" s="66" t="s">
        <v>468</v>
      </c>
      <c r="R1052" s="66" t="s">
        <v>468</v>
      </c>
      <c r="S1052" s="65" t="s">
        <v>888</v>
      </c>
    </row>
    <row r="1053" spans="1:19" s="66" customFormat="1" x14ac:dyDescent="0.25">
      <c r="F1053" s="80" t="s">
        <v>33</v>
      </c>
      <c r="G1053" s="80" t="s">
        <v>979</v>
      </c>
      <c r="H1053" s="6">
        <v>1420000</v>
      </c>
      <c r="I1053" s="6"/>
      <c r="J1053" s="6">
        <f t="shared" si="47"/>
        <v>1420000</v>
      </c>
      <c r="K1053" s="67" t="str">
        <f t="shared" si="48"/>
        <v>02-02-01-003-006</v>
      </c>
      <c r="L1053" s="67" t="s">
        <v>631</v>
      </c>
      <c r="M1053" s="66" t="s">
        <v>273</v>
      </c>
      <c r="N1053" s="66" t="str">
        <f t="shared" si="46"/>
        <v/>
      </c>
      <c r="O1053" s="66" t="str">
        <f>IF(A1053="","",IF(M1053="DETALLE","",COUNTIFS(N1053:$N$2970,N1053)))</f>
        <v/>
      </c>
      <c r="P1053" s="66" t="s">
        <v>739</v>
      </c>
      <c r="Q1053" s="66" t="s">
        <v>468</v>
      </c>
      <c r="R1053" s="66" t="s">
        <v>468</v>
      </c>
      <c r="S1053" s="65" t="s">
        <v>834</v>
      </c>
    </row>
    <row r="1054" spans="1:19" s="66" customFormat="1" x14ac:dyDescent="0.25">
      <c r="F1054" s="84" t="s">
        <v>35</v>
      </c>
      <c r="G1054" s="80" t="s">
        <v>1034</v>
      </c>
      <c r="H1054" s="6">
        <v>40000000</v>
      </c>
      <c r="I1054" s="6"/>
      <c r="J1054" s="6">
        <f t="shared" si="47"/>
        <v>40000000</v>
      </c>
      <c r="K1054" s="67" t="str">
        <f t="shared" si="48"/>
        <v>02-02-01-003-006</v>
      </c>
      <c r="L1054" s="67" t="s">
        <v>631</v>
      </c>
      <c r="M1054" s="66" t="s">
        <v>273</v>
      </c>
      <c r="N1054" s="66" t="str">
        <f t="shared" si="46"/>
        <v/>
      </c>
      <c r="O1054" s="66" t="str">
        <f>IF(A1054="","",IF(M1054="DETALLE","",COUNTIFS(N1054:$N$2970,N1054)))</f>
        <v/>
      </c>
      <c r="P1054" s="66" t="s">
        <v>739</v>
      </c>
      <c r="Q1054" s="66" t="s">
        <v>468</v>
      </c>
      <c r="R1054" s="66" t="s">
        <v>468</v>
      </c>
      <c r="S1054" s="65" t="s">
        <v>836</v>
      </c>
    </row>
    <row r="1055" spans="1:19" s="66" customFormat="1" x14ac:dyDescent="0.25">
      <c r="F1055" s="84" t="s">
        <v>135</v>
      </c>
      <c r="G1055" s="80" t="s">
        <v>1039</v>
      </c>
      <c r="H1055" s="6">
        <v>10000000</v>
      </c>
      <c r="I1055" s="6"/>
      <c r="J1055" s="6">
        <f t="shared" si="47"/>
        <v>10000000</v>
      </c>
      <c r="K1055" s="67" t="str">
        <f t="shared" si="48"/>
        <v>02-02-01-003-006</v>
      </c>
      <c r="L1055" s="67" t="s">
        <v>631</v>
      </c>
      <c r="M1055" s="66" t="s">
        <v>273</v>
      </c>
      <c r="N1055" s="66" t="str">
        <f t="shared" si="46"/>
        <v/>
      </c>
      <c r="O1055" s="66" t="str">
        <f>IF(A1055="","",IF(M1055="DETALLE","",COUNTIFS(N1055:$N$2970,N1055)))</f>
        <v/>
      </c>
      <c r="P1055" s="66" t="s">
        <v>739</v>
      </c>
      <c r="Q1055" s="66" t="s">
        <v>468</v>
      </c>
      <c r="R1055" s="66" t="s">
        <v>468</v>
      </c>
      <c r="S1055" s="65" t="s">
        <v>883</v>
      </c>
    </row>
    <row r="1056" spans="1:19" s="66" customFormat="1" x14ac:dyDescent="0.25">
      <c r="F1056" s="84" t="s">
        <v>36</v>
      </c>
      <c r="G1056" s="80" t="s">
        <v>307</v>
      </c>
      <c r="H1056" s="6">
        <v>22692000</v>
      </c>
      <c r="I1056" s="6"/>
      <c r="J1056" s="6">
        <f t="shared" si="47"/>
        <v>22692000</v>
      </c>
      <c r="K1056" s="67" t="str">
        <f t="shared" si="48"/>
        <v>02-02-01-003-006</v>
      </c>
      <c r="L1056" s="67" t="s">
        <v>631</v>
      </c>
      <c r="M1056" s="66" t="s">
        <v>273</v>
      </c>
      <c r="N1056" s="66" t="str">
        <f t="shared" si="46"/>
        <v/>
      </c>
      <c r="O1056" s="66" t="str">
        <f>IF(A1056="","",IF(M1056="DETALLE","",COUNTIFS(N1056:$N$2970,N1056)))</f>
        <v/>
      </c>
      <c r="P1056" s="66" t="s">
        <v>739</v>
      </c>
      <c r="Q1056" s="66" t="s">
        <v>468</v>
      </c>
      <c r="R1056" s="66" t="s">
        <v>468</v>
      </c>
      <c r="S1056" s="65" t="s">
        <v>837</v>
      </c>
    </row>
    <row r="1057" spans="1:19" s="66" customFormat="1" ht="15.75" thickBot="1" x14ac:dyDescent="0.3">
      <c r="F1057" s="84" t="s">
        <v>38</v>
      </c>
      <c r="G1057" s="80" t="s">
        <v>1016</v>
      </c>
      <c r="H1057" s="6">
        <v>100000</v>
      </c>
      <c r="I1057" s="6"/>
      <c r="J1057" s="6">
        <f t="shared" si="47"/>
        <v>100000</v>
      </c>
      <c r="K1057" s="67" t="str">
        <f t="shared" si="48"/>
        <v>02-02-01-003-006</v>
      </c>
      <c r="L1057" s="67" t="s">
        <v>631</v>
      </c>
      <c r="M1057" s="66" t="s">
        <v>273</v>
      </c>
      <c r="N1057" s="66" t="str">
        <f t="shared" si="46"/>
        <v/>
      </c>
      <c r="O1057" s="66" t="str">
        <f>IF(A1057="","",IF(M1057="DETALLE","",COUNTIFS(N1057:$N$2970,N1057)))</f>
        <v/>
      </c>
      <c r="P1057" s="66" t="s">
        <v>739</v>
      </c>
      <c r="Q1057" s="66" t="s">
        <v>468</v>
      </c>
      <c r="R1057" s="66" t="s">
        <v>468</v>
      </c>
      <c r="S1057" s="65" t="s">
        <v>839</v>
      </c>
    </row>
    <row r="1058" spans="1:19" s="66" customFormat="1" ht="15.75" thickTop="1" x14ac:dyDescent="0.25">
      <c r="A1058" s="91" t="s">
        <v>926</v>
      </c>
      <c r="B1058" s="92"/>
      <c r="C1058" s="92"/>
      <c r="D1058" s="92"/>
      <c r="E1058" s="92"/>
      <c r="F1058" s="92"/>
      <c r="G1058" s="92"/>
      <c r="H1058" s="92"/>
      <c r="I1058" s="92"/>
      <c r="J1058" s="61" t="s">
        <v>938</v>
      </c>
      <c r="K1058" s="67"/>
      <c r="L1058" s="67"/>
      <c r="S1058" s="65"/>
    </row>
    <row r="1059" spans="1:19" s="66" customFormat="1" ht="45" customHeight="1" thickBot="1" x14ac:dyDescent="0.3">
      <c r="A1059" s="93" t="s">
        <v>929</v>
      </c>
      <c r="B1059" s="94"/>
      <c r="C1059" s="94"/>
      <c r="D1059" s="94"/>
      <c r="E1059" s="94"/>
      <c r="F1059" s="94"/>
      <c r="G1059" s="94"/>
      <c r="H1059" s="94"/>
      <c r="I1059" s="94"/>
      <c r="J1059" s="94"/>
      <c r="K1059" s="67"/>
      <c r="L1059" s="67"/>
      <c r="S1059" s="65"/>
    </row>
    <row r="1060" spans="1:19" s="66" customFormat="1" ht="39.75" customHeight="1" thickTop="1" x14ac:dyDescent="0.25">
      <c r="A1060" s="48" t="s">
        <v>11</v>
      </c>
      <c r="B1060" s="48" t="s">
        <v>12</v>
      </c>
      <c r="C1060" s="48" t="s">
        <v>13</v>
      </c>
      <c r="D1060" s="48" t="s">
        <v>14</v>
      </c>
      <c r="E1060" s="48" t="s">
        <v>15</v>
      </c>
      <c r="F1060" s="48" t="s">
        <v>16</v>
      </c>
      <c r="G1060" s="49" t="s">
        <v>17</v>
      </c>
      <c r="H1060" s="50" t="s">
        <v>18</v>
      </c>
      <c r="I1060" s="50" t="s">
        <v>19</v>
      </c>
      <c r="J1060" s="50" t="s">
        <v>20</v>
      </c>
      <c r="K1060" s="67"/>
      <c r="L1060" s="67"/>
      <c r="S1060" s="65"/>
    </row>
    <row r="1061" spans="1:19" s="66" customFormat="1" x14ac:dyDescent="0.25">
      <c r="F1061" s="80" t="s">
        <v>121</v>
      </c>
      <c r="G1061" s="80" t="s">
        <v>980</v>
      </c>
      <c r="H1061" s="6">
        <v>1500000</v>
      </c>
      <c r="I1061" s="6"/>
      <c r="J1061" s="6">
        <f t="shared" si="47"/>
        <v>1500000</v>
      </c>
      <c r="K1061" s="67" t="str">
        <f>IF(F1061&lt;&gt;"",K1057,A1061&amp;IF(B1061="","","-"&amp;B1061)&amp;IF(OR(C1061="",C1061=" "),"","-"&amp;C1061)&amp;IF(OR(D1061="",D1061=" "),"","-"&amp;D1061)&amp;IF(OR(E1061="",E1061=" "),"","-"&amp;E1061))</f>
        <v>02-02-01-003-006</v>
      </c>
      <c r="L1061" s="67" t="s">
        <v>631</v>
      </c>
      <c r="M1061" s="66" t="s">
        <v>273</v>
      </c>
      <c r="N1061" s="66" t="str">
        <f t="shared" si="46"/>
        <v/>
      </c>
      <c r="O1061" s="66" t="str">
        <f>IF(A1061="","",IF(M1061="DETALLE","",COUNTIFS(N1061:$N$2970,N1061)))</f>
        <v/>
      </c>
      <c r="P1061" s="66" t="s">
        <v>739</v>
      </c>
      <c r="Q1061" s="66" t="s">
        <v>468</v>
      </c>
      <c r="R1061" s="66" t="s">
        <v>468</v>
      </c>
      <c r="S1061" s="65" t="s">
        <v>870</v>
      </c>
    </row>
    <row r="1062" spans="1:19" s="66" customFormat="1" x14ac:dyDescent="0.25">
      <c r="F1062" s="80" t="s">
        <v>102</v>
      </c>
      <c r="G1062" s="80" t="s">
        <v>368</v>
      </c>
      <c r="H1062" s="6">
        <v>100000000</v>
      </c>
      <c r="I1062" s="6"/>
      <c r="J1062" s="6">
        <f t="shared" si="47"/>
        <v>100000000</v>
      </c>
      <c r="K1062" s="67" t="str">
        <f t="shared" si="48"/>
        <v>02-02-01-003-006</v>
      </c>
      <c r="L1062" s="67" t="s">
        <v>631</v>
      </c>
      <c r="M1062" s="66" t="s">
        <v>273</v>
      </c>
      <c r="N1062" s="66" t="str">
        <f t="shared" si="46"/>
        <v/>
      </c>
      <c r="O1062" s="66" t="str">
        <f>IF(A1062="","",IF(M1062="DETALLE","",COUNTIFS(N1062:$N$2970,N1062)))</f>
        <v/>
      </c>
      <c r="P1062" s="66" t="s">
        <v>739</v>
      </c>
      <c r="Q1062" s="66" t="s">
        <v>468</v>
      </c>
      <c r="R1062" s="66" t="s">
        <v>468</v>
      </c>
      <c r="S1062" s="65" t="s">
        <v>865</v>
      </c>
    </row>
    <row r="1063" spans="1:19" s="66" customFormat="1" x14ac:dyDescent="0.25">
      <c r="F1063" s="80" t="s">
        <v>137</v>
      </c>
      <c r="G1063" s="80" t="s">
        <v>402</v>
      </c>
      <c r="H1063" s="6">
        <v>150000</v>
      </c>
      <c r="I1063" s="6"/>
      <c r="J1063" s="6">
        <f t="shared" si="47"/>
        <v>150000</v>
      </c>
      <c r="K1063" s="67" t="str">
        <f t="shared" si="48"/>
        <v>02-02-01-003-006</v>
      </c>
      <c r="L1063" s="67" t="s">
        <v>631</v>
      </c>
      <c r="M1063" s="66" t="s">
        <v>273</v>
      </c>
      <c r="N1063" s="66" t="str">
        <f t="shared" si="46"/>
        <v/>
      </c>
      <c r="O1063" s="66" t="str">
        <f>IF(A1063="","",IF(M1063="DETALLE","",COUNTIFS(N1063:$N$2970,N1063)))</f>
        <v/>
      </c>
      <c r="P1063" s="66" t="s">
        <v>739</v>
      </c>
      <c r="Q1063" s="66" t="s">
        <v>468</v>
      </c>
      <c r="R1063" s="66" t="s">
        <v>468</v>
      </c>
      <c r="S1063" s="65" t="s">
        <v>885</v>
      </c>
    </row>
    <row r="1064" spans="1:19" s="66" customFormat="1" x14ac:dyDescent="0.25">
      <c r="F1064" s="80" t="s">
        <v>103</v>
      </c>
      <c r="G1064" s="80" t="s">
        <v>369</v>
      </c>
      <c r="H1064" s="6">
        <v>400000000</v>
      </c>
      <c r="I1064" s="6"/>
      <c r="J1064" s="6">
        <f t="shared" si="47"/>
        <v>400000000</v>
      </c>
      <c r="K1064" s="67" t="str">
        <f t="shared" si="48"/>
        <v>02-02-01-003-006</v>
      </c>
      <c r="L1064" s="67" t="s">
        <v>631</v>
      </c>
      <c r="M1064" s="66" t="s">
        <v>273</v>
      </c>
      <c r="N1064" s="66" t="str">
        <f t="shared" si="46"/>
        <v/>
      </c>
      <c r="O1064" s="66" t="str">
        <f>IF(A1064="","",IF(M1064="DETALLE","",COUNTIFS(N1064:$N$2970,N1064)))</f>
        <v/>
      </c>
      <c r="P1064" s="66" t="s">
        <v>747</v>
      </c>
      <c r="Q1064" s="66" t="s">
        <v>468</v>
      </c>
      <c r="R1064" s="66" t="s">
        <v>468</v>
      </c>
      <c r="S1064" s="65" t="s">
        <v>747</v>
      </c>
    </row>
    <row r="1065" spans="1:19" s="66" customFormat="1" x14ac:dyDescent="0.25">
      <c r="F1065" s="80" t="s">
        <v>40</v>
      </c>
      <c r="G1065" s="80" t="s">
        <v>994</v>
      </c>
      <c r="H1065" s="6">
        <v>123400000</v>
      </c>
      <c r="I1065" s="6">
        <v>3000000</v>
      </c>
      <c r="J1065" s="6">
        <f t="shared" si="47"/>
        <v>126400000</v>
      </c>
      <c r="K1065" s="67" t="str">
        <f t="shared" si="48"/>
        <v>02-02-01-003-006</v>
      </c>
      <c r="L1065" s="67" t="s">
        <v>631</v>
      </c>
      <c r="M1065" s="66" t="s">
        <v>273</v>
      </c>
      <c r="N1065" s="66" t="str">
        <f t="shared" si="46"/>
        <v/>
      </c>
      <c r="O1065" s="66" t="str">
        <f>IF(A1065="","",IF(M1065="DETALLE","",COUNTIFS(N1065:$N$2970,N1065)))</f>
        <v/>
      </c>
      <c r="P1065" s="66" t="s">
        <v>744</v>
      </c>
      <c r="Q1065" s="66" t="s">
        <v>468</v>
      </c>
      <c r="R1065" s="66" t="s">
        <v>468</v>
      </c>
      <c r="S1065" s="65" t="s">
        <v>744</v>
      </c>
    </row>
    <row r="1066" spans="1:19" s="66" customFormat="1" x14ac:dyDescent="0.25">
      <c r="F1066" s="80" t="s">
        <v>163</v>
      </c>
      <c r="G1066" s="80" t="s">
        <v>442</v>
      </c>
      <c r="H1066" s="6">
        <v>67000000</v>
      </c>
      <c r="I1066" s="6"/>
      <c r="J1066" s="6">
        <f t="shared" si="47"/>
        <v>67000000</v>
      </c>
      <c r="K1066" s="67" t="str">
        <f t="shared" si="48"/>
        <v>02-02-01-003-006</v>
      </c>
      <c r="L1066" s="67" t="s">
        <v>631</v>
      </c>
      <c r="M1066" s="66" t="s">
        <v>273</v>
      </c>
      <c r="N1066" s="66" t="str">
        <f t="shared" si="46"/>
        <v/>
      </c>
      <c r="O1066" s="66" t="str">
        <f>IF(A1066="","",IF(M1066="DETALLE","",COUNTIFS(N1066:$N$2970,N1066)))</f>
        <v/>
      </c>
      <c r="P1066" s="66" t="s">
        <v>775</v>
      </c>
      <c r="Q1066" s="66" t="s">
        <v>468</v>
      </c>
      <c r="R1066" s="66" t="s">
        <v>468</v>
      </c>
      <c r="S1066" s="65" t="s">
        <v>775</v>
      </c>
    </row>
    <row r="1067" spans="1:19" s="66" customFormat="1" x14ac:dyDescent="0.25">
      <c r="F1067" s="80" t="s">
        <v>179</v>
      </c>
      <c r="G1067" s="80" t="s">
        <v>1068</v>
      </c>
      <c r="H1067" s="6">
        <v>10000000</v>
      </c>
      <c r="I1067" s="6"/>
      <c r="J1067" s="6">
        <f t="shared" si="47"/>
        <v>10000000</v>
      </c>
      <c r="K1067" s="67" t="str">
        <f t="shared" si="48"/>
        <v>02-02-01-003-006</v>
      </c>
      <c r="L1067" s="67" t="s">
        <v>631</v>
      </c>
      <c r="M1067" s="66" t="s">
        <v>273</v>
      </c>
      <c r="N1067" s="66" t="str">
        <f t="shared" si="46"/>
        <v/>
      </c>
      <c r="O1067" s="66" t="str">
        <f>IF(A1067="","",IF(M1067="DETALLE","",COUNTIFS(N1067:$N$2970,N1067)))</f>
        <v/>
      </c>
      <c r="P1067" s="66" t="s">
        <v>775</v>
      </c>
      <c r="Q1067" s="66" t="s">
        <v>468</v>
      </c>
      <c r="R1067" s="66" t="s">
        <v>468</v>
      </c>
      <c r="S1067" s="65" t="s">
        <v>908</v>
      </c>
    </row>
    <row r="1068" spans="1:19" s="66" customFormat="1" x14ac:dyDescent="0.25">
      <c r="F1068" s="80" t="s">
        <v>41</v>
      </c>
      <c r="G1068" s="80" t="s">
        <v>312</v>
      </c>
      <c r="H1068" s="6">
        <v>125350000</v>
      </c>
      <c r="I1068" s="6"/>
      <c r="J1068" s="6">
        <f t="shared" si="47"/>
        <v>125350000</v>
      </c>
      <c r="K1068" s="67" t="str">
        <f t="shared" si="48"/>
        <v>02-02-01-003-006</v>
      </c>
      <c r="L1068" s="67" t="s">
        <v>631</v>
      </c>
      <c r="M1068" s="66" t="s">
        <v>273</v>
      </c>
      <c r="N1068" s="66" t="str">
        <f t="shared" si="46"/>
        <v/>
      </c>
      <c r="O1068" s="66" t="str">
        <f>IF(A1068="","",IF(M1068="DETALLE","",COUNTIFS(N1068:$N$2970,N1068)))</f>
        <v/>
      </c>
      <c r="P1068" s="66" t="s">
        <v>745</v>
      </c>
      <c r="Q1068" s="66" t="s">
        <v>468</v>
      </c>
      <c r="R1068" s="66" t="s">
        <v>468</v>
      </c>
      <c r="S1068" s="65" t="s">
        <v>745</v>
      </c>
    </row>
    <row r="1069" spans="1:19" s="66" customFormat="1" x14ac:dyDescent="0.25">
      <c r="F1069" s="80" t="s">
        <v>180</v>
      </c>
      <c r="G1069" s="80" t="s">
        <v>1069</v>
      </c>
      <c r="H1069" s="6">
        <v>5000000</v>
      </c>
      <c r="I1069" s="6"/>
      <c r="J1069" s="6">
        <f t="shared" si="47"/>
        <v>5000000</v>
      </c>
      <c r="K1069" s="67" t="str">
        <f t="shared" si="48"/>
        <v>02-02-01-003-006</v>
      </c>
      <c r="L1069" s="67" t="s">
        <v>631</v>
      </c>
      <c r="M1069" s="66" t="s">
        <v>273</v>
      </c>
      <c r="N1069" s="66" t="str">
        <f t="shared" si="46"/>
        <v/>
      </c>
      <c r="O1069" s="66" t="str">
        <f>IF(A1069="","",IF(M1069="DETALLE","",COUNTIFS(N1069:$N$2970,N1069)))</f>
        <v/>
      </c>
      <c r="P1069" s="66" t="s">
        <v>745</v>
      </c>
      <c r="Q1069" s="66" t="s">
        <v>468</v>
      </c>
      <c r="R1069" s="66" t="s">
        <v>468</v>
      </c>
      <c r="S1069" s="65" t="s">
        <v>908</v>
      </c>
    </row>
    <row r="1070" spans="1:19" s="66" customFormat="1" x14ac:dyDescent="0.25">
      <c r="F1070" s="80" t="s">
        <v>147</v>
      </c>
      <c r="G1070" s="80" t="s">
        <v>830</v>
      </c>
      <c r="H1070" s="6">
        <v>94500000</v>
      </c>
      <c r="I1070" s="6"/>
      <c r="J1070" s="6">
        <f t="shared" si="47"/>
        <v>94500000</v>
      </c>
      <c r="K1070" s="67" t="str">
        <f t="shared" si="48"/>
        <v>02-02-01-003-006</v>
      </c>
      <c r="L1070" s="67" t="s">
        <v>631</v>
      </c>
      <c r="M1070" s="66" t="s">
        <v>273</v>
      </c>
      <c r="N1070" s="66" t="str">
        <f t="shared" si="46"/>
        <v/>
      </c>
      <c r="O1070" s="66" t="str">
        <f>IF(A1070="","",IF(M1070="DETALLE","",COUNTIFS(N1070:$N$2970,N1070)))</f>
        <v/>
      </c>
      <c r="P1070" s="66" t="s">
        <v>745</v>
      </c>
      <c r="Q1070" s="66" t="s">
        <v>468</v>
      </c>
      <c r="R1070" s="66" t="s">
        <v>468</v>
      </c>
      <c r="S1070" s="65" t="s">
        <v>889</v>
      </c>
    </row>
    <row r="1071" spans="1:19" s="66" customFormat="1" x14ac:dyDescent="0.25">
      <c r="F1071" s="80" t="s">
        <v>43</v>
      </c>
      <c r="G1071" s="80" t="s">
        <v>1017</v>
      </c>
      <c r="H1071" s="6">
        <v>57884000</v>
      </c>
      <c r="I1071" s="6"/>
      <c r="J1071" s="6">
        <f t="shared" si="47"/>
        <v>57884000</v>
      </c>
      <c r="K1071" s="67" t="str">
        <f t="shared" si="48"/>
        <v>02-02-01-003-006</v>
      </c>
      <c r="L1071" s="67" t="s">
        <v>631</v>
      </c>
      <c r="M1071" s="66" t="s">
        <v>273</v>
      </c>
      <c r="N1071" s="66" t="str">
        <f t="shared" si="46"/>
        <v/>
      </c>
      <c r="O1071" s="66" t="str">
        <f>IF(A1071="","",IF(M1071="DETALLE","",COUNTIFS(N1071:$N$2970,N1071)))</f>
        <v/>
      </c>
      <c r="P1071" s="66" t="s">
        <v>746</v>
      </c>
      <c r="Q1071" s="66" t="s">
        <v>468</v>
      </c>
      <c r="R1071" s="66" t="s">
        <v>468</v>
      </c>
      <c r="S1071" s="65" t="s">
        <v>746</v>
      </c>
    </row>
    <row r="1072" spans="1:19" s="66" customFormat="1" x14ac:dyDescent="0.25">
      <c r="F1072" s="80" t="s">
        <v>170</v>
      </c>
      <c r="G1072" s="80" t="s">
        <v>456</v>
      </c>
      <c r="H1072" s="6">
        <v>165000000</v>
      </c>
      <c r="I1072" s="6"/>
      <c r="J1072" s="6">
        <f t="shared" si="47"/>
        <v>165000000</v>
      </c>
      <c r="K1072" s="67" t="str">
        <f t="shared" si="48"/>
        <v>02-02-01-003-006</v>
      </c>
      <c r="L1072" s="67" t="s">
        <v>631</v>
      </c>
      <c r="M1072" s="66" t="s">
        <v>273</v>
      </c>
      <c r="N1072" s="66" t="str">
        <f t="shared" si="46"/>
        <v/>
      </c>
      <c r="O1072" s="66" t="str">
        <f>IF(A1072="","",IF(M1072="DETALLE","",COUNTIFS(N1072:$N$2970,N1072)))</f>
        <v/>
      </c>
      <c r="P1072" s="66" t="s">
        <v>777</v>
      </c>
      <c r="Q1072" s="66" t="s">
        <v>468</v>
      </c>
      <c r="R1072" s="66" t="s">
        <v>468</v>
      </c>
      <c r="S1072" s="65" t="s">
        <v>777</v>
      </c>
    </row>
    <row r="1073" spans="6:19" s="66" customFormat="1" x14ac:dyDescent="0.25">
      <c r="F1073" s="80" t="s">
        <v>181</v>
      </c>
      <c r="G1073" s="80" t="s">
        <v>1070</v>
      </c>
      <c r="H1073" s="6">
        <v>5000000</v>
      </c>
      <c r="I1073" s="6"/>
      <c r="J1073" s="6">
        <f t="shared" si="47"/>
        <v>5000000</v>
      </c>
      <c r="K1073" s="67" t="str">
        <f t="shared" si="48"/>
        <v>02-02-01-003-006</v>
      </c>
      <c r="L1073" s="67" t="s">
        <v>631</v>
      </c>
      <c r="M1073" s="66" t="s">
        <v>273</v>
      </c>
      <c r="N1073" s="66" t="str">
        <f t="shared" si="46"/>
        <v/>
      </c>
      <c r="O1073" s="66" t="str">
        <f>IF(A1073="","",IF(M1073="DETALLE","",COUNTIFS(N1073:$N$2970,N1073)))</f>
        <v/>
      </c>
      <c r="P1073" s="66" t="s">
        <v>777</v>
      </c>
      <c r="Q1073" s="66" t="s">
        <v>468</v>
      </c>
      <c r="R1073" s="66" t="s">
        <v>468</v>
      </c>
      <c r="S1073" s="65" t="s">
        <v>908</v>
      </c>
    </row>
    <row r="1074" spans="6:19" s="66" customFormat="1" x14ac:dyDescent="0.25">
      <c r="F1074" s="80" t="s">
        <v>45</v>
      </c>
      <c r="G1074" s="80" t="s">
        <v>316</v>
      </c>
      <c r="H1074" s="6">
        <v>159762500</v>
      </c>
      <c r="I1074" s="6"/>
      <c r="J1074" s="6">
        <f t="shared" si="47"/>
        <v>159762500</v>
      </c>
      <c r="K1074" s="67" t="str">
        <f t="shared" si="48"/>
        <v>02-02-01-003-006</v>
      </c>
      <c r="L1074" s="67" t="s">
        <v>631</v>
      </c>
      <c r="M1074" s="66" t="s">
        <v>273</v>
      </c>
      <c r="N1074" s="66" t="str">
        <f t="shared" si="46"/>
        <v/>
      </c>
      <c r="O1074" s="66" t="str">
        <f>IF(A1074="","",IF(M1074="DETALLE","",COUNTIFS(N1074:$N$2970,N1074)))</f>
        <v/>
      </c>
      <c r="P1074" s="66" t="s">
        <v>748</v>
      </c>
      <c r="Q1074" s="66" t="s">
        <v>468</v>
      </c>
      <c r="R1074" s="66" t="s">
        <v>468</v>
      </c>
      <c r="S1074" s="65" t="s">
        <v>748</v>
      </c>
    </row>
    <row r="1075" spans="6:19" s="66" customFormat="1" x14ac:dyDescent="0.25">
      <c r="F1075" s="80" t="s">
        <v>148</v>
      </c>
      <c r="G1075" s="80" t="s">
        <v>412</v>
      </c>
      <c r="H1075" s="6">
        <v>142495000</v>
      </c>
      <c r="I1075" s="6"/>
      <c r="J1075" s="6">
        <f t="shared" si="47"/>
        <v>142495000</v>
      </c>
      <c r="K1075" s="67" t="str">
        <f t="shared" si="48"/>
        <v>02-02-01-003-006</v>
      </c>
      <c r="L1075" s="67" t="s">
        <v>631</v>
      </c>
      <c r="M1075" s="66" t="s">
        <v>273</v>
      </c>
      <c r="N1075" s="66" t="str">
        <f t="shared" si="46"/>
        <v/>
      </c>
      <c r="O1075" s="66" t="str">
        <f>IF(A1075="","",IF(M1075="DETALLE","",COUNTIFS(N1075:$N$2970,N1075)))</f>
        <v/>
      </c>
      <c r="P1075" s="66" t="s">
        <v>780</v>
      </c>
      <c r="Q1075" s="66" t="s">
        <v>468</v>
      </c>
      <c r="R1075" s="66" t="s">
        <v>468</v>
      </c>
      <c r="S1075" s="65" t="s">
        <v>780</v>
      </c>
    </row>
    <row r="1076" spans="6:19" s="66" customFormat="1" x14ac:dyDescent="0.25">
      <c r="F1076" s="80" t="s">
        <v>46</v>
      </c>
      <c r="G1076" s="80" t="s">
        <v>989</v>
      </c>
      <c r="H1076" s="6">
        <v>219240000</v>
      </c>
      <c r="I1076" s="6"/>
      <c r="J1076" s="6">
        <f t="shared" si="47"/>
        <v>219240000</v>
      </c>
      <c r="K1076" s="67" t="str">
        <f t="shared" si="48"/>
        <v>02-02-01-003-006</v>
      </c>
      <c r="L1076" s="67" t="s">
        <v>631</v>
      </c>
      <c r="M1076" s="66" t="s">
        <v>273</v>
      </c>
      <c r="N1076" s="66" t="str">
        <f t="shared" si="46"/>
        <v/>
      </c>
      <c r="O1076" s="66" t="str">
        <f>IF(A1076="","",IF(M1076="DETALLE","",COUNTIFS(N1076:$N$2970,N1076)))</f>
        <v/>
      </c>
      <c r="P1076" s="66" t="s">
        <v>749</v>
      </c>
      <c r="Q1076" s="66" t="s">
        <v>468</v>
      </c>
      <c r="R1076" s="66" t="s">
        <v>468</v>
      </c>
      <c r="S1076" s="65" t="s">
        <v>749</v>
      </c>
    </row>
    <row r="1077" spans="6:19" s="66" customFormat="1" x14ac:dyDescent="0.25">
      <c r="F1077" s="80" t="s">
        <v>47</v>
      </c>
      <c r="G1077" s="80" t="s">
        <v>1031</v>
      </c>
      <c r="H1077" s="6">
        <v>288400000</v>
      </c>
      <c r="I1077" s="6"/>
      <c r="J1077" s="6">
        <f t="shared" si="47"/>
        <v>288400000</v>
      </c>
      <c r="K1077" s="67" t="str">
        <f t="shared" si="48"/>
        <v>02-02-01-003-006</v>
      </c>
      <c r="L1077" s="67" t="s">
        <v>631</v>
      </c>
      <c r="M1077" s="66" t="s">
        <v>273</v>
      </c>
      <c r="N1077" s="66" t="str">
        <f t="shared" si="46"/>
        <v/>
      </c>
      <c r="O1077" s="66" t="str">
        <f>IF(A1077="","",IF(M1077="DETALLE","",COUNTIFS(N1077:$N$2970,N1077)))</f>
        <v/>
      </c>
      <c r="P1077" s="66" t="s">
        <v>750</v>
      </c>
      <c r="Q1077" s="66" t="s">
        <v>468</v>
      </c>
      <c r="R1077" s="66" t="s">
        <v>468</v>
      </c>
      <c r="S1077" s="65" t="s">
        <v>750</v>
      </c>
    </row>
    <row r="1078" spans="6:19" s="66" customFormat="1" x14ac:dyDescent="0.25">
      <c r="F1078" s="80" t="s">
        <v>48</v>
      </c>
      <c r="G1078" s="80" t="s">
        <v>319</v>
      </c>
      <c r="H1078" s="6">
        <v>150000000</v>
      </c>
      <c r="I1078" s="6"/>
      <c r="J1078" s="6">
        <f t="shared" si="47"/>
        <v>150000000</v>
      </c>
      <c r="K1078" s="67" t="str">
        <f t="shared" si="48"/>
        <v>02-02-01-003-006</v>
      </c>
      <c r="L1078" s="67" t="s">
        <v>631</v>
      </c>
      <c r="M1078" s="66" t="s">
        <v>273</v>
      </c>
      <c r="N1078" s="66" t="str">
        <f t="shared" si="46"/>
        <v/>
      </c>
      <c r="O1078" s="66" t="str">
        <f>IF(A1078="","",IF(M1078="DETALLE","",COUNTIFS(N1078:$N$2970,N1078)))</f>
        <v/>
      </c>
      <c r="P1078" s="66" t="s">
        <v>751</v>
      </c>
      <c r="Q1078" s="66" t="s">
        <v>468</v>
      </c>
      <c r="R1078" s="66" t="s">
        <v>468</v>
      </c>
      <c r="S1078" s="65" t="s">
        <v>751</v>
      </c>
    </row>
    <row r="1079" spans="6:19" s="66" customFormat="1" x14ac:dyDescent="0.25">
      <c r="F1079" s="80" t="s">
        <v>49</v>
      </c>
      <c r="G1079" s="80" t="s">
        <v>1018</v>
      </c>
      <c r="H1079" s="6">
        <v>220000000</v>
      </c>
      <c r="I1079" s="6"/>
      <c r="J1079" s="6">
        <f t="shared" si="47"/>
        <v>220000000</v>
      </c>
      <c r="K1079" s="67" t="str">
        <f t="shared" si="48"/>
        <v>02-02-01-003-006</v>
      </c>
      <c r="L1079" s="67" t="s">
        <v>631</v>
      </c>
      <c r="M1079" s="66" t="s">
        <v>273</v>
      </c>
      <c r="N1079" s="66" t="str">
        <f t="shared" si="46"/>
        <v/>
      </c>
      <c r="O1079" s="66" t="str">
        <f>IF(A1079="","",IF(M1079="DETALLE","",COUNTIFS(N1079:$N$2970,N1079)))</f>
        <v/>
      </c>
      <c r="P1079" s="66" t="s">
        <v>752</v>
      </c>
      <c r="Q1079" s="66" t="s">
        <v>468</v>
      </c>
      <c r="R1079" s="66" t="s">
        <v>468</v>
      </c>
      <c r="S1079" s="65" t="s">
        <v>752</v>
      </c>
    </row>
    <row r="1080" spans="6:19" s="66" customFormat="1" x14ac:dyDescent="0.25">
      <c r="F1080" s="80" t="s">
        <v>51</v>
      </c>
      <c r="G1080" s="80" t="s">
        <v>322</v>
      </c>
      <c r="H1080" s="6">
        <v>56577495</v>
      </c>
      <c r="I1080" s="6"/>
      <c r="J1080" s="6">
        <f t="shared" si="47"/>
        <v>56577495</v>
      </c>
      <c r="K1080" s="67" t="str">
        <f t="shared" si="48"/>
        <v>02-02-01-003-006</v>
      </c>
      <c r="L1080" s="67" t="s">
        <v>631</v>
      </c>
      <c r="M1080" s="66" t="s">
        <v>273</v>
      </c>
      <c r="N1080" s="66" t="str">
        <f t="shared" si="46"/>
        <v/>
      </c>
      <c r="O1080" s="66" t="str">
        <f>IF(A1080="","",IF(M1080="DETALLE","",COUNTIFS(N1080:$N$2970,N1080)))</f>
        <v/>
      </c>
      <c r="P1080" s="66" t="s">
        <v>753</v>
      </c>
      <c r="Q1080" s="66" t="s">
        <v>468</v>
      </c>
      <c r="R1080" s="66" t="s">
        <v>468</v>
      </c>
      <c r="S1080" s="65" t="s">
        <v>753</v>
      </c>
    </row>
    <row r="1081" spans="6:19" s="66" customFormat="1" x14ac:dyDescent="0.25">
      <c r="F1081" s="80" t="s">
        <v>52</v>
      </c>
      <c r="G1081" s="80" t="s">
        <v>323</v>
      </c>
      <c r="H1081" s="6">
        <v>78752661</v>
      </c>
      <c r="I1081" s="6"/>
      <c r="J1081" s="6">
        <f t="shared" si="47"/>
        <v>78752661</v>
      </c>
      <c r="K1081" s="67" t="str">
        <f t="shared" si="48"/>
        <v>02-02-01-003-006</v>
      </c>
      <c r="L1081" s="67" t="s">
        <v>631</v>
      </c>
      <c r="M1081" s="66" t="s">
        <v>273</v>
      </c>
      <c r="N1081" s="66" t="str">
        <f t="shared" si="46"/>
        <v/>
      </c>
      <c r="O1081" s="66" t="str">
        <f>IF(A1081="","",IF(M1081="DETALLE","",COUNTIFS(N1081:$N$2970,N1081)))</f>
        <v/>
      </c>
      <c r="P1081" s="66" t="s">
        <v>754</v>
      </c>
      <c r="Q1081" s="66" t="s">
        <v>468</v>
      </c>
      <c r="R1081" s="66" t="s">
        <v>468</v>
      </c>
      <c r="S1081" s="65" t="s">
        <v>754</v>
      </c>
    </row>
    <row r="1082" spans="6:19" s="66" customFormat="1" x14ac:dyDescent="0.25">
      <c r="F1082" s="80" t="s">
        <v>54</v>
      </c>
      <c r="G1082" s="80" t="s">
        <v>288</v>
      </c>
      <c r="H1082" s="6"/>
      <c r="I1082" s="6">
        <v>557920000</v>
      </c>
      <c r="J1082" s="6">
        <f t="shared" si="47"/>
        <v>557920000</v>
      </c>
      <c r="K1082" s="67" t="str">
        <f t="shared" si="48"/>
        <v>02-02-01-003-006</v>
      </c>
      <c r="L1082" s="67" t="s">
        <v>631</v>
      </c>
      <c r="M1082" s="66" t="s">
        <v>273</v>
      </c>
      <c r="N1082" s="66" t="str">
        <f t="shared" si="46"/>
        <v/>
      </c>
      <c r="O1082" s="66" t="str">
        <f>IF(A1082="","",IF(M1082="DETALLE","",COUNTIFS(N1082:$N$2970,N1082)))</f>
        <v/>
      </c>
      <c r="P1082" s="66" t="s">
        <v>743</v>
      </c>
      <c r="Q1082" s="66" t="s">
        <v>468</v>
      </c>
      <c r="R1082" s="66" t="s">
        <v>468</v>
      </c>
      <c r="S1082" s="65" t="s">
        <v>743</v>
      </c>
    </row>
    <row r="1083" spans="6:19" s="66" customFormat="1" x14ac:dyDescent="0.25">
      <c r="F1083" s="80" t="s">
        <v>138</v>
      </c>
      <c r="G1083" s="80" t="s">
        <v>992</v>
      </c>
      <c r="H1083" s="6">
        <v>703551610</v>
      </c>
      <c r="I1083" s="6"/>
      <c r="J1083" s="6">
        <f t="shared" si="47"/>
        <v>703551610</v>
      </c>
      <c r="K1083" s="67" t="str">
        <f t="shared" si="48"/>
        <v>02-02-01-003-006</v>
      </c>
      <c r="L1083" s="67" t="s">
        <v>631</v>
      </c>
      <c r="M1083" s="66" t="s">
        <v>273</v>
      </c>
      <c r="N1083" s="66" t="str">
        <f t="shared" si="46"/>
        <v/>
      </c>
      <c r="O1083" s="66" t="str">
        <f>IF(A1083="","",IF(M1083="DETALLE","",COUNTIFS(N1083:$N$2970,N1083)))</f>
        <v/>
      </c>
      <c r="P1083" s="66" t="s">
        <v>778</v>
      </c>
      <c r="Q1083" s="66" t="s">
        <v>468</v>
      </c>
      <c r="R1083" s="66" t="s">
        <v>468</v>
      </c>
      <c r="S1083" s="65" t="s">
        <v>778</v>
      </c>
    </row>
    <row r="1084" spans="6:19" s="66" customFormat="1" x14ac:dyDescent="0.25">
      <c r="F1084" s="80" t="s">
        <v>55</v>
      </c>
      <c r="G1084" s="80" t="s">
        <v>1030</v>
      </c>
      <c r="H1084" s="6">
        <v>106832</v>
      </c>
      <c r="I1084" s="6"/>
      <c r="J1084" s="6">
        <f t="shared" si="47"/>
        <v>106832</v>
      </c>
      <c r="K1084" s="67" t="str">
        <f t="shared" si="48"/>
        <v>02-02-01-003-006</v>
      </c>
      <c r="L1084" s="67" t="s">
        <v>631</v>
      </c>
      <c r="M1084" s="66" t="s">
        <v>273</v>
      </c>
      <c r="N1084" s="66" t="str">
        <f t="shared" si="46"/>
        <v/>
      </c>
      <c r="O1084" s="66" t="str">
        <f>IF(A1084="","",IF(M1084="DETALLE","",COUNTIFS(N1084:$N$2970,N1084)))</f>
        <v/>
      </c>
      <c r="P1084" s="66" t="s">
        <v>756</v>
      </c>
      <c r="Q1084" s="66" t="s">
        <v>468</v>
      </c>
      <c r="R1084" s="66" t="s">
        <v>468</v>
      </c>
      <c r="S1084" s="65" t="s">
        <v>756</v>
      </c>
    </row>
    <row r="1085" spans="6:19" s="66" customFormat="1" x14ac:dyDescent="0.25">
      <c r="F1085" s="80" t="s">
        <v>56</v>
      </c>
      <c r="G1085" s="80" t="s">
        <v>280</v>
      </c>
      <c r="H1085" s="6">
        <v>575000000</v>
      </c>
      <c r="I1085" s="6">
        <v>50000000</v>
      </c>
      <c r="J1085" s="6">
        <f t="shared" si="47"/>
        <v>625000000</v>
      </c>
      <c r="K1085" s="67" t="str">
        <f t="shared" si="48"/>
        <v>02-02-01-003-006</v>
      </c>
      <c r="L1085" s="67" t="s">
        <v>631</v>
      </c>
      <c r="M1085" s="66" t="s">
        <v>273</v>
      </c>
      <c r="N1085" s="66" t="str">
        <f t="shared" si="46"/>
        <v/>
      </c>
      <c r="O1085" s="66" t="str">
        <f>IF(A1085="","",IF(M1085="DETALLE","",COUNTIFS(N1085:$N$2970,N1085)))</f>
        <v/>
      </c>
      <c r="P1085" s="66" t="s">
        <v>740</v>
      </c>
      <c r="Q1085" s="66" t="s">
        <v>468</v>
      </c>
      <c r="R1085" s="66" t="s">
        <v>468</v>
      </c>
      <c r="S1085" s="65" t="s">
        <v>740</v>
      </c>
    </row>
    <row r="1086" spans="6:19" s="66" customFormat="1" x14ac:dyDescent="0.25">
      <c r="F1086" s="80" t="s">
        <v>57</v>
      </c>
      <c r="G1086" s="80" t="s">
        <v>1023</v>
      </c>
      <c r="H1086" s="6">
        <v>2825000</v>
      </c>
      <c r="I1086" s="6"/>
      <c r="J1086" s="6">
        <f t="shared" si="47"/>
        <v>2825000</v>
      </c>
      <c r="K1086" s="67" t="str">
        <f t="shared" si="48"/>
        <v>02-02-01-003-006</v>
      </c>
      <c r="L1086" s="67" t="s">
        <v>631</v>
      </c>
      <c r="M1086" s="66" t="s">
        <v>273</v>
      </c>
      <c r="N1086" s="66" t="str">
        <f t="shared" si="46"/>
        <v/>
      </c>
      <c r="O1086" s="66" t="str">
        <f>IF(A1086="","",IF(M1086="DETALLE","",COUNTIFS(N1086:$N$2970,N1086)))</f>
        <v/>
      </c>
      <c r="P1086" s="66" t="s">
        <v>757</v>
      </c>
      <c r="Q1086" s="66" t="s">
        <v>468</v>
      </c>
      <c r="R1086" s="66" t="s">
        <v>468</v>
      </c>
      <c r="S1086" s="65" t="s">
        <v>757</v>
      </c>
    </row>
    <row r="1087" spans="6:19" s="66" customFormat="1" x14ac:dyDescent="0.25">
      <c r="F1087" s="80" t="s">
        <v>58</v>
      </c>
      <c r="G1087" s="80" t="s">
        <v>988</v>
      </c>
      <c r="H1087" s="6">
        <v>1000000</v>
      </c>
      <c r="I1087" s="6">
        <v>1000000000</v>
      </c>
      <c r="J1087" s="6">
        <f t="shared" si="47"/>
        <v>1001000000</v>
      </c>
      <c r="K1087" s="67" t="str">
        <f t="shared" si="48"/>
        <v>02-02-01-003-006</v>
      </c>
      <c r="L1087" s="67" t="s">
        <v>631</v>
      </c>
      <c r="M1087" s="66" t="s">
        <v>273</v>
      </c>
      <c r="N1087" s="66" t="str">
        <f t="shared" si="46"/>
        <v/>
      </c>
      <c r="O1087" s="66" t="str">
        <f>IF(A1087="","",IF(M1087="DETALLE","",COUNTIFS(N1087:$N$2970,N1087)))</f>
        <v/>
      </c>
      <c r="P1087" s="66" t="s">
        <v>758</v>
      </c>
      <c r="Q1087" s="66" t="s">
        <v>468</v>
      </c>
      <c r="R1087" s="66" t="s">
        <v>468</v>
      </c>
      <c r="S1087" s="65" t="s">
        <v>758</v>
      </c>
    </row>
    <row r="1088" spans="6:19" s="66" customFormat="1" x14ac:dyDescent="0.25">
      <c r="F1088" s="80" t="s">
        <v>139</v>
      </c>
      <c r="G1088" s="80" t="s">
        <v>1036</v>
      </c>
      <c r="H1088" s="6">
        <v>17437500</v>
      </c>
      <c r="I1088" s="6">
        <v>600000000</v>
      </c>
      <c r="J1088" s="6">
        <f t="shared" si="47"/>
        <v>617437500</v>
      </c>
      <c r="K1088" s="67" t="str">
        <f t="shared" si="48"/>
        <v>02-02-01-003-006</v>
      </c>
      <c r="L1088" s="67" t="s">
        <v>631</v>
      </c>
      <c r="M1088" s="66" t="s">
        <v>273</v>
      </c>
      <c r="N1088" s="66" t="str">
        <f t="shared" si="46"/>
        <v/>
      </c>
      <c r="O1088" s="66" t="str">
        <f>IF(A1088="","",IF(M1088="DETALLE","",COUNTIFS(N1088:$N$2970,N1088)))</f>
        <v/>
      </c>
      <c r="P1088" s="66" t="s">
        <v>779</v>
      </c>
      <c r="Q1088" s="66" t="s">
        <v>468</v>
      </c>
      <c r="R1088" s="66" t="s">
        <v>468</v>
      </c>
      <c r="S1088" s="65" t="s">
        <v>779</v>
      </c>
    </row>
    <row r="1089" spans="6:19" s="66" customFormat="1" x14ac:dyDescent="0.25">
      <c r="F1089" s="80" t="s">
        <v>140</v>
      </c>
      <c r="G1089" s="80" t="s">
        <v>313</v>
      </c>
      <c r="H1089" s="6">
        <v>51200000</v>
      </c>
      <c r="I1089" s="6"/>
      <c r="J1089" s="6">
        <f t="shared" si="47"/>
        <v>51200000</v>
      </c>
      <c r="K1089" s="67" t="str">
        <f t="shared" si="48"/>
        <v>02-02-01-003-006</v>
      </c>
      <c r="L1089" s="67" t="s">
        <v>631</v>
      </c>
      <c r="M1089" s="66" t="s">
        <v>273</v>
      </c>
      <c r="N1089" s="66" t="str">
        <f t="shared" si="46"/>
        <v/>
      </c>
      <c r="O1089" s="66" t="str">
        <f>IF(A1089="","",IF(M1089="DETALLE","",COUNTIFS(N1089:$N$2970,N1089)))</f>
        <v/>
      </c>
      <c r="P1089" s="66" t="s">
        <v>779</v>
      </c>
      <c r="Q1089" s="66" t="s">
        <v>468</v>
      </c>
      <c r="R1089" s="66" t="s">
        <v>468</v>
      </c>
      <c r="S1089" s="65" t="s">
        <v>886</v>
      </c>
    </row>
    <row r="1090" spans="6:19" s="66" customFormat="1" x14ac:dyDescent="0.25">
      <c r="F1090" s="80" t="s">
        <v>59</v>
      </c>
      <c r="G1090" s="80" t="s">
        <v>1029</v>
      </c>
      <c r="H1090" s="6">
        <v>1240385334</v>
      </c>
      <c r="I1090" s="6"/>
      <c r="J1090" s="6">
        <f t="shared" si="47"/>
        <v>1240385334</v>
      </c>
      <c r="K1090" s="67" t="str">
        <f t="shared" si="48"/>
        <v>02-02-01-003-006</v>
      </c>
      <c r="L1090" s="67" t="s">
        <v>631</v>
      </c>
      <c r="M1090" s="66" t="s">
        <v>273</v>
      </c>
      <c r="N1090" s="66" t="str">
        <f t="shared" si="46"/>
        <v/>
      </c>
      <c r="O1090" s="66" t="str">
        <f>IF(A1090="","",IF(M1090="DETALLE","",COUNTIFS(N1090:$N$2970,N1090)))</f>
        <v/>
      </c>
      <c r="P1090" s="66" t="s">
        <v>759</v>
      </c>
      <c r="Q1090" s="66" t="s">
        <v>468</v>
      </c>
      <c r="R1090" s="66" t="s">
        <v>468</v>
      </c>
      <c r="S1090" s="65" t="s">
        <v>759</v>
      </c>
    </row>
    <row r="1091" spans="6:19" s="66" customFormat="1" x14ac:dyDescent="0.25">
      <c r="F1091" s="80" t="s">
        <v>145</v>
      </c>
      <c r="G1091" s="80" t="s">
        <v>1037</v>
      </c>
      <c r="H1091" s="6"/>
      <c r="I1091" s="6">
        <v>3000000</v>
      </c>
      <c r="J1091" s="6">
        <f t="shared" si="47"/>
        <v>3000000</v>
      </c>
      <c r="K1091" s="67" t="str">
        <f t="shared" si="48"/>
        <v>02-02-01-003-006</v>
      </c>
      <c r="L1091" s="67" t="s">
        <v>631</v>
      </c>
      <c r="M1091" s="66" t="s">
        <v>273</v>
      </c>
      <c r="N1091" s="66" t="str">
        <f t="shared" si="46"/>
        <v/>
      </c>
      <c r="O1091" s="66" t="str">
        <f>IF(A1091="","",IF(M1091="DETALLE","",COUNTIFS(N1091:$N$2970,N1091)))</f>
        <v/>
      </c>
      <c r="P1091" s="66" t="s">
        <v>767</v>
      </c>
      <c r="Q1091" s="66" t="s">
        <v>468</v>
      </c>
      <c r="R1091" s="66" t="s">
        <v>468</v>
      </c>
      <c r="S1091" s="65" t="s">
        <v>767</v>
      </c>
    </row>
    <row r="1092" spans="6:19" s="66" customFormat="1" x14ac:dyDescent="0.25">
      <c r="F1092" s="80" t="s">
        <v>60</v>
      </c>
      <c r="G1092" s="80" t="s">
        <v>329</v>
      </c>
      <c r="H1092" s="6">
        <v>537200000</v>
      </c>
      <c r="I1092" s="6"/>
      <c r="J1092" s="6">
        <f t="shared" si="47"/>
        <v>537200000</v>
      </c>
      <c r="K1092" s="67" t="str">
        <f t="shared" si="48"/>
        <v>02-02-01-003-006</v>
      </c>
      <c r="L1092" s="67" t="s">
        <v>631</v>
      </c>
      <c r="M1092" s="66" t="s">
        <v>273</v>
      </c>
      <c r="N1092" s="66" t="str">
        <f t="shared" si="46"/>
        <v/>
      </c>
      <c r="O1092" s="66" t="str">
        <f>IF(A1092="","",IF(M1092="DETALLE","",COUNTIFS(N1092:$N$2970,N1092)))</f>
        <v/>
      </c>
      <c r="P1092" s="66" t="s">
        <v>760</v>
      </c>
      <c r="Q1092" s="66" t="s">
        <v>468</v>
      </c>
      <c r="R1092" s="66" t="s">
        <v>468</v>
      </c>
      <c r="S1092" s="65" t="s">
        <v>760</v>
      </c>
    </row>
    <row r="1093" spans="6:19" s="66" customFormat="1" x14ac:dyDescent="0.25">
      <c r="F1093" s="80" t="s">
        <v>61</v>
      </c>
      <c r="G1093" s="80" t="s">
        <v>330</v>
      </c>
      <c r="H1093" s="6">
        <v>283450000</v>
      </c>
      <c r="I1093" s="6"/>
      <c r="J1093" s="6">
        <f t="shared" si="47"/>
        <v>283450000</v>
      </c>
      <c r="K1093" s="67" t="str">
        <f t="shared" si="48"/>
        <v>02-02-01-003-006</v>
      </c>
      <c r="L1093" s="67" t="s">
        <v>631</v>
      </c>
      <c r="M1093" s="66" t="s">
        <v>273</v>
      </c>
      <c r="N1093" s="66" t="str">
        <f t="shared" si="46"/>
        <v/>
      </c>
      <c r="O1093" s="66" t="str">
        <f>IF(A1093="","",IF(M1093="DETALLE","",COUNTIFS(N1093:$N$2970,N1093)))</f>
        <v/>
      </c>
      <c r="P1093" s="66" t="s">
        <v>760</v>
      </c>
      <c r="Q1093" s="66" t="s">
        <v>468</v>
      </c>
      <c r="R1093" s="66" t="s">
        <v>468</v>
      </c>
      <c r="S1093" s="65" t="s">
        <v>843</v>
      </c>
    </row>
    <row r="1094" spans="6:19" s="66" customFormat="1" x14ac:dyDescent="0.25">
      <c r="F1094" s="80" t="s">
        <v>62</v>
      </c>
      <c r="G1094" s="80" t="s">
        <v>331</v>
      </c>
      <c r="H1094" s="6">
        <v>125000000</v>
      </c>
      <c r="I1094" s="6"/>
      <c r="J1094" s="6">
        <f t="shared" si="47"/>
        <v>125000000</v>
      </c>
      <c r="K1094" s="67" t="str">
        <f t="shared" si="48"/>
        <v>02-02-01-003-006</v>
      </c>
      <c r="L1094" s="67" t="s">
        <v>631</v>
      </c>
      <c r="M1094" s="66" t="s">
        <v>273</v>
      </c>
      <c r="N1094" s="66" t="str">
        <f t="shared" si="46"/>
        <v/>
      </c>
      <c r="O1094" s="66" t="str">
        <f>IF(A1094="","",IF(M1094="DETALLE","",COUNTIFS(N1094:$N$2970,N1094)))</f>
        <v/>
      </c>
      <c r="P1094" s="66" t="s">
        <v>761</v>
      </c>
      <c r="Q1094" s="66" t="s">
        <v>468</v>
      </c>
      <c r="R1094" s="66" t="s">
        <v>468</v>
      </c>
      <c r="S1094" s="65" t="s">
        <v>761</v>
      </c>
    </row>
    <row r="1095" spans="6:19" s="66" customFormat="1" x14ac:dyDescent="0.25">
      <c r="F1095" s="80" t="s">
        <v>63</v>
      </c>
      <c r="G1095" s="80" t="s">
        <v>332</v>
      </c>
      <c r="H1095" s="6">
        <v>117500000</v>
      </c>
      <c r="I1095" s="6"/>
      <c r="J1095" s="6">
        <f t="shared" si="47"/>
        <v>117500000</v>
      </c>
      <c r="K1095" s="67" t="str">
        <f t="shared" si="48"/>
        <v>02-02-01-003-006</v>
      </c>
      <c r="L1095" s="67" t="s">
        <v>631</v>
      </c>
      <c r="M1095" s="66" t="s">
        <v>273</v>
      </c>
      <c r="N1095" s="66" t="str">
        <f t="shared" si="46"/>
        <v/>
      </c>
      <c r="O1095" s="66" t="str">
        <f>IF(A1095="","",IF(M1095="DETALLE","",COUNTIFS(N1095:$N$2970,N1095)))</f>
        <v/>
      </c>
      <c r="P1095" s="66" t="s">
        <v>761</v>
      </c>
      <c r="Q1095" s="66" t="s">
        <v>468</v>
      </c>
      <c r="R1095" s="66" t="s">
        <v>468</v>
      </c>
      <c r="S1095" s="65" t="s">
        <v>844</v>
      </c>
    </row>
    <row r="1096" spans="6:19" s="66" customFormat="1" x14ac:dyDescent="0.25">
      <c r="F1096" s="80" t="s">
        <v>65</v>
      </c>
      <c r="G1096" s="80" t="s">
        <v>1024</v>
      </c>
      <c r="H1096" s="6">
        <v>167088800</v>
      </c>
      <c r="I1096" s="6"/>
      <c r="J1096" s="6">
        <f t="shared" si="47"/>
        <v>167088800</v>
      </c>
      <c r="K1096" s="67" t="str">
        <f t="shared" si="48"/>
        <v>02-02-01-003-006</v>
      </c>
      <c r="L1096" s="67" t="s">
        <v>631</v>
      </c>
      <c r="M1096" s="66" t="s">
        <v>273</v>
      </c>
      <c r="N1096" s="66" t="str">
        <f t="shared" si="46"/>
        <v/>
      </c>
      <c r="O1096" s="66" t="str">
        <f>IF(A1096="","",IF(M1096="DETALLE","",COUNTIFS(N1096:$N$2970,N1096)))</f>
        <v/>
      </c>
      <c r="P1096" s="66" t="s">
        <v>762</v>
      </c>
      <c r="Q1096" s="66" t="s">
        <v>468</v>
      </c>
      <c r="R1096" s="66" t="s">
        <v>468</v>
      </c>
      <c r="S1096" s="65" t="s">
        <v>762</v>
      </c>
    </row>
    <row r="1097" spans="6:19" s="66" customFormat="1" x14ac:dyDescent="0.25">
      <c r="F1097" s="80" t="s">
        <v>66</v>
      </c>
      <c r="G1097" s="80" t="s">
        <v>335</v>
      </c>
      <c r="H1097" s="6">
        <v>231649094</v>
      </c>
      <c r="I1097" s="6"/>
      <c r="J1097" s="6">
        <f t="shared" si="47"/>
        <v>231649094</v>
      </c>
      <c r="K1097" s="67" t="str">
        <f t="shared" si="48"/>
        <v>02-02-01-003-006</v>
      </c>
      <c r="L1097" s="67" t="s">
        <v>631</v>
      </c>
      <c r="M1097" s="66" t="s">
        <v>273</v>
      </c>
      <c r="N1097" s="66" t="str">
        <f t="shared" si="46"/>
        <v/>
      </c>
      <c r="O1097" s="66" t="str">
        <f>IF(A1097="","",IF(M1097="DETALLE","",COUNTIFS(N1097:$N$2970,N1097)))</f>
        <v/>
      </c>
      <c r="P1097" s="66" t="s">
        <v>762</v>
      </c>
      <c r="Q1097" s="66" t="s">
        <v>468</v>
      </c>
      <c r="R1097" s="66" t="s">
        <v>468</v>
      </c>
      <c r="S1097" s="65" t="s">
        <v>845</v>
      </c>
    </row>
    <row r="1098" spans="6:19" s="66" customFormat="1" x14ac:dyDescent="0.25">
      <c r="F1098" s="80" t="s">
        <v>67</v>
      </c>
      <c r="G1098" s="80" t="s">
        <v>336</v>
      </c>
      <c r="H1098" s="6">
        <v>4500000</v>
      </c>
      <c r="I1098" s="6"/>
      <c r="J1098" s="6">
        <f t="shared" si="47"/>
        <v>4500000</v>
      </c>
      <c r="K1098" s="67" t="str">
        <f t="shared" si="48"/>
        <v>02-02-01-003-006</v>
      </c>
      <c r="L1098" s="67" t="s">
        <v>631</v>
      </c>
      <c r="M1098" s="66" t="s">
        <v>273</v>
      </c>
      <c r="N1098" s="66" t="str">
        <f t="shared" si="46"/>
        <v/>
      </c>
      <c r="O1098" s="66" t="str">
        <f>IF(A1098="","",IF(M1098="DETALLE","",COUNTIFS(N1098:$N$2970,N1098)))</f>
        <v/>
      </c>
      <c r="P1098" s="66" t="s">
        <v>762</v>
      </c>
      <c r="Q1098" s="66" t="s">
        <v>468</v>
      </c>
      <c r="R1098" s="66" t="s">
        <v>468</v>
      </c>
      <c r="S1098" s="65" t="s">
        <v>1048</v>
      </c>
    </row>
    <row r="1099" spans="6:19" s="66" customFormat="1" x14ac:dyDescent="0.25">
      <c r="F1099" s="80" t="s">
        <v>68</v>
      </c>
      <c r="G1099" s="80" t="s">
        <v>337</v>
      </c>
      <c r="H1099" s="6">
        <v>242200000</v>
      </c>
      <c r="I1099" s="6"/>
      <c r="J1099" s="6">
        <f t="shared" si="47"/>
        <v>242200000</v>
      </c>
      <c r="K1099" s="67" t="str">
        <f t="shared" si="48"/>
        <v>02-02-01-003-006</v>
      </c>
      <c r="L1099" s="67" t="s">
        <v>631</v>
      </c>
      <c r="M1099" s="66" t="s">
        <v>273</v>
      </c>
      <c r="N1099" s="66" t="str">
        <f t="shared" si="46"/>
        <v/>
      </c>
      <c r="O1099" s="66" t="str">
        <f>IF(A1099="","",IF(M1099="DETALLE","",COUNTIFS(N1099:$N$2970,N1099)))</f>
        <v/>
      </c>
      <c r="P1099" s="66" t="s">
        <v>763</v>
      </c>
      <c r="Q1099" s="66" t="s">
        <v>468</v>
      </c>
      <c r="R1099" s="66" t="s">
        <v>468</v>
      </c>
      <c r="S1099" s="65" t="s">
        <v>763</v>
      </c>
    </row>
    <row r="1100" spans="6:19" s="66" customFormat="1" x14ac:dyDescent="0.25">
      <c r="F1100" s="80" t="s">
        <v>69</v>
      </c>
      <c r="G1100" s="80" t="s">
        <v>338</v>
      </c>
      <c r="H1100" s="6">
        <v>210000000</v>
      </c>
      <c r="I1100" s="6"/>
      <c r="J1100" s="6">
        <f t="shared" si="47"/>
        <v>210000000</v>
      </c>
      <c r="K1100" s="67" t="str">
        <f t="shared" si="48"/>
        <v>02-02-01-003-006</v>
      </c>
      <c r="L1100" s="67" t="s">
        <v>631</v>
      </c>
      <c r="M1100" s="66" t="s">
        <v>273</v>
      </c>
      <c r="N1100" s="66" t="str">
        <f t="shared" si="46"/>
        <v/>
      </c>
      <c r="O1100" s="66" t="str">
        <f>IF(A1100="","",IF(M1100="DETALLE","",COUNTIFS(N1100:$N$2970,N1100)))</f>
        <v/>
      </c>
      <c r="P1100" s="66" t="s">
        <v>763</v>
      </c>
      <c r="Q1100" s="66" t="s">
        <v>468</v>
      </c>
      <c r="R1100" s="66" t="s">
        <v>468</v>
      </c>
      <c r="S1100" s="65" t="s">
        <v>847</v>
      </c>
    </row>
    <row r="1101" spans="6:19" s="66" customFormat="1" x14ac:dyDescent="0.25">
      <c r="F1101" s="80" t="s">
        <v>158</v>
      </c>
      <c r="G1101" s="80" t="s">
        <v>986</v>
      </c>
      <c r="H1101" s="6">
        <v>97500000</v>
      </c>
      <c r="I1101" s="6"/>
      <c r="J1101" s="6">
        <f t="shared" si="47"/>
        <v>97500000</v>
      </c>
      <c r="K1101" s="67" t="str">
        <f t="shared" si="48"/>
        <v>02-02-01-003-006</v>
      </c>
      <c r="L1101" s="67" t="s">
        <v>631</v>
      </c>
      <c r="M1101" s="66" t="s">
        <v>273</v>
      </c>
      <c r="N1101" s="66" t="str">
        <f t="shared" si="46"/>
        <v/>
      </c>
      <c r="O1101" s="66" t="str">
        <f>IF(A1101="","",IF(M1101="DETALLE","",COUNTIFS(N1101:$N$2970,N1101)))</f>
        <v/>
      </c>
      <c r="P1101" s="66" t="s">
        <v>764</v>
      </c>
      <c r="Q1101" s="66" t="s">
        <v>468</v>
      </c>
      <c r="R1101" s="66" t="s">
        <v>468</v>
      </c>
      <c r="S1101" s="65" t="s">
        <v>764</v>
      </c>
    </row>
    <row r="1102" spans="6:19" s="66" customFormat="1" x14ac:dyDescent="0.25">
      <c r="F1102" s="80" t="s">
        <v>71</v>
      </c>
      <c r="G1102" s="80" t="s">
        <v>982</v>
      </c>
      <c r="H1102" s="6">
        <v>103800000</v>
      </c>
      <c r="I1102" s="6"/>
      <c r="J1102" s="6">
        <f t="shared" si="47"/>
        <v>103800000</v>
      </c>
      <c r="K1102" s="67" t="str">
        <f t="shared" si="48"/>
        <v>02-02-01-003-006</v>
      </c>
      <c r="L1102" s="67" t="s">
        <v>631</v>
      </c>
      <c r="M1102" s="66" t="s">
        <v>273</v>
      </c>
      <c r="N1102" s="66" t="str">
        <f t="shared" si="46"/>
        <v/>
      </c>
      <c r="O1102" s="66" t="str">
        <f>IF(A1102="","",IF(M1102="DETALLE","",COUNTIFS(N1102:$N$2970,N1102)))</f>
        <v/>
      </c>
      <c r="P1102" s="66" t="s">
        <v>764</v>
      </c>
      <c r="Q1102" s="66" t="s">
        <v>468</v>
      </c>
      <c r="R1102" s="66" t="s">
        <v>468</v>
      </c>
      <c r="S1102" s="65" t="s">
        <v>849</v>
      </c>
    </row>
    <row r="1103" spans="6:19" s="66" customFormat="1" x14ac:dyDescent="0.25">
      <c r="F1103" s="80" t="s">
        <v>173</v>
      </c>
      <c r="G1103" s="80" t="s">
        <v>983</v>
      </c>
      <c r="H1103" s="6">
        <v>1900000</v>
      </c>
      <c r="I1103" s="6"/>
      <c r="J1103" s="6">
        <f t="shared" si="47"/>
        <v>1900000</v>
      </c>
      <c r="K1103" s="67" t="str">
        <f t="shared" si="48"/>
        <v>02-02-01-003-006</v>
      </c>
      <c r="L1103" s="67" t="s">
        <v>631</v>
      </c>
      <c r="M1103" s="66" t="s">
        <v>273</v>
      </c>
      <c r="N1103" s="66" t="str">
        <f t="shared" si="46"/>
        <v/>
      </c>
      <c r="O1103" s="66" t="str">
        <f>IF(A1103="","",IF(M1103="DETALLE","",COUNTIFS(N1103:$N$2970,N1103)))</f>
        <v/>
      </c>
      <c r="P1103" s="66" t="s">
        <v>764</v>
      </c>
      <c r="Q1103" s="66" t="s">
        <v>468</v>
      </c>
      <c r="R1103" s="66" t="s">
        <v>468</v>
      </c>
      <c r="S1103" s="65" t="s">
        <v>904</v>
      </c>
    </row>
    <row r="1104" spans="6:19" s="66" customFormat="1" x14ac:dyDescent="0.25">
      <c r="F1104" s="80" t="s">
        <v>182</v>
      </c>
      <c r="G1104" s="80" t="s">
        <v>1058</v>
      </c>
      <c r="H1104" s="6">
        <v>10000000</v>
      </c>
      <c r="I1104" s="6"/>
      <c r="J1104" s="6">
        <f t="shared" si="47"/>
        <v>10000000</v>
      </c>
      <c r="K1104" s="67" t="str">
        <f t="shared" si="48"/>
        <v>02-02-01-003-006</v>
      </c>
      <c r="L1104" s="67" t="s">
        <v>631</v>
      </c>
      <c r="M1104" s="66" t="s">
        <v>273</v>
      </c>
      <c r="N1104" s="66" t="str">
        <f t="shared" si="46"/>
        <v/>
      </c>
      <c r="O1104" s="66" t="str">
        <f>IF(A1104="","",IF(M1104="DETALLE","",COUNTIFS(N1104:$N$2970,N1104)))</f>
        <v/>
      </c>
      <c r="P1104" s="66" t="s">
        <v>764</v>
      </c>
      <c r="Q1104" s="66" t="s">
        <v>468</v>
      </c>
      <c r="R1104" s="66" t="s">
        <v>468</v>
      </c>
      <c r="S1104" s="65" t="s">
        <v>908</v>
      </c>
    </row>
    <row r="1105" spans="6:19" s="66" customFormat="1" x14ac:dyDescent="0.25">
      <c r="F1105" s="80" t="s">
        <v>72</v>
      </c>
      <c r="G1105" s="80" t="s">
        <v>341</v>
      </c>
      <c r="H1105" s="6">
        <v>335932000</v>
      </c>
      <c r="I1105" s="6"/>
      <c r="J1105" s="6">
        <f t="shared" si="47"/>
        <v>335932000</v>
      </c>
      <c r="K1105" s="67" t="str">
        <f t="shared" si="48"/>
        <v>02-02-01-003-006</v>
      </c>
      <c r="L1105" s="67" t="s">
        <v>631</v>
      </c>
      <c r="M1105" s="66" t="s">
        <v>273</v>
      </c>
      <c r="N1105" s="66" t="str">
        <f t="shared" si="46"/>
        <v/>
      </c>
      <c r="O1105" s="66" t="str">
        <f>IF(A1105="","",IF(M1105="DETALLE","",COUNTIFS(N1105:$N$2970,N1105)))</f>
        <v/>
      </c>
      <c r="P1105" s="66" t="s">
        <v>765</v>
      </c>
      <c r="Q1105" s="66" t="s">
        <v>468</v>
      </c>
      <c r="R1105" s="66" t="s">
        <v>468</v>
      </c>
      <c r="S1105" s="65" t="s">
        <v>850</v>
      </c>
    </row>
    <row r="1106" spans="6:19" s="66" customFormat="1" x14ac:dyDescent="0.25">
      <c r="F1106" s="80" t="s">
        <v>73</v>
      </c>
      <c r="G1106" s="80" t="s">
        <v>342</v>
      </c>
      <c r="H1106" s="6">
        <v>505104650</v>
      </c>
      <c r="I1106" s="6"/>
      <c r="J1106" s="6">
        <f t="shared" si="47"/>
        <v>505104650</v>
      </c>
      <c r="K1106" s="67" t="str">
        <f t="shared" si="48"/>
        <v>02-02-01-003-006</v>
      </c>
      <c r="L1106" s="67" t="s">
        <v>631</v>
      </c>
      <c r="M1106" s="66" t="s">
        <v>273</v>
      </c>
      <c r="N1106" s="66" t="str">
        <f t="shared" si="46"/>
        <v/>
      </c>
      <c r="O1106" s="66" t="str">
        <f>IF(A1106="","",IF(M1106="DETALLE","",COUNTIFS(N1106:$N$2970,N1106)))</f>
        <v/>
      </c>
      <c r="P1106" s="66" t="s">
        <v>765</v>
      </c>
      <c r="Q1106" s="66" t="s">
        <v>468</v>
      </c>
      <c r="R1106" s="66" t="s">
        <v>468</v>
      </c>
      <c r="S1106" s="65" t="s">
        <v>765</v>
      </c>
    </row>
    <row r="1107" spans="6:19" s="66" customFormat="1" x14ac:dyDescent="0.25">
      <c r="F1107" s="80" t="s">
        <v>183</v>
      </c>
      <c r="G1107" s="80" t="s">
        <v>1059</v>
      </c>
      <c r="H1107" s="6">
        <v>10000000</v>
      </c>
      <c r="I1107" s="6"/>
      <c r="J1107" s="6">
        <f t="shared" si="47"/>
        <v>10000000</v>
      </c>
      <c r="K1107" s="67" t="str">
        <f t="shared" si="48"/>
        <v>02-02-01-003-006</v>
      </c>
      <c r="L1107" s="67" t="s">
        <v>631</v>
      </c>
      <c r="M1107" s="66" t="s">
        <v>273</v>
      </c>
      <c r="N1107" s="66" t="str">
        <f t="shared" ref="N1107:N1173" si="49">IF(F1107&lt;&gt;"","",A1107&amp;TRIM(B1107)&amp;TRIM(C1107)&amp;TRIM(D1107)&amp;TRIM(E1107)&amp;TRIM(M1107))</f>
        <v/>
      </c>
      <c r="O1107" s="66" t="str">
        <f>IF(A1107="","",IF(M1107="DETALLE","",COUNTIFS(N1107:$N$2970,N1107)))</f>
        <v/>
      </c>
      <c r="P1107" s="66" t="s">
        <v>765</v>
      </c>
      <c r="Q1107" s="66" t="s">
        <v>468</v>
      </c>
      <c r="R1107" s="66" t="s">
        <v>468</v>
      </c>
      <c r="S1107" s="65" t="s">
        <v>908</v>
      </c>
    </row>
    <row r="1108" spans="6:19" s="66" customFormat="1" x14ac:dyDescent="0.25">
      <c r="F1108" s="80" t="s">
        <v>124</v>
      </c>
      <c r="G1108" s="80" t="s">
        <v>987</v>
      </c>
      <c r="H1108" s="6">
        <v>167300000</v>
      </c>
      <c r="I1108" s="6"/>
      <c r="J1108" s="6">
        <f t="shared" si="47"/>
        <v>167300000</v>
      </c>
      <c r="K1108" s="67" t="str">
        <f t="shared" si="48"/>
        <v>02-02-01-003-006</v>
      </c>
      <c r="L1108" s="67" t="s">
        <v>631</v>
      </c>
      <c r="M1108" s="66" t="s">
        <v>273</v>
      </c>
      <c r="N1108" s="66" t="str">
        <f t="shared" si="49"/>
        <v/>
      </c>
      <c r="O1108" s="66" t="str">
        <f>IF(A1108="","",IF(M1108="DETALLE","",COUNTIFS(N1108:$N$2970,N1108)))</f>
        <v/>
      </c>
      <c r="P1108" s="66" t="s">
        <v>766</v>
      </c>
      <c r="Q1108" s="66" t="s">
        <v>468</v>
      </c>
      <c r="R1108" s="66" t="s">
        <v>468</v>
      </c>
      <c r="S1108" s="65" t="s">
        <v>873</v>
      </c>
    </row>
    <row r="1109" spans="6:19" s="66" customFormat="1" x14ac:dyDescent="0.25">
      <c r="F1109" s="80" t="s">
        <v>74</v>
      </c>
      <c r="G1109" s="80" t="s">
        <v>343</v>
      </c>
      <c r="H1109" s="6">
        <v>284098000</v>
      </c>
      <c r="I1109" s="6"/>
      <c r="J1109" s="6">
        <f t="shared" si="47"/>
        <v>284098000</v>
      </c>
      <c r="K1109" s="67" t="str">
        <f t="shared" si="48"/>
        <v>02-02-01-003-006</v>
      </c>
      <c r="L1109" s="67" t="s">
        <v>631</v>
      </c>
      <c r="M1109" s="66" t="s">
        <v>273</v>
      </c>
      <c r="N1109" s="66" t="str">
        <f t="shared" si="49"/>
        <v/>
      </c>
      <c r="O1109" s="66" t="str">
        <f>IF(A1109="","",IF(M1109="DETALLE","",COUNTIFS(N1109:$N$2970,N1109)))</f>
        <v/>
      </c>
      <c r="P1109" s="66" t="s">
        <v>766</v>
      </c>
      <c r="Q1109" s="66" t="s">
        <v>468</v>
      </c>
      <c r="R1109" s="66" t="s">
        <v>468</v>
      </c>
      <c r="S1109" s="65" t="s">
        <v>766</v>
      </c>
    </row>
    <row r="1110" spans="6:19" s="66" customFormat="1" x14ac:dyDescent="0.25">
      <c r="F1110" s="80" t="s">
        <v>75</v>
      </c>
      <c r="G1110" s="80" t="s">
        <v>281</v>
      </c>
      <c r="H1110" s="6">
        <v>55845000</v>
      </c>
      <c r="I1110" s="6"/>
      <c r="J1110" s="6">
        <f t="shared" si="47"/>
        <v>55845000</v>
      </c>
      <c r="K1110" s="67" t="str">
        <f t="shared" si="48"/>
        <v>02-02-01-003-006</v>
      </c>
      <c r="L1110" s="67" t="s">
        <v>631</v>
      </c>
      <c r="M1110" s="66" t="s">
        <v>273</v>
      </c>
      <c r="N1110" s="66" t="str">
        <f t="shared" si="49"/>
        <v/>
      </c>
      <c r="O1110" s="66" t="str">
        <f>IF(A1110="","",IF(M1110="DETALLE","",COUNTIFS(N1110:$N$2970,N1110)))</f>
        <v/>
      </c>
      <c r="P1110" s="66" t="s">
        <v>741</v>
      </c>
      <c r="Q1110" s="66" t="s">
        <v>468</v>
      </c>
      <c r="R1110" s="66" t="s">
        <v>468</v>
      </c>
      <c r="S1110" s="65" t="s">
        <v>741</v>
      </c>
    </row>
    <row r="1111" spans="6:19" s="66" customFormat="1" x14ac:dyDescent="0.25">
      <c r="F1111" s="80" t="s">
        <v>76</v>
      </c>
      <c r="G1111" s="80" t="s">
        <v>282</v>
      </c>
      <c r="H1111" s="6">
        <v>20000000</v>
      </c>
      <c r="I1111" s="6"/>
      <c r="J1111" s="6">
        <f t="shared" ref="J1111:J1177" si="50">IF(AND(A1111="",F1111=""),"",H1111+I1111)</f>
        <v>20000000</v>
      </c>
      <c r="K1111" s="67" t="str">
        <f t="shared" ref="K1111:K1177" si="51">IF(F1111&lt;&gt;"",K1110,A1111&amp;IF(B1111="","","-"&amp;B1111)&amp;IF(OR(C1111="",C1111=" "),"","-"&amp;C1111)&amp;IF(OR(D1111="",D1111=" "),"","-"&amp;D1111)&amp;IF(OR(E1111="",E1111=" "),"","-"&amp;E1111))</f>
        <v>02-02-01-003-006</v>
      </c>
      <c r="L1111" s="67" t="s">
        <v>631</v>
      </c>
      <c r="M1111" s="66" t="s">
        <v>273</v>
      </c>
      <c r="N1111" s="66" t="str">
        <f t="shared" si="49"/>
        <v/>
      </c>
      <c r="O1111" s="66" t="str">
        <f>IF(A1111="","",IF(M1111="DETALLE","",COUNTIFS(N1111:$N$2970,N1111)))</f>
        <v/>
      </c>
      <c r="P1111" s="66" t="s">
        <v>741</v>
      </c>
      <c r="Q1111" s="66" t="s">
        <v>468</v>
      </c>
      <c r="R1111" s="66" t="s">
        <v>468</v>
      </c>
      <c r="S1111" s="65" t="s">
        <v>851</v>
      </c>
    </row>
    <row r="1112" spans="6:19" s="66" customFormat="1" x14ac:dyDescent="0.25">
      <c r="F1112" s="80" t="s">
        <v>78</v>
      </c>
      <c r="G1112" s="80" t="s">
        <v>345</v>
      </c>
      <c r="H1112" s="6">
        <v>25542000</v>
      </c>
      <c r="I1112" s="6"/>
      <c r="J1112" s="6">
        <f t="shared" si="50"/>
        <v>25542000</v>
      </c>
      <c r="K1112" s="67" t="str">
        <f t="shared" si="51"/>
        <v>02-02-01-003-006</v>
      </c>
      <c r="L1112" s="67" t="s">
        <v>631</v>
      </c>
      <c r="M1112" s="66" t="s">
        <v>273</v>
      </c>
      <c r="N1112" s="66" t="str">
        <f t="shared" si="49"/>
        <v/>
      </c>
      <c r="O1112" s="66" t="str">
        <f>IF(A1112="","",IF(M1112="DETALLE","",COUNTIFS(N1112:$N$2970,N1112)))</f>
        <v/>
      </c>
      <c r="P1112" s="66" t="s">
        <v>767</v>
      </c>
      <c r="Q1112" s="66" t="s">
        <v>468</v>
      </c>
      <c r="R1112" s="66" t="s">
        <v>468</v>
      </c>
      <c r="S1112" s="65" t="s">
        <v>852</v>
      </c>
    </row>
    <row r="1113" spans="6:19" s="66" customFormat="1" x14ac:dyDescent="0.25">
      <c r="F1113" s="80" t="s">
        <v>80</v>
      </c>
      <c r="G1113" s="80" t="s">
        <v>347</v>
      </c>
      <c r="H1113" s="6">
        <v>603800785</v>
      </c>
      <c r="I1113" s="6"/>
      <c r="J1113" s="6">
        <f t="shared" si="50"/>
        <v>603800785</v>
      </c>
      <c r="K1113" s="67" t="str">
        <f t="shared" si="51"/>
        <v>02-02-01-003-006</v>
      </c>
      <c r="L1113" s="67" t="s">
        <v>631</v>
      </c>
      <c r="M1113" s="66" t="s">
        <v>273</v>
      </c>
      <c r="N1113" s="66" t="str">
        <f t="shared" si="49"/>
        <v/>
      </c>
      <c r="O1113" s="66" t="str">
        <f>IF(A1113="","",IF(M1113="DETALLE","",COUNTIFS(N1113:$N$2970,N1113)))</f>
        <v/>
      </c>
      <c r="P1113" s="66" t="s">
        <v>768</v>
      </c>
      <c r="Q1113" s="66" t="s">
        <v>468</v>
      </c>
      <c r="R1113" s="66" t="s">
        <v>468</v>
      </c>
      <c r="S1113" s="65" t="s">
        <v>768</v>
      </c>
    </row>
    <row r="1114" spans="6:19" s="66" customFormat="1" x14ac:dyDescent="0.25">
      <c r="F1114" s="80" t="s">
        <v>113</v>
      </c>
      <c r="G1114" s="80" t="s">
        <v>379</v>
      </c>
      <c r="H1114" s="6">
        <v>329550780</v>
      </c>
      <c r="I1114" s="6"/>
      <c r="J1114" s="6">
        <f t="shared" si="50"/>
        <v>329550780</v>
      </c>
      <c r="K1114" s="67" t="str">
        <f t="shared" si="51"/>
        <v>02-02-01-003-006</v>
      </c>
      <c r="L1114" s="67" t="s">
        <v>631</v>
      </c>
      <c r="M1114" s="66" t="s">
        <v>273</v>
      </c>
      <c r="N1114" s="66" t="str">
        <f t="shared" si="49"/>
        <v/>
      </c>
      <c r="O1114" s="66" t="str">
        <f>IF(A1114="","",IF(M1114="DETALLE","",COUNTIFS(N1114:$N$2970,N1114)))</f>
        <v/>
      </c>
      <c r="P1114" s="66" t="s">
        <v>768</v>
      </c>
      <c r="Q1114" s="66" t="s">
        <v>468</v>
      </c>
      <c r="R1114" s="66" t="s">
        <v>468</v>
      </c>
      <c r="S1114" s="65" t="s">
        <v>867</v>
      </c>
    </row>
    <row r="1115" spans="6:19" s="66" customFormat="1" x14ac:dyDescent="0.25">
      <c r="F1115" s="80" t="s">
        <v>184</v>
      </c>
      <c r="G1115" s="80" t="s">
        <v>1077</v>
      </c>
      <c r="H1115" s="6">
        <v>15000000</v>
      </c>
      <c r="I1115" s="6"/>
      <c r="J1115" s="6">
        <f t="shared" si="50"/>
        <v>15000000</v>
      </c>
      <c r="K1115" s="67" t="str">
        <f t="shared" si="51"/>
        <v>02-02-01-003-006</v>
      </c>
      <c r="L1115" s="67" t="s">
        <v>631</v>
      </c>
      <c r="M1115" s="66" t="s">
        <v>273</v>
      </c>
      <c r="N1115" s="66" t="str">
        <f t="shared" si="49"/>
        <v/>
      </c>
      <c r="O1115" s="66" t="str">
        <f>IF(A1115="","",IF(M1115="DETALLE","",COUNTIFS(N1115:$N$2970,N1115)))</f>
        <v/>
      </c>
      <c r="P1115" s="66" t="s">
        <v>768</v>
      </c>
      <c r="Q1115" s="66" t="s">
        <v>468</v>
      </c>
      <c r="R1115" s="66" t="s">
        <v>468</v>
      </c>
      <c r="S1115" s="65" t="s">
        <v>908</v>
      </c>
    </row>
    <row r="1116" spans="6:19" s="66" customFormat="1" x14ac:dyDescent="0.25">
      <c r="F1116" s="80" t="s">
        <v>81</v>
      </c>
      <c r="G1116" s="80" t="s">
        <v>348</v>
      </c>
      <c r="H1116" s="6">
        <v>78167650</v>
      </c>
      <c r="I1116" s="6"/>
      <c r="J1116" s="6">
        <f t="shared" si="50"/>
        <v>78167650</v>
      </c>
      <c r="K1116" s="67" t="str">
        <f t="shared" si="51"/>
        <v>02-02-01-003-006</v>
      </c>
      <c r="L1116" s="67" t="s">
        <v>631</v>
      </c>
      <c r="M1116" s="66" t="s">
        <v>273</v>
      </c>
      <c r="N1116" s="66" t="str">
        <f t="shared" si="49"/>
        <v/>
      </c>
      <c r="O1116" s="66" t="str">
        <f>IF(A1116="","",IF(M1116="DETALLE","",COUNTIFS(N1116:$N$2970,N1116)))</f>
        <v/>
      </c>
      <c r="P1116" s="66" t="s">
        <v>768</v>
      </c>
      <c r="Q1116" s="66" t="s">
        <v>468</v>
      </c>
      <c r="R1116" s="66" t="s">
        <v>468</v>
      </c>
      <c r="S1116" s="65" t="s">
        <v>854</v>
      </c>
    </row>
    <row r="1117" spans="6:19" s="66" customFormat="1" x14ac:dyDescent="0.25">
      <c r="F1117" s="80" t="s">
        <v>185</v>
      </c>
      <c r="G1117" s="80" t="s">
        <v>1078</v>
      </c>
      <c r="H1117" s="6">
        <v>35000000</v>
      </c>
      <c r="I1117" s="6"/>
      <c r="J1117" s="6">
        <f t="shared" si="50"/>
        <v>35000000</v>
      </c>
      <c r="K1117" s="67" t="str">
        <f t="shared" si="51"/>
        <v>02-02-01-003-006</v>
      </c>
      <c r="L1117" s="67" t="s">
        <v>631</v>
      </c>
      <c r="M1117" s="66" t="s">
        <v>273</v>
      </c>
      <c r="N1117" s="66" t="str">
        <f t="shared" si="49"/>
        <v/>
      </c>
      <c r="O1117" s="66" t="str">
        <f>IF(A1117="","",IF(M1117="DETALLE","",COUNTIFS(N1117:$N$2970,N1117)))</f>
        <v/>
      </c>
      <c r="P1117" s="66" t="s">
        <v>768</v>
      </c>
      <c r="Q1117" s="66" t="s">
        <v>468</v>
      </c>
      <c r="R1117" s="66" t="s">
        <v>468</v>
      </c>
      <c r="S1117" s="65" t="s">
        <v>908</v>
      </c>
    </row>
    <row r="1118" spans="6:19" s="66" customFormat="1" x14ac:dyDescent="0.25">
      <c r="F1118" s="80" t="s">
        <v>176</v>
      </c>
      <c r="G1118" s="80" t="s">
        <v>1057</v>
      </c>
      <c r="H1118" s="6">
        <v>120000000</v>
      </c>
      <c r="I1118" s="6"/>
      <c r="J1118" s="6">
        <f t="shared" si="50"/>
        <v>120000000</v>
      </c>
      <c r="K1118" s="67" t="str">
        <f t="shared" si="51"/>
        <v>02-02-01-003-006</v>
      </c>
      <c r="L1118" s="67" t="s">
        <v>631</v>
      </c>
      <c r="M1118" s="66" t="s">
        <v>273</v>
      </c>
      <c r="N1118" s="66" t="str">
        <f t="shared" si="49"/>
        <v/>
      </c>
      <c r="O1118" s="66" t="str">
        <f>IF(A1118="","",IF(M1118="DETALLE","",COUNTIFS(N1118:$N$2970,N1118)))</f>
        <v/>
      </c>
      <c r="P1118" s="66" t="s">
        <v>769</v>
      </c>
      <c r="Q1118" s="66" t="s">
        <v>468</v>
      </c>
      <c r="R1118" s="66" t="s">
        <v>468</v>
      </c>
      <c r="S1118" s="65" t="s">
        <v>769</v>
      </c>
    </row>
    <row r="1119" spans="6:19" s="66" customFormat="1" x14ac:dyDescent="0.25">
      <c r="F1119" s="80" t="s">
        <v>114</v>
      </c>
      <c r="G1119" s="80" t="s">
        <v>380</v>
      </c>
      <c r="H1119" s="6">
        <v>217652875.36000001</v>
      </c>
      <c r="I1119" s="6">
        <v>80347124.640000001</v>
      </c>
      <c r="J1119" s="6">
        <f t="shared" si="50"/>
        <v>298000000</v>
      </c>
      <c r="K1119" s="67" t="str">
        <f t="shared" si="51"/>
        <v>02-02-01-003-006</v>
      </c>
      <c r="L1119" s="67" t="s">
        <v>631</v>
      </c>
      <c r="M1119" s="66" t="s">
        <v>273</v>
      </c>
      <c r="N1119" s="66" t="str">
        <f t="shared" si="49"/>
        <v/>
      </c>
      <c r="O1119" s="66" t="str">
        <f>IF(A1119="","",IF(M1119="DETALLE","",COUNTIFS(N1119:$N$2970,N1119)))</f>
        <v/>
      </c>
      <c r="P1119" s="66" t="s">
        <v>769</v>
      </c>
      <c r="Q1119" s="66" t="s">
        <v>468</v>
      </c>
      <c r="R1119" s="66" t="s">
        <v>468</v>
      </c>
      <c r="S1119" s="65" t="s">
        <v>868</v>
      </c>
    </row>
    <row r="1120" spans="6:19" s="66" customFormat="1" x14ac:dyDescent="0.25">
      <c r="F1120" s="80" t="s">
        <v>186</v>
      </c>
      <c r="G1120" s="80" t="s">
        <v>1060</v>
      </c>
      <c r="H1120" s="6">
        <v>10000000</v>
      </c>
      <c r="I1120" s="6"/>
      <c r="J1120" s="6">
        <f t="shared" si="50"/>
        <v>10000000</v>
      </c>
      <c r="K1120" s="67" t="str">
        <f t="shared" si="51"/>
        <v>02-02-01-003-006</v>
      </c>
      <c r="L1120" s="67" t="s">
        <v>631</v>
      </c>
      <c r="M1120" s="66" t="s">
        <v>273</v>
      </c>
      <c r="N1120" s="66" t="str">
        <f t="shared" si="49"/>
        <v/>
      </c>
      <c r="O1120" s="66" t="str">
        <f>IF(A1120="","",IF(M1120="DETALLE","",COUNTIFS(N1120:$N$2970,N1120)))</f>
        <v/>
      </c>
      <c r="P1120" s="66" t="s">
        <v>769</v>
      </c>
      <c r="Q1120" s="66" t="s">
        <v>468</v>
      </c>
      <c r="R1120" s="66" t="s">
        <v>468</v>
      </c>
      <c r="S1120" s="65" t="s">
        <v>908</v>
      </c>
    </row>
    <row r="1121" spans="6:19" s="66" customFormat="1" x14ac:dyDescent="0.25">
      <c r="F1121" s="80" t="s">
        <v>84</v>
      </c>
      <c r="G1121" s="80" t="s">
        <v>351</v>
      </c>
      <c r="H1121" s="6">
        <v>8900000</v>
      </c>
      <c r="I1121" s="6"/>
      <c r="J1121" s="6">
        <f t="shared" si="50"/>
        <v>8900000</v>
      </c>
      <c r="K1121" s="67" t="str">
        <f t="shared" si="51"/>
        <v>02-02-01-003-006</v>
      </c>
      <c r="L1121" s="67" t="s">
        <v>631</v>
      </c>
      <c r="M1121" s="66" t="s">
        <v>273</v>
      </c>
      <c r="N1121" s="66" t="str">
        <f t="shared" si="49"/>
        <v/>
      </c>
      <c r="O1121" s="66" t="str">
        <f>IF(A1121="","",IF(M1121="DETALLE","",COUNTIFS(N1121:$N$2970,N1121)))</f>
        <v/>
      </c>
      <c r="P1121" s="66" t="s">
        <v>769</v>
      </c>
      <c r="Q1121" s="66" t="s">
        <v>468</v>
      </c>
      <c r="R1121" s="66" t="s">
        <v>468</v>
      </c>
      <c r="S1121" s="65" t="s">
        <v>1050</v>
      </c>
    </row>
    <row r="1122" spans="6:19" s="66" customFormat="1" x14ac:dyDescent="0.25">
      <c r="F1122" s="80" t="s">
        <v>85</v>
      </c>
      <c r="G1122" s="80" t="s">
        <v>352</v>
      </c>
      <c r="H1122" s="6">
        <v>790000000</v>
      </c>
      <c r="I1122" s="6"/>
      <c r="J1122" s="6">
        <f t="shared" si="50"/>
        <v>790000000</v>
      </c>
      <c r="K1122" s="67" t="str">
        <f t="shared" si="51"/>
        <v>02-02-01-003-006</v>
      </c>
      <c r="L1122" s="67" t="s">
        <v>631</v>
      </c>
      <c r="M1122" s="66" t="s">
        <v>273</v>
      </c>
      <c r="N1122" s="66" t="str">
        <f t="shared" si="49"/>
        <v/>
      </c>
      <c r="O1122" s="66" t="str">
        <f>IF(A1122="","",IF(M1122="DETALLE","",COUNTIFS(N1122:$N$2970,N1122)))</f>
        <v/>
      </c>
      <c r="P1122" s="66" t="s">
        <v>770</v>
      </c>
      <c r="Q1122" s="66" t="s">
        <v>468</v>
      </c>
      <c r="R1122" s="66" t="s">
        <v>468</v>
      </c>
      <c r="S1122" s="65" t="s">
        <v>770</v>
      </c>
    </row>
    <row r="1123" spans="6:19" s="66" customFormat="1" x14ac:dyDescent="0.25">
      <c r="F1123" s="80" t="s">
        <v>187</v>
      </c>
      <c r="G1123" s="80" t="s">
        <v>1061</v>
      </c>
      <c r="H1123" s="6">
        <v>15000000</v>
      </c>
      <c r="I1123" s="6"/>
      <c r="J1123" s="6">
        <f t="shared" si="50"/>
        <v>15000000</v>
      </c>
      <c r="K1123" s="67" t="str">
        <f t="shared" si="51"/>
        <v>02-02-01-003-006</v>
      </c>
      <c r="L1123" s="67" t="s">
        <v>631</v>
      </c>
      <c r="M1123" s="66" t="s">
        <v>273</v>
      </c>
      <c r="N1123" s="66" t="str">
        <f t="shared" si="49"/>
        <v/>
      </c>
      <c r="O1123" s="66" t="str">
        <f>IF(A1123="","",IF(M1123="DETALLE","",COUNTIFS(N1123:$N$2970,N1123)))</f>
        <v/>
      </c>
      <c r="P1123" s="66" t="s">
        <v>770</v>
      </c>
      <c r="Q1123" s="66" t="s">
        <v>468</v>
      </c>
      <c r="R1123" s="66" t="s">
        <v>468</v>
      </c>
      <c r="S1123" s="65" t="s">
        <v>908</v>
      </c>
    </row>
    <row r="1124" spans="6:19" s="66" customFormat="1" x14ac:dyDescent="0.25">
      <c r="F1124" s="80" t="s">
        <v>86</v>
      </c>
      <c r="G1124" s="80" t="s">
        <v>353</v>
      </c>
      <c r="H1124" s="6">
        <v>363000000</v>
      </c>
      <c r="I1124" s="6"/>
      <c r="J1124" s="6">
        <f t="shared" si="50"/>
        <v>363000000</v>
      </c>
      <c r="K1124" s="67" t="str">
        <f t="shared" si="51"/>
        <v>02-02-01-003-006</v>
      </c>
      <c r="L1124" s="67" t="s">
        <v>631</v>
      </c>
      <c r="M1124" s="66" t="s">
        <v>273</v>
      </c>
      <c r="N1124" s="66" t="str">
        <f t="shared" si="49"/>
        <v/>
      </c>
      <c r="O1124" s="66" t="str">
        <f>IF(A1124="","",IF(M1124="DETALLE","",COUNTIFS(N1124:$N$2970,N1124)))</f>
        <v/>
      </c>
      <c r="P1124" s="66" t="s">
        <v>770</v>
      </c>
      <c r="Q1124" s="66" t="s">
        <v>468</v>
      </c>
      <c r="R1124" s="66" t="s">
        <v>468</v>
      </c>
      <c r="S1124" s="65" t="s">
        <v>856</v>
      </c>
    </row>
    <row r="1125" spans="6:19" s="66" customFormat="1" x14ac:dyDescent="0.25">
      <c r="F1125" s="80" t="s">
        <v>87</v>
      </c>
      <c r="G1125" s="80" t="s">
        <v>354</v>
      </c>
      <c r="H1125" s="6">
        <v>561010000</v>
      </c>
      <c r="I1125" s="6"/>
      <c r="J1125" s="6">
        <f t="shared" si="50"/>
        <v>561010000</v>
      </c>
      <c r="K1125" s="67" t="str">
        <f t="shared" si="51"/>
        <v>02-02-01-003-006</v>
      </c>
      <c r="L1125" s="67" t="s">
        <v>631</v>
      </c>
      <c r="M1125" s="66" t="s">
        <v>273</v>
      </c>
      <c r="N1125" s="66" t="str">
        <f t="shared" si="49"/>
        <v/>
      </c>
      <c r="O1125" s="66" t="str">
        <f>IF(A1125="","",IF(M1125="DETALLE","",COUNTIFS(N1125:$N$2970,N1125)))</f>
        <v/>
      </c>
      <c r="P1125" s="66" t="s">
        <v>771</v>
      </c>
      <c r="Q1125" s="66" t="s">
        <v>468</v>
      </c>
      <c r="R1125" s="66" t="s">
        <v>468</v>
      </c>
      <c r="S1125" s="65" t="s">
        <v>771</v>
      </c>
    </row>
    <row r="1126" spans="6:19" s="66" customFormat="1" x14ac:dyDescent="0.25">
      <c r="F1126" s="80" t="s">
        <v>88</v>
      </c>
      <c r="G1126" s="80" t="s">
        <v>355</v>
      </c>
      <c r="H1126" s="6">
        <v>375600</v>
      </c>
      <c r="I1126" s="6"/>
      <c r="J1126" s="6">
        <f t="shared" si="50"/>
        <v>375600</v>
      </c>
      <c r="K1126" s="67" t="str">
        <f t="shared" si="51"/>
        <v>02-02-01-003-006</v>
      </c>
      <c r="L1126" s="67" t="s">
        <v>631</v>
      </c>
      <c r="M1126" s="66" t="s">
        <v>273</v>
      </c>
      <c r="N1126" s="66" t="str">
        <f t="shared" si="49"/>
        <v/>
      </c>
      <c r="O1126" s="66" t="str">
        <f>IF(A1126="","",IF(M1126="DETALLE","",COUNTIFS(N1126:$N$2970,N1126)))</f>
        <v/>
      </c>
      <c r="P1126" s="66" t="s">
        <v>771</v>
      </c>
      <c r="Q1126" s="66" t="s">
        <v>468</v>
      </c>
      <c r="R1126" s="66" t="s">
        <v>468</v>
      </c>
      <c r="S1126" s="65" t="s">
        <v>1051</v>
      </c>
    </row>
    <row r="1127" spans="6:19" s="66" customFormat="1" x14ac:dyDescent="0.25">
      <c r="F1127" s="80" t="s">
        <v>116</v>
      </c>
      <c r="G1127" s="80" t="s">
        <v>382</v>
      </c>
      <c r="H1127" s="6">
        <v>130000000</v>
      </c>
      <c r="I1127" s="6"/>
      <c r="J1127" s="6">
        <f t="shared" si="50"/>
        <v>130000000</v>
      </c>
      <c r="K1127" s="67" t="str">
        <f t="shared" si="51"/>
        <v>02-02-01-003-006</v>
      </c>
      <c r="L1127" s="67" t="s">
        <v>631</v>
      </c>
      <c r="M1127" s="66" t="s">
        <v>273</v>
      </c>
      <c r="N1127" s="66" t="str">
        <f t="shared" si="49"/>
        <v/>
      </c>
      <c r="O1127" s="66" t="str">
        <f>IF(A1127="","",IF(M1127="DETALLE","",COUNTIFS(N1127:$N$2970,N1127)))</f>
        <v/>
      </c>
      <c r="P1127" s="66" t="s">
        <v>771</v>
      </c>
      <c r="Q1127" s="66" t="s">
        <v>468</v>
      </c>
      <c r="R1127" s="66" t="s">
        <v>468</v>
      </c>
      <c r="S1127" s="65" t="s">
        <v>869</v>
      </c>
    </row>
    <row r="1128" spans="6:19" s="66" customFormat="1" x14ac:dyDescent="0.25">
      <c r="F1128" s="80" t="s">
        <v>188</v>
      </c>
      <c r="G1128" s="80" t="s">
        <v>1062</v>
      </c>
      <c r="H1128" s="6">
        <v>14000000</v>
      </c>
      <c r="I1128" s="6"/>
      <c r="J1128" s="6">
        <f t="shared" si="50"/>
        <v>14000000</v>
      </c>
      <c r="K1128" s="67" t="str">
        <f t="shared" si="51"/>
        <v>02-02-01-003-006</v>
      </c>
      <c r="L1128" s="67" t="s">
        <v>631</v>
      </c>
      <c r="M1128" s="66" t="s">
        <v>273</v>
      </c>
      <c r="N1128" s="66" t="str">
        <f t="shared" si="49"/>
        <v/>
      </c>
      <c r="O1128" s="66" t="str">
        <f>IF(A1128="","",IF(M1128="DETALLE","",COUNTIFS(N1128:$N$2970,N1128)))</f>
        <v/>
      </c>
      <c r="P1128" s="66" t="s">
        <v>771</v>
      </c>
      <c r="Q1128" s="66" t="s">
        <v>468</v>
      </c>
      <c r="R1128" s="66" t="s">
        <v>468</v>
      </c>
      <c r="S1128" s="65" t="s">
        <v>908</v>
      </c>
    </row>
    <row r="1129" spans="6:19" s="66" customFormat="1" x14ac:dyDescent="0.25">
      <c r="F1129" s="80" t="s">
        <v>141</v>
      </c>
      <c r="G1129" s="80" t="s">
        <v>405</v>
      </c>
      <c r="H1129" s="6">
        <v>145771732</v>
      </c>
      <c r="I1129" s="6">
        <v>105502268</v>
      </c>
      <c r="J1129" s="6">
        <f t="shared" si="50"/>
        <v>251274000</v>
      </c>
      <c r="K1129" s="67" t="str">
        <f t="shared" si="51"/>
        <v>02-02-01-003-006</v>
      </c>
      <c r="L1129" s="67" t="s">
        <v>631</v>
      </c>
      <c r="M1129" s="66" t="s">
        <v>273</v>
      </c>
      <c r="N1129" s="66" t="str">
        <f t="shared" si="49"/>
        <v/>
      </c>
      <c r="O1129" s="66" t="str">
        <f>IF(A1129="","",IF(M1129="DETALLE","",COUNTIFS(N1129:$N$2970,N1129)))</f>
        <v/>
      </c>
      <c r="P1129" s="66" t="s">
        <v>772</v>
      </c>
      <c r="Q1129" s="66" t="s">
        <v>468</v>
      </c>
      <c r="R1129" s="66" t="s">
        <v>468</v>
      </c>
      <c r="S1129" s="65" t="s">
        <v>772</v>
      </c>
    </row>
    <row r="1130" spans="6:19" s="66" customFormat="1" x14ac:dyDescent="0.25">
      <c r="F1130" s="80" t="s">
        <v>125</v>
      </c>
      <c r="G1130" s="80" t="s">
        <v>392</v>
      </c>
      <c r="H1130" s="6">
        <v>240000000</v>
      </c>
      <c r="I1130" s="6"/>
      <c r="J1130" s="6">
        <f t="shared" si="50"/>
        <v>240000000</v>
      </c>
      <c r="K1130" s="67" t="str">
        <f t="shared" si="51"/>
        <v>02-02-01-003-006</v>
      </c>
      <c r="L1130" s="67" t="s">
        <v>631</v>
      </c>
      <c r="M1130" s="66" t="s">
        <v>273</v>
      </c>
      <c r="N1130" s="66" t="str">
        <f t="shared" si="49"/>
        <v/>
      </c>
      <c r="O1130" s="66" t="str">
        <f>IF(A1130="","",IF(M1130="DETALLE","",COUNTIFS(N1130:$N$2970,N1130)))</f>
        <v/>
      </c>
      <c r="P1130" s="66" t="s">
        <v>772</v>
      </c>
      <c r="Q1130" s="66" t="s">
        <v>468</v>
      </c>
      <c r="R1130" s="66" t="s">
        <v>468</v>
      </c>
      <c r="S1130" s="65" t="s">
        <v>874</v>
      </c>
    </row>
    <row r="1131" spans="6:19" s="66" customFormat="1" x14ac:dyDescent="0.25">
      <c r="F1131" s="80" t="s">
        <v>89</v>
      </c>
      <c r="G1131" s="80" t="s">
        <v>356</v>
      </c>
      <c r="H1131" s="6">
        <v>243000000</v>
      </c>
      <c r="I1131" s="6"/>
      <c r="J1131" s="6">
        <f t="shared" si="50"/>
        <v>243000000</v>
      </c>
      <c r="K1131" s="67" t="str">
        <f t="shared" si="51"/>
        <v>02-02-01-003-006</v>
      </c>
      <c r="L1131" s="67" t="s">
        <v>631</v>
      </c>
      <c r="M1131" s="66" t="s">
        <v>273</v>
      </c>
      <c r="N1131" s="66" t="str">
        <f t="shared" si="49"/>
        <v/>
      </c>
      <c r="O1131" s="66" t="str">
        <f>IF(A1131="","",IF(M1131="DETALLE","",COUNTIFS(N1131:$N$2970,N1131)))</f>
        <v/>
      </c>
      <c r="P1131" s="66" t="s">
        <v>772</v>
      </c>
      <c r="Q1131" s="66" t="s">
        <v>468</v>
      </c>
      <c r="R1131" s="66" t="s">
        <v>468</v>
      </c>
      <c r="S1131" s="65" t="s">
        <v>858</v>
      </c>
    </row>
    <row r="1132" spans="6:19" s="66" customFormat="1" x14ac:dyDescent="0.25">
      <c r="F1132" s="80" t="s">
        <v>189</v>
      </c>
      <c r="G1132" s="80" t="s">
        <v>1063</v>
      </c>
      <c r="H1132" s="6">
        <v>6000000</v>
      </c>
      <c r="I1132" s="6"/>
      <c r="J1132" s="6">
        <f t="shared" si="50"/>
        <v>6000000</v>
      </c>
      <c r="K1132" s="67" t="str">
        <f t="shared" si="51"/>
        <v>02-02-01-003-006</v>
      </c>
      <c r="L1132" s="67" t="s">
        <v>631</v>
      </c>
      <c r="M1132" s="66" t="s">
        <v>273</v>
      </c>
      <c r="N1132" s="66" t="str">
        <f t="shared" si="49"/>
        <v/>
      </c>
      <c r="O1132" s="66" t="str">
        <f>IF(A1132="","",IF(M1132="DETALLE","",COUNTIFS(N1132:$N$2970,N1132)))</f>
        <v/>
      </c>
      <c r="P1132" s="66" t="s">
        <v>772</v>
      </c>
      <c r="Q1132" s="66" t="s">
        <v>468</v>
      </c>
      <c r="R1132" s="66" t="s">
        <v>468</v>
      </c>
      <c r="S1132" s="65" t="s">
        <v>908</v>
      </c>
    </row>
    <row r="1133" spans="6:19" s="66" customFormat="1" x14ac:dyDescent="0.25">
      <c r="F1133" s="80" t="s">
        <v>190</v>
      </c>
      <c r="G1133" s="80" t="s">
        <v>1064</v>
      </c>
      <c r="H1133" s="6">
        <v>4000000</v>
      </c>
      <c r="I1133" s="6"/>
      <c r="J1133" s="6">
        <f t="shared" si="50"/>
        <v>4000000</v>
      </c>
      <c r="K1133" s="67" t="str">
        <f t="shared" si="51"/>
        <v>02-02-01-003-006</v>
      </c>
      <c r="L1133" s="67" t="s">
        <v>631</v>
      </c>
      <c r="M1133" s="66" t="s">
        <v>273</v>
      </c>
      <c r="N1133" s="66" t="str">
        <f t="shared" si="49"/>
        <v/>
      </c>
      <c r="O1133" s="66" t="str">
        <f>IF(A1133="","",IF(M1133="DETALLE","",COUNTIFS(N1133:$N$2970,N1133)))</f>
        <v/>
      </c>
      <c r="P1133" s="66" t="s">
        <v>772</v>
      </c>
      <c r="Q1133" s="66" t="s">
        <v>468</v>
      </c>
      <c r="R1133" s="66" t="s">
        <v>468</v>
      </c>
      <c r="S1133" s="65" t="s">
        <v>908</v>
      </c>
    </row>
    <row r="1134" spans="6:19" s="66" customFormat="1" x14ac:dyDescent="0.25">
      <c r="F1134" s="80" t="s">
        <v>90</v>
      </c>
      <c r="G1134" s="80" t="s">
        <v>1025</v>
      </c>
      <c r="H1134" s="6">
        <v>415121000</v>
      </c>
      <c r="I1134" s="6"/>
      <c r="J1134" s="6">
        <f t="shared" si="50"/>
        <v>415121000</v>
      </c>
      <c r="K1134" s="67" t="str">
        <f t="shared" si="51"/>
        <v>02-02-01-003-006</v>
      </c>
      <c r="L1134" s="67" t="s">
        <v>631</v>
      </c>
      <c r="M1134" s="66" t="s">
        <v>273</v>
      </c>
      <c r="N1134" s="66" t="str">
        <f t="shared" si="49"/>
        <v/>
      </c>
      <c r="O1134" s="66" t="str">
        <f>IF(A1134="","",IF(M1134="DETALLE","",COUNTIFS(N1134:$N$2970,N1134)))</f>
        <v/>
      </c>
      <c r="P1134" s="66" t="s">
        <v>773</v>
      </c>
      <c r="Q1134" s="66" t="s">
        <v>468</v>
      </c>
      <c r="R1134" s="66" t="s">
        <v>468</v>
      </c>
      <c r="S1134" s="65" t="s">
        <v>773</v>
      </c>
    </row>
    <row r="1135" spans="6:19" s="66" customFormat="1" x14ac:dyDescent="0.25">
      <c r="F1135" s="80" t="s">
        <v>91</v>
      </c>
      <c r="G1135" s="80" t="s">
        <v>358</v>
      </c>
      <c r="H1135" s="6">
        <v>108200000</v>
      </c>
      <c r="I1135" s="6"/>
      <c r="J1135" s="6">
        <f t="shared" si="50"/>
        <v>108200000</v>
      </c>
      <c r="K1135" s="67" t="str">
        <f t="shared" si="51"/>
        <v>02-02-01-003-006</v>
      </c>
      <c r="L1135" s="67" t="s">
        <v>631</v>
      </c>
      <c r="M1135" s="66" t="s">
        <v>273</v>
      </c>
      <c r="N1135" s="66" t="str">
        <f t="shared" si="49"/>
        <v/>
      </c>
      <c r="O1135" s="66" t="str">
        <f>IF(A1135="","",IF(M1135="DETALLE","",COUNTIFS(N1135:$N$2970,N1135)))</f>
        <v/>
      </c>
      <c r="P1135" s="66" t="s">
        <v>773</v>
      </c>
      <c r="Q1135" s="66" t="s">
        <v>468</v>
      </c>
      <c r="R1135" s="66" t="s">
        <v>468</v>
      </c>
      <c r="S1135" s="65" t="s">
        <v>859</v>
      </c>
    </row>
    <row r="1136" spans="6:19" s="66" customFormat="1" x14ac:dyDescent="0.25">
      <c r="F1136" s="80" t="s">
        <v>191</v>
      </c>
      <c r="G1136" s="80" t="s">
        <v>1065</v>
      </c>
      <c r="H1136" s="6">
        <v>25000000</v>
      </c>
      <c r="I1136" s="6"/>
      <c r="J1136" s="6">
        <f t="shared" si="50"/>
        <v>25000000</v>
      </c>
      <c r="K1136" s="67" t="str">
        <f t="shared" si="51"/>
        <v>02-02-01-003-006</v>
      </c>
      <c r="L1136" s="67" t="s">
        <v>631</v>
      </c>
      <c r="M1136" s="66" t="s">
        <v>273</v>
      </c>
      <c r="N1136" s="66" t="str">
        <f t="shared" si="49"/>
        <v/>
      </c>
      <c r="O1136" s="66" t="str">
        <f>IF(A1136="","",IF(M1136="DETALLE","",COUNTIFS(N1136:$N$2970,N1136)))</f>
        <v/>
      </c>
      <c r="P1136" s="66" t="s">
        <v>773</v>
      </c>
      <c r="Q1136" s="66" t="s">
        <v>468</v>
      </c>
      <c r="R1136" s="66" t="s">
        <v>468</v>
      </c>
      <c r="S1136" s="65" t="s">
        <v>908</v>
      </c>
    </row>
    <row r="1137" spans="1:19" s="66" customFormat="1" x14ac:dyDescent="0.25">
      <c r="F1137" s="80" t="s">
        <v>93</v>
      </c>
      <c r="G1137" s="80" t="s">
        <v>360</v>
      </c>
      <c r="H1137" s="6">
        <v>480000000</v>
      </c>
      <c r="I1137" s="6"/>
      <c r="J1137" s="6">
        <f t="shared" si="50"/>
        <v>480000000</v>
      </c>
      <c r="K1137" s="67" t="str">
        <f>IF(F1137&lt;&gt;"",K1136,A1137&amp;IF(B1137="","","-"&amp;B1137)&amp;IF(OR(C1137="",C1137=" "),"","-"&amp;C1137)&amp;IF(OR(D1137="",D1137=" "),"","-"&amp;D1137)&amp;IF(OR(E1137="",E1137=" "),"","-"&amp;E1137))</f>
        <v>02-02-01-003-006</v>
      </c>
      <c r="L1137" s="67" t="s">
        <v>631</v>
      </c>
      <c r="M1137" s="66" t="s">
        <v>273</v>
      </c>
      <c r="N1137" s="66" t="str">
        <f t="shared" si="49"/>
        <v/>
      </c>
      <c r="O1137" s="66" t="str">
        <f>IF(A1137="","",IF(M1137="DETALLE","",COUNTIFS(N1137:$N$2970,N1137)))</f>
        <v/>
      </c>
      <c r="P1137" s="66" t="s">
        <v>774</v>
      </c>
      <c r="Q1137" s="66" t="s">
        <v>468</v>
      </c>
      <c r="R1137" s="66" t="s">
        <v>468</v>
      </c>
      <c r="S1137" s="65" t="s">
        <v>774</v>
      </c>
    </row>
    <row r="1138" spans="1:19" s="66" customFormat="1" x14ac:dyDescent="0.25">
      <c r="F1138" s="80" t="s">
        <v>94</v>
      </c>
      <c r="G1138" s="80" t="s">
        <v>361</v>
      </c>
      <c r="H1138" s="6">
        <v>85720000</v>
      </c>
      <c r="I1138" s="6"/>
      <c r="J1138" s="6">
        <f t="shared" si="50"/>
        <v>85720000</v>
      </c>
      <c r="K1138" s="67" t="str">
        <f t="shared" si="51"/>
        <v>02-02-01-003-006</v>
      </c>
      <c r="L1138" s="67" t="s">
        <v>631</v>
      </c>
      <c r="M1138" s="66" t="s">
        <v>273</v>
      </c>
      <c r="N1138" s="66" t="str">
        <f t="shared" si="49"/>
        <v/>
      </c>
      <c r="O1138" s="66" t="str">
        <f>IF(A1138="","",IF(M1138="DETALLE","",COUNTIFS(N1138:$N$2970,N1138)))</f>
        <v/>
      </c>
      <c r="P1138" s="66" t="s">
        <v>774</v>
      </c>
      <c r="Q1138" s="66" t="s">
        <v>468</v>
      </c>
      <c r="R1138" s="66" t="s">
        <v>468</v>
      </c>
      <c r="S1138" s="65" t="s">
        <v>860</v>
      </c>
    </row>
    <row r="1139" spans="1:19" s="66" customFormat="1" x14ac:dyDescent="0.25">
      <c r="F1139" s="80" t="s">
        <v>192</v>
      </c>
      <c r="G1139" s="80" t="s">
        <v>1066</v>
      </c>
      <c r="H1139" s="6">
        <v>15000000</v>
      </c>
      <c r="I1139" s="6"/>
      <c r="J1139" s="6">
        <f t="shared" si="50"/>
        <v>15000000</v>
      </c>
      <c r="K1139" s="67" t="str">
        <f t="shared" si="51"/>
        <v>02-02-01-003-006</v>
      </c>
      <c r="L1139" s="67" t="s">
        <v>631</v>
      </c>
      <c r="M1139" s="66" t="s">
        <v>273</v>
      </c>
      <c r="N1139" s="66" t="str">
        <f t="shared" si="49"/>
        <v/>
      </c>
      <c r="O1139" s="66" t="str">
        <f>IF(A1139="","",IF(M1139="DETALLE","",COUNTIFS(N1139:$N$2970,N1139)))</f>
        <v/>
      </c>
      <c r="P1139" s="66" t="s">
        <v>774</v>
      </c>
      <c r="Q1139" s="66" t="s">
        <v>468</v>
      </c>
      <c r="R1139" s="66" t="s">
        <v>468</v>
      </c>
      <c r="S1139" s="65" t="s">
        <v>908</v>
      </c>
    </row>
    <row r="1140" spans="1:19" s="66" customFormat="1" x14ac:dyDescent="0.25">
      <c r="F1140" s="80" t="s">
        <v>96</v>
      </c>
      <c r="G1140" s="80" t="s">
        <v>363</v>
      </c>
      <c r="H1140" s="6">
        <v>400442000</v>
      </c>
      <c r="I1140" s="6"/>
      <c r="J1140" s="6">
        <f t="shared" si="50"/>
        <v>400442000</v>
      </c>
      <c r="K1140" s="67" t="str">
        <f t="shared" si="51"/>
        <v>02-02-01-003-006</v>
      </c>
      <c r="L1140" s="67" t="s">
        <v>631</v>
      </c>
      <c r="M1140" s="66" t="s">
        <v>273</v>
      </c>
      <c r="N1140" s="66" t="str">
        <f t="shared" si="49"/>
        <v/>
      </c>
      <c r="O1140" s="66" t="str">
        <f>IF(A1140="","",IF(M1140="DETALLE","",COUNTIFS(N1140:$N$2970,N1140)))</f>
        <v/>
      </c>
      <c r="P1140" s="66" t="s">
        <v>742</v>
      </c>
      <c r="Q1140" s="66" t="s">
        <v>468</v>
      </c>
      <c r="R1140" s="66" t="s">
        <v>468</v>
      </c>
      <c r="S1140" s="65" t="s">
        <v>742</v>
      </c>
    </row>
    <row r="1141" spans="1:19" s="66" customFormat="1" x14ac:dyDescent="0.25">
      <c r="F1141" s="80" t="s">
        <v>97</v>
      </c>
      <c r="G1141" s="80" t="s">
        <v>364</v>
      </c>
      <c r="H1141" s="6">
        <v>255205000</v>
      </c>
      <c r="I1141" s="6"/>
      <c r="J1141" s="6">
        <f t="shared" si="50"/>
        <v>255205000</v>
      </c>
      <c r="K1141" s="67" t="str">
        <f t="shared" si="51"/>
        <v>02-02-01-003-006</v>
      </c>
      <c r="L1141" s="67" t="s">
        <v>631</v>
      </c>
      <c r="M1141" s="66" t="s">
        <v>273</v>
      </c>
      <c r="N1141" s="66" t="str">
        <f t="shared" si="49"/>
        <v/>
      </c>
      <c r="O1141" s="66" t="str">
        <f>IF(A1141="","",IF(M1141="DETALLE","",COUNTIFS(N1141:$N$2970,N1141)))</f>
        <v/>
      </c>
      <c r="P1141" s="66" t="s">
        <v>742</v>
      </c>
      <c r="Q1141" s="66" t="s">
        <v>468</v>
      </c>
      <c r="R1141" s="66" t="s">
        <v>468</v>
      </c>
      <c r="S1141" s="65" t="s">
        <v>861</v>
      </c>
    </row>
    <row r="1142" spans="1:19" s="66" customFormat="1" x14ac:dyDescent="0.25">
      <c r="F1142" s="80" t="s">
        <v>98</v>
      </c>
      <c r="G1142" s="80" t="s">
        <v>283</v>
      </c>
      <c r="H1142" s="6">
        <v>99700000</v>
      </c>
      <c r="I1142" s="6"/>
      <c r="J1142" s="6">
        <f t="shared" si="50"/>
        <v>99700000</v>
      </c>
      <c r="K1142" s="67" t="str">
        <f t="shared" si="51"/>
        <v>02-02-01-003-006</v>
      </c>
      <c r="L1142" s="67" t="s">
        <v>631</v>
      </c>
      <c r="M1142" s="66" t="s">
        <v>273</v>
      </c>
      <c r="N1142" s="66" t="str">
        <f t="shared" si="49"/>
        <v/>
      </c>
      <c r="O1142" s="66" t="str">
        <f>IF(A1142="","",IF(M1142="DETALLE","",COUNTIFS(N1142:$N$2970,N1142)))</f>
        <v/>
      </c>
      <c r="P1142" s="66" t="s">
        <v>742</v>
      </c>
      <c r="Q1142" s="66" t="s">
        <v>468</v>
      </c>
      <c r="R1142" s="66" t="s">
        <v>468</v>
      </c>
      <c r="S1142" s="65" t="s">
        <v>862</v>
      </c>
    </row>
    <row r="1143" spans="1:19" s="66" customFormat="1" ht="22.5" customHeight="1" x14ac:dyDescent="0.25">
      <c r="F1143" s="80" t="s">
        <v>193</v>
      </c>
      <c r="G1143" s="80" t="s">
        <v>1067</v>
      </c>
      <c r="H1143" s="6">
        <v>5000000</v>
      </c>
      <c r="I1143" s="6"/>
      <c r="J1143" s="6">
        <f t="shared" si="50"/>
        <v>5000000</v>
      </c>
      <c r="K1143" s="67" t="str">
        <f t="shared" si="51"/>
        <v>02-02-01-003-006</v>
      </c>
      <c r="L1143" s="67" t="s">
        <v>631</v>
      </c>
      <c r="M1143" s="66" t="s">
        <v>273</v>
      </c>
      <c r="N1143" s="66" t="str">
        <f t="shared" si="49"/>
        <v/>
      </c>
      <c r="O1143" s="66" t="str">
        <f>IF(A1143="","",IF(M1143="DETALLE","",COUNTIFS(N1143:$N$2970,N1143)))</f>
        <v/>
      </c>
      <c r="P1143" s="66" t="s">
        <v>742</v>
      </c>
      <c r="Q1143" s="66" t="s">
        <v>468</v>
      </c>
      <c r="R1143" s="66" t="s">
        <v>468</v>
      </c>
      <c r="S1143" s="65" t="s">
        <v>908</v>
      </c>
    </row>
    <row r="1144" spans="1:19" s="66" customFormat="1" ht="21" customHeight="1" x14ac:dyDescent="0.25">
      <c r="A1144" s="62"/>
      <c r="B1144" s="62"/>
      <c r="C1144" s="62"/>
      <c r="D1144" s="62"/>
      <c r="E1144" s="62"/>
      <c r="F1144" s="62"/>
      <c r="G1144" s="62" t="s">
        <v>261</v>
      </c>
      <c r="H1144" s="4" t="str">
        <f>IF(A1144="","",SUMIFS(H1145:$H$2970,L1145:$L$2970,K1144))</f>
        <v/>
      </c>
      <c r="I1144" s="4" t="str">
        <f>IF(A1144="","",SUMIFS(I1145:$I$2970,L1145:$L$2970,K1144))</f>
        <v/>
      </c>
      <c r="J1144" s="4" t="str">
        <f t="shared" si="50"/>
        <v/>
      </c>
      <c r="K1144" s="64" t="str">
        <f t="shared" si="51"/>
        <v/>
      </c>
      <c r="L1144" s="64" t="s">
        <v>261</v>
      </c>
      <c r="M1144" s="62" t="s">
        <v>261</v>
      </c>
      <c r="N1144" s="62" t="str">
        <f t="shared" si="49"/>
        <v/>
      </c>
      <c r="O1144" s="62" t="str">
        <f>IF(A1144="","",IF(M1144="DETALLE","",COUNTIFS(N1144:$N$2970,N1144)))</f>
        <v/>
      </c>
      <c r="P1144" s="62" t="s">
        <v>261</v>
      </c>
      <c r="Q1144" s="62" t="s">
        <v>261</v>
      </c>
      <c r="R1144" s="62" t="s">
        <v>261</v>
      </c>
      <c r="S1144" s="65" t="s">
        <v>261</v>
      </c>
    </row>
    <row r="1145" spans="1:19" s="66" customFormat="1" ht="30" customHeight="1" x14ac:dyDescent="0.25">
      <c r="A1145" s="62" t="s">
        <v>27</v>
      </c>
      <c r="B1145" s="62" t="s">
        <v>27</v>
      </c>
      <c r="C1145" s="62" t="s">
        <v>28</v>
      </c>
      <c r="D1145" s="62" t="s">
        <v>29</v>
      </c>
      <c r="E1145" s="62" t="s">
        <v>146</v>
      </c>
      <c r="F1145" s="62"/>
      <c r="G1145" s="63" t="s">
        <v>484</v>
      </c>
      <c r="H1145" s="4">
        <f>IF(A1145="","",SUMIFS(H1146:$H$2970,L1146:$L$2970,K1145))</f>
        <v>409707522</v>
      </c>
      <c r="I1145" s="4">
        <f>IF(A1145="","",SUMIFS(I1146:$I$2970,L1146:$L$2970,K1145))</f>
        <v>303260000</v>
      </c>
      <c r="J1145" s="4">
        <f t="shared" si="50"/>
        <v>712967522</v>
      </c>
      <c r="K1145" s="64" t="str">
        <f t="shared" si="51"/>
        <v>02-02-01-003-007</v>
      </c>
      <c r="L1145" s="64" t="s">
        <v>625</v>
      </c>
      <c r="M1145" s="62" t="s">
        <v>277</v>
      </c>
      <c r="N1145" s="62" t="str">
        <f t="shared" si="49"/>
        <v>020201003007Subordinal</v>
      </c>
      <c r="O1145" s="62">
        <f>IF(A1145="","",IF(M1145="DETALLE","",COUNTIFS(N1145:$N$2970,N1145)))</f>
        <v>1</v>
      </c>
      <c r="P1145" s="62" t="s">
        <v>261</v>
      </c>
      <c r="Q1145" s="62" t="s">
        <v>697</v>
      </c>
      <c r="R1145" s="62" t="s">
        <v>484</v>
      </c>
      <c r="S1145" s="65" t="s">
        <v>261</v>
      </c>
    </row>
    <row r="1146" spans="1:19" s="66" customFormat="1" x14ac:dyDescent="0.25">
      <c r="F1146" s="80" t="s">
        <v>101</v>
      </c>
      <c r="G1146" s="80" t="s">
        <v>279</v>
      </c>
      <c r="H1146" s="6">
        <v>4000000</v>
      </c>
      <c r="I1146" s="6"/>
      <c r="J1146" s="6">
        <f t="shared" si="50"/>
        <v>4000000</v>
      </c>
      <c r="K1146" s="67" t="str">
        <f t="shared" si="51"/>
        <v>02-02-01-003-007</v>
      </c>
      <c r="L1146" s="67" t="s">
        <v>632</v>
      </c>
      <c r="M1146" s="66" t="s">
        <v>273</v>
      </c>
      <c r="N1146" s="66" t="str">
        <f t="shared" si="49"/>
        <v/>
      </c>
      <c r="O1146" s="66" t="str">
        <f>IF(A1146="","",IF(M1146="DETALLE","",COUNTIFS(N1146:$N$2970,N1146)))</f>
        <v/>
      </c>
      <c r="P1146" s="66" t="s">
        <v>739</v>
      </c>
      <c r="Q1146" s="66" t="s">
        <v>697</v>
      </c>
      <c r="R1146" s="66" t="s">
        <v>484</v>
      </c>
      <c r="S1146" s="65" t="s">
        <v>864</v>
      </c>
    </row>
    <row r="1147" spans="1:19" s="66" customFormat="1" x14ac:dyDescent="0.25">
      <c r="F1147" s="80" t="s">
        <v>35</v>
      </c>
      <c r="G1147" s="80" t="s">
        <v>1034</v>
      </c>
      <c r="H1147" s="6">
        <v>1500000</v>
      </c>
      <c r="I1147" s="6"/>
      <c r="J1147" s="6">
        <f t="shared" si="50"/>
        <v>1500000</v>
      </c>
      <c r="K1147" s="67" t="str">
        <f t="shared" si="51"/>
        <v>02-02-01-003-007</v>
      </c>
      <c r="L1147" s="67" t="s">
        <v>632</v>
      </c>
      <c r="M1147" s="66" t="s">
        <v>273</v>
      </c>
      <c r="N1147" s="66" t="str">
        <f t="shared" si="49"/>
        <v/>
      </c>
      <c r="O1147" s="66" t="str">
        <f>IF(A1147="","",IF(M1147="DETALLE","",COUNTIFS(N1147:$N$2970,N1147)))</f>
        <v/>
      </c>
      <c r="P1147" s="66" t="s">
        <v>739</v>
      </c>
      <c r="Q1147" s="66" t="s">
        <v>697</v>
      </c>
      <c r="R1147" s="66" t="s">
        <v>484</v>
      </c>
      <c r="S1147" s="65" t="s">
        <v>836</v>
      </c>
    </row>
    <row r="1148" spans="1:19" s="66" customFormat="1" x14ac:dyDescent="0.25">
      <c r="F1148" s="80" t="s">
        <v>41</v>
      </c>
      <c r="G1148" s="80" t="s">
        <v>312</v>
      </c>
      <c r="H1148" s="6">
        <v>18000000</v>
      </c>
      <c r="I1148" s="6"/>
      <c r="J1148" s="6">
        <f t="shared" si="50"/>
        <v>18000000</v>
      </c>
      <c r="K1148" s="67" t="str">
        <f t="shared" si="51"/>
        <v>02-02-01-003-007</v>
      </c>
      <c r="L1148" s="67" t="s">
        <v>632</v>
      </c>
      <c r="M1148" s="66" t="s">
        <v>273</v>
      </c>
      <c r="N1148" s="66" t="str">
        <f t="shared" si="49"/>
        <v/>
      </c>
      <c r="O1148" s="66" t="str">
        <f>IF(A1148="","",IF(M1148="DETALLE","",COUNTIFS(N1148:$N$2970,N1148)))</f>
        <v/>
      </c>
      <c r="P1148" s="66" t="s">
        <v>745</v>
      </c>
      <c r="Q1148" s="66" t="s">
        <v>697</v>
      </c>
      <c r="R1148" s="66" t="s">
        <v>484</v>
      </c>
      <c r="S1148" s="65" t="s">
        <v>745</v>
      </c>
    </row>
    <row r="1149" spans="1:19" s="66" customFormat="1" x14ac:dyDescent="0.25">
      <c r="F1149" s="80" t="s">
        <v>147</v>
      </c>
      <c r="G1149" s="80" t="s">
        <v>830</v>
      </c>
      <c r="H1149" s="6">
        <v>20000000</v>
      </c>
      <c r="I1149" s="6"/>
      <c r="J1149" s="6">
        <f t="shared" si="50"/>
        <v>20000000</v>
      </c>
      <c r="K1149" s="67" t="str">
        <f t="shared" si="51"/>
        <v>02-02-01-003-007</v>
      </c>
      <c r="L1149" s="67" t="s">
        <v>632</v>
      </c>
      <c r="M1149" s="66" t="s">
        <v>273</v>
      </c>
      <c r="N1149" s="66" t="str">
        <f t="shared" si="49"/>
        <v/>
      </c>
      <c r="O1149" s="66" t="str">
        <f>IF(A1149="","",IF(M1149="DETALLE","",COUNTIFS(N1149:$N$2970,N1149)))</f>
        <v/>
      </c>
      <c r="P1149" s="66" t="s">
        <v>745</v>
      </c>
      <c r="Q1149" s="66" t="s">
        <v>697</v>
      </c>
      <c r="R1149" s="66" t="s">
        <v>484</v>
      </c>
      <c r="S1149" s="65" t="s">
        <v>889</v>
      </c>
    </row>
    <row r="1150" spans="1:19" s="66" customFormat="1" x14ac:dyDescent="0.25">
      <c r="F1150" s="80" t="s">
        <v>48</v>
      </c>
      <c r="G1150" s="80" t="s">
        <v>319</v>
      </c>
      <c r="H1150" s="6">
        <v>10000000</v>
      </c>
      <c r="I1150" s="6"/>
      <c r="J1150" s="6">
        <f t="shared" si="50"/>
        <v>10000000</v>
      </c>
      <c r="K1150" s="67" t="str">
        <f t="shared" si="51"/>
        <v>02-02-01-003-007</v>
      </c>
      <c r="L1150" s="67" t="s">
        <v>632</v>
      </c>
      <c r="M1150" s="66" t="s">
        <v>273</v>
      </c>
      <c r="N1150" s="66" t="str">
        <f t="shared" si="49"/>
        <v/>
      </c>
      <c r="O1150" s="66" t="str">
        <f>IF(A1150="","",IF(M1150="DETALLE","",COUNTIFS(N1150:$N$2970,N1150)))</f>
        <v/>
      </c>
      <c r="P1150" s="66" t="s">
        <v>751</v>
      </c>
      <c r="Q1150" s="66" t="s">
        <v>697</v>
      </c>
      <c r="R1150" s="66" t="s">
        <v>484</v>
      </c>
      <c r="S1150" s="65" t="s">
        <v>751</v>
      </c>
    </row>
    <row r="1151" spans="1:19" s="66" customFormat="1" x14ac:dyDescent="0.25">
      <c r="F1151" s="80" t="s">
        <v>51</v>
      </c>
      <c r="G1151" s="80" t="s">
        <v>322</v>
      </c>
      <c r="H1151" s="6">
        <v>1500000</v>
      </c>
      <c r="I1151" s="6"/>
      <c r="J1151" s="6">
        <f t="shared" si="50"/>
        <v>1500000</v>
      </c>
      <c r="K1151" s="67" t="str">
        <f t="shared" si="51"/>
        <v>02-02-01-003-007</v>
      </c>
      <c r="L1151" s="67" t="s">
        <v>632</v>
      </c>
      <c r="M1151" s="66" t="s">
        <v>273</v>
      </c>
      <c r="N1151" s="66" t="str">
        <f t="shared" si="49"/>
        <v/>
      </c>
      <c r="O1151" s="66" t="str">
        <f>IF(A1151="","",IF(M1151="DETALLE","",COUNTIFS(N1151:$N$2970,N1151)))</f>
        <v/>
      </c>
      <c r="P1151" s="66" t="s">
        <v>753</v>
      </c>
      <c r="Q1151" s="66" t="s">
        <v>697</v>
      </c>
      <c r="R1151" s="66" t="s">
        <v>484</v>
      </c>
      <c r="S1151" s="65" t="s">
        <v>753</v>
      </c>
    </row>
    <row r="1152" spans="1:19" s="66" customFormat="1" x14ac:dyDescent="0.25">
      <c r="F1152" s="80" t="s">
        <v>54</v>
      </c>
      <c r="G1152" s="80" t="s">
        <v>288</v>
      </c>
      <c r="H1152" s="6"/>
      <c r="I1152" s="6">
        <v>293260000</v>
      </c>
      <c r="J1152" s="6">
        <f t="shared" si="50"/>
        <v>293260000</v>
      </c>
      <c r="K1152" s="67" t="str">
        <f t="shared" si="51"/>
        <v>02-02-01-003-007</v>
      </c>
      <c r="L1152" s="67" t="s">
        <v>632</v>
      </c>
      <c r="M1152" s="66" t="s">
        <v>273</v>
      </c>
      <c r="N1152" s="66" t="str">
        <f t="shared" si="49"/>
        <v/>
      </c>
      <c r="O1152" s="66" t="str">
        <f>IF(A1152="","",IF(M1152="DETALLE","",COUNTIFS(N1152:$N$2970,N1152)))</f>
        <v/>
      </c>
      <c r="P1152" s="66" t="s">
        <v>743</v>
      </c>
      <c r="Q1152" s="66" t="s">
        <v>697</v>
      </c>
      <c r="R1152" s="66" t="s">
        <v>484</v>
      </c>
      <c r="S1152" s="65" t="s">
        <v>743</v>
      </c>
    </row>
    <row r="1153" spans="1:19" s="66" customFormat="1" x14ac:dyDescent="0.25">
      <c r="F1153" s="80" t="s">
        <v>138</v>
      </c>
      <c r="G1153" s="80" t="s">
        <v>992</v>
      </c>
      <c r="H1153" s="6">
        <v>62607922</v>
      </c>
      <c r="I1153" s="6"/>
      <c r="J1153" s="6">
        <f t="shared" si="50"/>
        <v>62607922</v>
      </c>
      <c r="K1153" s="67" t="str">
        <f t="shared" si="51"/>
        <v>02-02-01-003-007</v>
      </c>
      <c r="L1153" s="67" t="s">
        <v>632</v>
      </c>
      <c r="M1153" s="66" t="s">
        <v>273</v>
      </c>
      <c r="N1153" s="66" t="str">
        <f t="shared" si="49"/>
        <v/>
      </c>
      <c r="O1153" s="66" t="str">
        <f>IF(A1153="","",IF(M1153="DETALLE","",COUNTIFS(N1153:$N$2970,N1153)))</f>
        <v/>
      </c>
      <c r="P1153" s="66" t="s">
        <v>778</v>
      </c>
      <c r="Q1153" s="66" t="s">
        <v>697</v>
      </c>
      <c r="R1153" s="66" t="s">
        <v>484</v>
      </c>
      <c r="S1153" s="65" t="s">
        <v>778</v>
      </c>
    </row>
    <row r="1154" spans="1:19" s="66" customFormat="1" x14ac:dyDescent="0.25">
      <c r="F1154" s="80" t="s">
        <v>56</v>
      </c>
      <c r="G1154" s="80" t="s">
        <v>280</v>
      </c>
      <c r="H1154" s="6">
        <v>150000000</v>
      </c>
      <c r="I1154" s="6"/>
      <c r="J1154" s="6">
        <f t="shared" si="50"/>
        <v>150000000</v>
      </c>
      <c r="K1154" s="67" t="str">
        <f t="shared" si="51"/>
        <v>02-02-01-003-007</v>
      </c>
      <c r="L1154" s="67" t="s">
        <v>632</v>
      </c>
      <c r="M1154" s="66" t="s">
        <v>273</v>
      </c>
      <c r="N1154" s="66" t="str">
        <f t="shared" si="49"/>
        <v/>
      </c>
      <c r="O1154" s="66" t="str">
        <f>IF(A1154="","",IF(M1154="DETALLE","",COUNTIFS(N1154:$N$2970,N1154)))</f>
        <v/>
      </c>
      <c r="P1154" s="66" t="s">
        <v>740</v>
      </c>
      <c r="Q1154" s="66" t="s">
        <v>697</v>
      </c>
      <c r="R1154" s="66" t="s">
        <v>484</v>
      </c>
      <c r="S1154" s="65" t="s">
        <v>740</v>
      </c>
    </row>
    <row r="1155" spans="1:19" s="66" customFormat="1" x14ac:dyDescent="0.25">
      <c r="F1155" s="80" t="s">
        <v>59</v>
      </c>
      <c r="G1155" s="80" t="s">
        <v>1029</v>
      </c>
      <c r="H1155" s="6">
        <v>25559600</v>
      </c>
      <c r="I1155" s="6"/>
      <c r="J1155" s="6">
        <f t="shared" si="50"/>
        <v>25559600</v>
      </c>
      <c r="K1155" s="67" t="str">
        <f t="shared" si="51"/>
        <v>02-02-01-003-007</v>
      </c>
      <c r="L1155" s="67" t="s">
        <v>632</v>
      </c>
      <c r="M1155" s="66" t="s">
        <v>273</v>
      </c>
      <c r="N1155" s="66" t="str">
        <f t="shared" si="49"/>
        <v/>
      </c>
      <c r="O1155" s="66" t="str">
        <f>IF(A1155="","",IF(M1155="DETALLE","",COUNTIFS(N1155:$N$2970,N1155)))</f>
        <v/>
      </c>
      <c r="P1155" s="66" t="s">
        <v>759</v>
      </c>
      <c r="Q1155" s="66" t="s">
        <v>697</v>
      </c>
      <c r="R1155" s="66" t="s">
        <v>484</v>
      </c>
      <c r="S1155" s="65" t="s">
        <v>759</v>
      </c>
    </row>
    <row r="1156" spans="1:19" s="66" customFormat="1" x14ac:dyDescent="0.25">
      <c r="F1156" s="80" t="s">
        <v>61</v>
      </c>
      <c r="G1156" s="80" t="s">
        <v>330</v>
      </c>
      <c r="H1156" s="6">
        <v>10000000</v>
      </c>
      <c r="I1156" s="6"/>
      <c r="J1156" s="6">
        <f t="shared" si="50"/>
        <v>10000000</v>
      </c>
      <c r="K1156" s="67" t="str">
        <f t="shared" si="51"/>
        <v>02-02-01-003-007</v>
      </c>
      <c r="L1156" s="67" t="s">
        <v>632</v>
      </c>
      <c r="M1156" s="66" t="s">
        <v>273</v>
      </c>
      <c r="N1156" s="66" t="str">
        <f t="shared" si="49"/>
        <v/>
      </c>
      <c r="O1156" s="66" t="str">
        <f>IF(A1156="","",IF(M1156="DETALLE","",COUNTIFS(N1156:$N$2970,N1156)))</f>
        <v/>
      </c>
      <c r="P1156" s="66" t="s">
        <v>760</v>
      </c>
      <c r="Q1156" s="66" t="s">
        <v>697</v>
      </c>
      <c r="R1156" s="66" t="s">
        <v>484</v>
      </c>
      <c r="S1156" s="65" t="s">
        <v>843</v>
      </c>
    </row>
    <row r="1157" spans="1:19" s="66" customFormat="1" x14ac:dyDescent="0.25">
      <c r="F1157" s="80" t="s">
        <v>68</v>
      </c>
      <c r="G1157" s="80" t="s">
        <v>337</v>
      </c>
      <c r="H1157" s="6">
        <v>11280000</v>
      </c>
      <c r="I1157" s="6"/>
      <c r="J1157" s="6">
        <f t="shared" si="50"/>
        <v>11280000</v>
      </c>
      <c r="K1157" s="67" t="str">
        <f t="shared" si="51"/>
        <v>02-02-01-003-007</v>
      </c>
      <c r="L1157" s="67" t="s">
        <v>632</v>
      </c>
      <c r="M1157" s="66" t="s">
        <v>273</v>
      </c>
      <c r="N1157" s="66" t="str">
        <f t="shared" si="49"/>
        <v/>
      </c>
      <c r="O1157" s="66" t="str">
        <f>IF(A1157="","",IF(M1157="DETALLE","",COUNTIFS(N1157:$N$2970,N1157)))</f>
        <v/>
      </c>
      <c r="P1157" s="66" t="s">
        <v>763</v>
      </c>
      <c r="Q1157" s="66" t="s">
        <v>697</v>
      </c>
      <c r="R1157" s="66" t="s">
        <v>484</v>
      </c>
      <c r="S1157" s="65" t="s">
        <v>763</v>
      </c>
    </row>
    <row r="1158" spans="1:19" s="66" customFormat="1" ht="15.75" thickBot="1" x14ac:dyDescent="0.3">
      <c r="F1158" s="80" t="s">
        <v>72</v>
      </c>
      <c r="G1158" s="80" t="s">
        <v>341</v>
      </c>
      <c r="H1158" s="6">
        <v>1750000</v>
      </c>
      <c r="I1158" s="6"/>
      <c r="J1158" s="6">
        <f t="shared" si="50"/>
        <v>1750000</v>
      </c>
      <c r="K1158" s="67" t="str">
        <f t="shared" si="51"/>
        <v>02-02-01-003-007</v>
      </c>
      <c r="L1158" s="67" t="s">
        <v>632</v>
      </c>
      <c r="M1158" s="66" t="s">
        <v>273</v>
      </c>
      <c r="N1158" s="66" t="str">
        <f t="shared" si="49"/>
        <v/>
      </c>
      <c r="O1158" s="66" t="str">
        <f>IF(A1158="","",IF(M1158="DETALLE","",COUNTIFS(N1158:$N$2970,N1158)))</f>
        <v/>
      </c>
      <c r="P1158" s="66" t="s">
        <v>765</v>
      </c>
      <c r="Q1158" s="66" t="s">
        <v>697</v>
      </c>
      <c r="R1158" s="66" t="s">
        <v>484</v>
      </c>
      <c r="S1158" s="65" t="s">
        <v>850</v>
      </c>
    </row>
    <row r="1159" spans="1:19" s="66" customFormat="1" ht="15.75" thickTop="1" x14ac:dyDescent="0.25">
      <c r="A1159" s="91" t="s">
        <v>926</v>
      </c>
      <c r="B1159" s="92"/>
      <c r="C1159" s="92"/>
      <c r="D1159" s="92"/>
      <c r="E1159" s="92"/>
      <c r="F1159" s="92"/>
      <c r="G1159" s="92"/>
      <c r="H1159" s="92"/>
      <c r="I1159" s="92"/>
      <c r="J1159" s="61" t="s">
        <v>939</v>
      </c>
      <c r="K1159" s="67"/>
      <c r="L1159" s="67"/>
      <c r="S1159" s="65"/>
    </row>
    <row r="1160" spans="1:19" s="66" customFormat="1" ht="45" customHeight="1" thickBot="1" x14ac:dyDescent="0.3">
      <c r="A1160" s="93" t="s">
        <v>929</v>
      </c>
      <c r="B1160" s="94"/>
      <c r="C1160" s="94"/>
      <c r="D1160" s="94"/>
      <c r="E1160" s="94"/>
      <c r="F1160" s="94"/>
      <c r="G1160" s="94"/>
      <c r="H1160" s="94"/>
      <c r="I1160" s="94"/>
      <c r="J1160" s="94"/>
      <c r="K1160" s="67"/>
      <c r="L1160" s="67"/>
      <c r="S1160" s="65"/>
    </row>
    <row r="1161" spans="1:19" s="66" customFormat="1" ht="33.75" customHeight="1" thickTop="1" x14ac:dyDescent="0.25">
      <c r="A1161" s="48" t="s">
        <v>11</v>
      </c>
      <c r="B1161" s="48" t="s">
        <v>12</v>
      </c>
      <c r="C1161" s="48" t="s">
        <v>13</v>
      </c>
      <c r="D1161" s="48" t="s">
        <v>14</v>
      </c>
      <c r="E1161" s="48" t="s">
        <v>15</v>
      </c>
      <c r="F1161" s="48" t="s">
        <v>16</v>
      </c>
      <c r="G1161" s="49" t="s">
        <v>17</v>
      </c>
      <c r="H1161" s="50" t="s">
        <v>18</v>
      </c>
      <c r="I1161" s="50" t="s">
        <v>19</v>
      </c>
      <c r="J1161" s="50" t="s">
        <v>20</v>
      </c>
      <c r="K1161" s="67"/>
      <c r="L1161" s="67"/>
      <c r="S1161" s="65"/>
    </row>
    <row r="1162" spans="1:19" s="66" customFormat="1" x14ac:dyDescent="0.25">
      <c r="F1162" s="80" t="s">
        <v>73</v>
      </c>
      <c r="G1162" s="80" t="s">
        <v>342</v>
      </c>
      <c r="H1162" s="6">
        <v>460000</v>
      </c>
      <c r="I1162" s="6"/>
      <c r="J1162" s="6">
        <f t="shared" si="50"/>
        <v>460000</v>
      </c>
      <c r="K1162" s="67" t="str">
        <f>IF(F1162&lt;&gt;"",K1158,A1162&amp;IF(B1162="","","-"&amp;B1162)&amp;IF(OR(C1162="",C1162=" "),"","-"&amp;C1162)&amp;IF(OR(D1162="",D1162=" "),"","-"&amp;D1162)&amp;IF(OR(E1162="",E1162=" "),"","-"&amp;E1162))</f>
        <v>02-02-01-003-007</v>
      </c>
      <c r="L1162" s="67" t="s">
        <v>632</v>
      </c>
      <c r="M1162" s="66" t="s">
        <v>273</v>
      </c>
      <c r="N1162" s="66" t="str">
        <f t="shared" si="49"/>
        <v/>
      </c>
      <c r="O1162" s="66" t="str">
        <f>IF(A1162="","",IF(M1162="DETALLE","",COUNTIFS(N1162:$N$2970,N1162)))</f>
        <v/>
      </c>
      <c r="P1162" s="66" t="s">
        <v>765</v>
      </c>
      <c r="Q1162" s="66" t="s">
        <v>697</v>
      </c>
      <c r="R1162" s="66" t="s">
        <v>484</v>
      </c>
      <c r="S1162" s="65" t="s">
        <v>765</v>
      </c>
    </row>
    <row r="1163" spans="1:19" s="66" customFormat="1" x14ac:dyDescent="0.25">
      <c r="F1163" s="80" t="s">
        <v>75</v>
      </c>
      <c r="G1163" s="80" t="s">
        <v>281</v>
      </c>
      <c r="H1163" s="6">
        <v>13500000</v>
      </c>
      <c r="I1163" s="6"/>
      <c r="J1163" s="6">
        <f t="shared" si="50"/>
        <v>13500000</v>
      </c>
      <c r="K1163" s="67" t="str">
        <f t="shared" si="51"/>
        <v>02-02-01-003-007</v>
      </c>
      <c r="L1163" s="67" t="s">
        <v>632</v>
      </c>
      <c r="M1163" s="66" t="s">
        <v>273</v>
      </c>
      <c r="N1163" s="66" t="str">
        <f t="shared" si="49"/>
        <v/>
      </c>
      <c r="O1163" s="66" t="str">
        <f>IF(A1163="","",IF(M1163="DETALLE","",COUNTIFS(N1163:$N$2970,N1163)))</f>
        <v/>
      </c>
      <c r="P1163" s="66" t="s">
        <v>741</v>
      </c>
      <c r="Q1163" s="66" t="s">
        <v>697</v>
      </c>
      <c r="R1163" s="66" t="s">
        <v>484</v>
      </c>
      <c r="S1163" s="65" t="s">
        <v>741</v>
      </c>
    </row>
    <row r="1164" spans="1:19" s="66" customFormat="1" x14ac:dyDescent="0.25">
      <c r="F1164" s="80" t="s">
        <v>114</v>
      </c>
      <c r="G1164" s="80" t="s">
        <v>380</v>
      </c>
      <c r="H1164" s="6"/>
      <c r="I1164" s="6">
        <v>10000000</v>
      </c>
      <c r="J1164" s="6">
        <f t="shared" si="50"/>
        <v>10000000</v>
      </c>
      <c r="K1164" s="67" t="str">
        <f t="shared" si="51"/>
        <v>02-02-01-003-007</v>
      </c>
      <c r="L1164" s="67" t="s">
        <v>632</v>
      </c>
      <c r="M1164" s="66" t="s">
        <v>273</v>
      </c>
      <c r="N1164" s="66" t="str">
        <f t="shared" si="49"/>
        <v/>
      </c>
      <c r="O1164" s="66" t="str">
        <f>IF(A1164="","",IF(M1164="DETALLE","",COUNTIFS(N1164:$N$2970,N1164)))</f>
        <v/>
      </c>
      <c r="P1164" s="66" t="s">
        <v>769</v>
      </c>
      <c r="Q1164" s="66" t="s">
        <v>697</v>
      </c>
      <c r="R1164" s="66" t="s">
        <v>484</v>
      </c>
      <c r="S1164" s="65" t="s">
        <v>868</v>
      </c>
    </row>
    <row r="1165" spans="1:19" s="66" customFormat="1" x14ac:dyDescent="0.25">
      <c r="F1165" s="80" t="s">
        <v>90</v>
      </c>
      <c r="G1165" s="80" t="s">
        <v>1025</v>
      </c>
      <c r="H1165" s="6">
        <v>15400000</v>
      </c>
      <c r="I1165" s="6"/>
      <c r="J1165" s="6">
        <f t="shared" si="50"/>
        <v>15400000</v>
      </c>
      <c r="K1165" s="67" t="str">
        <f t="shared" si="51"/>
        <v>02-02-01-003-007</v>
      </c>
      <c r="L1165" s="67" t="s">
        <v>632</v>
      </c>
      <c r="M1165" s="66" t="s">
        <v>273</v>
      </c>
      <c r="N1165" s="66" t="str">
        <f t="shared" si="49"/>
        <v/>
      </c>
      <c r="O1165" s="66" t="str">
        <f>IF(A1165="","",IF(M1165="DETALLE","",COUNTIFS(N1165:$N$2970,N1165)))</f>
        <v/>
      </c>
      <c r="P1165" s="66" t="s">
        <v>773</v>
      </c>
      <c r="Q1165" s="66" t="s">
        <v>697</v>
      </c>
      <c r="R1165" s="66" t="s">
        <v>484</v>
      </c>
      <c r="S1165" s="65" t="s">
        <v>773</v>
      </c>
    </row>
    <row r="1166" spans="1:19" s="66" customFormat="1" x14ac:dyDescent="0.25">
      <c r="F1166" s="80" t="s">
        <v>91</v>
      </c>
      <c r="G1166" s="80" t="s">
        <v>358</v>
      </c>
      <c r="H1166" s="6">
        <v>1950000</v>
      </c>
      <c r="I1166" s="6"/>
      <c r="J1166" s="6">
        <f t="shared" si="50"/>
        <v>1950000</v>
      </c>
      <c r="K1166" s="67" t="str">
        <f t="shared" si="51"/>
        <v>02-02-01-003-007</v>
      </c>
      <c r="L1166" s="67" t="s">
        <v>632</v>
      </c>
      <c r="M1166" s="66" t="s">
        <v>273</v>
      </c>
      <c r="N1166" s="66" t="str">
        <f t="shared" si="49"/>
        <v/>
      </c>
      <c r="O1166" s="66" t="str">
        <f>IF(A1166="","",IF(M1166="DETALLE","",COUNTIFS(N1166:$N$2970,N1166)))</f>
        <v/>
      </c>
      <c r="P1166" s="66" t="s">
        <v>773</v>
      </c>
      <c r="Q1166" s="66" t="s">
        <v>697</v>
      </c>
      <c r="R1166" s="66" t="s">
        <v>484</v>
      </c>
      <c r="S1166" s="65" t="s">
        <v>859</v>
      </c>
    </row>
    <row r="1167" spans="1:19" s="66" customFormat="1" x14ac:dyDescent="0.25">
      <c r="F1167" s="80" t="s">
        <v>96</v>
      </c>
      <c r="G1167" s="80" t="s">
        <v>363</v>
      </c>
      <c r="H1167" s="6">
        <v>12200000</v>
      </c>
      <c r="I1167" s="6"/>
      <c r="J1167" s="6">
        <f t="shared" si="50"/>
        <v>12200000</v>
      </c>
      <c r="K1167" s="67" t="str">
        <f t="shared" si="51"/>
        <v>02-02-01-003-007</v>
      </c>
      <c r="L1167" s="67" t="s">
        <v>632</v>
      </c>
      <c r="M1167" s="66" t="s">
        <v>273</v>
      </c>
      <c r="N1167" s="66" t="str">
        <f t="shared" si="49"/>
        <v/>
      </c>
      <c r="O1167" s="66" t="str">
        <f>IF(A1167="","",IF(M1167="DETALLE","",COUNTIFS(N1167:$N$2970,N1167)))</f>
        <v/>
      </c>
      <c r="P1167" s="66" t="s">
        <v>742</v>
      </c>
      <c r="Q1167" s="66" t="s">
        <v>697</v>
      </c>
      <c r="R1167" s="66" t="s">
        <v>484</v>
      </c>
      <c r="S1167" s="65" t="s">
        <v>742</v>
      </c>
    </row>
    <row r="1168" spans="1:19" s="66" customFormat="1" x14ac:dyDescent="0.25">
      <c r="F1168" s="80" t="s">
        <v>97</v>
      </c>
      <c r="G1168" s="80" t="s">
        <v>364</v>
      </c>
      <c r="H1168" s="6">
        <v>20000000</v>
      </c>
      <c r="I1168" s="6"/>
      <c r="J1168" s="6">
        <f t="shared" si="50"/>
        <v>20000000</v>
      </c>
      <c r="K1168" s="67" t="str">
        <f t="shared" si="51"/>
        <v>02-02-01-003-007</v>
      </c>
      <c r="L1168" s="67" t="s">
        <v>632</v>
      </c>
      <c r="M1168" s="66" t="s">
        <v>273</v>
      </c>
      <c r="N1168" s="66" t="str">
        <f t="shared" si="49"/>
        <v/>
      </c>
      <c r="O1168" s="66" t="str">
        <f>IF(A1168="","",IF(M1168="DETALLE","",COUNTIFS(N1168:$N$2970,N1168)))</f>
        <v/>
      </c>
      <c r="P1168" s="66" t="s">
        <v>742</v>
      </c>
      <c r="Q1168" s="66" t="s">
        <v>697</v>
      </c>
      <c r="R1168" s="66" t="s">
        <v>484</v>
      </c>
      <c r="S1168" s="65" t="s">
        <v>861</v>
      </c>
    </row>
    <row r="1169" spans="1:19" s="66" customFormat="1" ht="21" customHeight="1" x14ac:dyDescent="0.25">
      <c r="F1169" s="80" t="s">
        <v>98</v>
      </c>
      <c r="G1169" s="80" t="s">
        <v>283</v>
      </c>
      <c r="H1169" s="6">
        <v>30000000</v>
      </c>
      <c r="I1169" s="6"/>
      <c r="J1169" s="6">
        <f t="shared" si="50"/>
        <v>30000000</v>
      </c>
      <c r="K1169" s="67" t="str">
        <f t="shared" si="51"/>
        <v>02-02-01-003-007</v>
      </c>
      <c r="L1169" s="67" t="s">
        <v>632</v>
      </c>
      <c r="M1169" s="66" t="s">
        <v>273</v>
      </c>
      <c r="N1169" s="66" t="str">
        <f t="shared" si="49"/>
        <v/>
      </c>
      <c r="O1169" s="66" t="str">
        <f>IF(A1169="","",IF(M1169="DETALLE","",COUNTIFS(N1169:$N$2970,N1169)))</f>
        <v/>
      </c>
      <c r="P1169" s="66" t="s">
        <v>742</v>
      </c>
      <c r="Q1169" s="66" t="s">
        <v>697</v>
      </c>
      <c r="R1169" s="66" t="s">
        <v>484</v>
      </c>
      <c r="S1169" s="65" t="s">
        <v>862</v>
      </c>
    </row>
    <row r="1170" spans="1:19" s="66" customFormat="1" ht="18.75" customHeight="1" x14ac:dyDescent="0.25">
      <c r="A1170" s="62"/>
      <c r="B1170" s="62"/>
      <c r="C1170" s="62"/>
      <c r="D1170" s="62"/>
      <c r="E1170" s="62"/>
      <c r="F1170" s="71"/>
      <c r="G1170" s="62" t="s">
        <v>261</v>
      </c>
      <c r="H1170" s="4" t="str">
        <f>IF(A1170="","",SUMIFS(H1171:$H$2970,L1171:$L$2970,K1170))</f>
        <v/>
      </c>
      <c r="I1170" s="4" t="str">
        <f>IF(A1170="","",SUMIFS(I1171:$I$2970,L1171:$L$2970,K1170))</f>
        <v/>
      </c>
      <c r="J1170" s="4" t="str">
        <f t="shared" si="50"/>
        <v/>
      </c>
      <c r="K1170" s="64" t="str">
        <f t="shared" si="51"/>
        <v/>
      </c>
      <c r="L1170" s="64" t="s">
        <v>261</v>
      </c>
      <c r="M1170" s="62" t="s">
        <v>261</v>
      </c>
      <c r="N1170" s="62" t="str">
        <f t="shared" si="49"/>
        <v/>
      </c>
      <c r="O1170" s="62" t="str">
        <f>IF(A1170="","",IF(M1170="DETALLE","",COUNTIFS(N1170:$N$2970,N1170)))</f>
        <v/>
      </c>
      <c r="P1170" s="62" t="s">
        <v>261</v>
      </c>
      <c r="Q1170" s="62" t="s">
        <v>261</v>
      </c>
      <c r="R1170" s="62" t="s">
        <v>261</v>
      </c>
      <c r="S1170" s="65" t="s">
        <v>261</v>
      </c>
    </row>
    <row r="1171" spans="1:19" s="66" customFormat="1" ht="30" customHeight="1" x14ac:dyDescent="0.25">
      <c r="A1171" s="62" t="s">
        <v>27</v>
      </c>
      <c r="B1171" s="62" t="s">
        <v>27</v>
      </c>
      <c r="C1171" s="62" t="s">
        <v>28</v>
      </c>
      <c r="D1171" s="62" t="s">
        <v>29</v>
      </c>
      <c r="E1171" s="62" t="s">
        <v>30</v>
      </c>
      <c r="F1171" s="71"/>
      <c r="G1171" s="63" t="s">
        <v>485</v>
      </c>
      <c r="H1171" s="4">
        <f>IF(A1171="","",SUMIFS(H1172:$H$2970,L1172:$L$2970,K1171))</f>
        <v>2156779944.8800001</v>
      </c>
      <c r="I1171" s="4">
        <f>IF(A1171="","",SUMIFS(I1172:$I$2970,L1172:$L$2970,K1171))</f>
        <v>711547201.18000007</v>
      </c>
      <c r="J1171" s="4">
        <f t="shared" si="50"/>
        <v>2868327146.0600004</v>
      </c>
      <c r="K1171" s="64" t="str">
        <f t="shared" si="51"/>
        <v>02-02-01-003-008</v>
      </c>
      <c r="L1171" s="64" t="s">
        <v>625</v>
      </c>
      <c r="M1171" s="62" t="s">
        <v>277</v>
      </c>
      <c r="N1171" s="62" t="str">
        <f t="shared" si="49"/>
        <v>020201003008Subordinal</v>
      </c>
      <c r="O1171" s="62">
        <f>IF(A1171="","",IF(M1171="DETALLE","",COUNTIFS(N1171:$N$2970,N1171)))</f>
        <v>1</v>
      </c>
      <c r="P1171" s="62" t="s">
        <v>261</v>
      </c>
      <c r="Q1171" s="62" t="s">
        <v>485</v>
      </c>
      <c r="R1171" s="62" t="s">
        <v>485</v>
      </c>
      <c r="S1171" s="65" t="s">
        <v>261</v>
      </c>
    </row>
    <row r="1172" spans="1:19" s="66" customFormat="1" x14ac:dyDescent="0.25">
      <c r="F1172" s="84" t="s">
        <v>101</v>
      </c>
      <c r="G1172" s="80" t="s">
        <v>279</v>
      </c>
      <c r="H1172" s="6">
        <v>184562111.40000001</v>
      </c>
      <c r="I1172" s="6"/>
      <c r="J1172" s="6">
        <f t="shared" si="50"/>
        <v>184562111.40000001</v>
      </c>
      <c r="K1172" s="67" t="str">
        <f t="shared" si="51"/>
        <v>02-02-01-003-008</v>
      </c>
      <c r="L1172" s="67" t="s">
        <v>633</v>
      </c>
      <c r="M1172" s="66" t="s">
        <v>273</v>
      </c>
      <c r="N1172" s="66" t="str">
        <f t="shared" si="49"/>
        <v/>
      </c>
      <c r="O1172" s="66" t="str">
        <f>IF(A1172="","",IF(M1172="DETALLE","",COUNTIFS(N1172:$N$2970,N1172)))</f>
        <v/>
      </c>
      <c r="P1172" s="66" t="s">
        <v>739</v>
      </c>
      <c r="Q1172" s="66" t="s">
        <v>485</v>
      </c>
      <c r="R1172" s="66" t="s">
        <v>485</v>
      </c>
      <c r="S1172" s="65" t="s">
        <v>864</v>
      </c>
    </row>
    <row r="1173" spans="1:19" s="66" customFormat="1" x14ac:dyDescent="0.25">
      <c r="F1173" s="84" t="s">
        <v>144</v>
      </c>
      <c r="G1173" s="80" t="s">
        <v>408</v>
      </c>
      <c r="H1173" s="6">
        <v>50000000</v>
      </c>
      <c r="I1173" s="6"/>
      <c r="J1173" s="6">
        <f t="shared" si="50"/>
        <v>50000000</v>
      </c>
      <c r="K1173" s="67" t="str">
        <f t="shared" si="51"/>
        <v>02-02-01-003-008</v>
      </c>
      <c r="L1173" s="67" t="s">
        <v>633</v>
      </c>
      <c r="M1173" s="66" t="s">
        <v>273</v>
      </c>
      <c r="N1173" s="66" t="str">
        <f t="shared" si="49"/>
        <v/>
      </c>
      <c r="O1173" s="66" t="str">
        <f>IF(A1173="","",IF(M1173="DETALLE","",COUNTIFS(N1173:$N$2970,N1173)))</f>
        <v/>
      </c>
      <c r="P1173" s="66" t="s">
        <v>739</v>
      </c>
      <c r="Q1173" s="66" t="s">
        <v>485</v>
      </c>
      <c r="R1173" s="66" t="s">
        <v>485</v>
      </c>
      <c r="S1173" s="65" t="s">
        <v>888</v>
      </c>
    </row>
    <row r="1174" spans="1:19" s="66" customFormat="1" x14ac:dyDescent="0.25">
      <c r="F1174" s="84" t="s">
        <v>168</v>
      </c>
      <c r="G1174" s="80" t="s">
        <v>1015</v>
      </c>
      <c r="H1174" s="6">
        <v>8000000</v>
      </c>
      <c r="I1174" s="6"/>
      <c r="J1174" s="6">
        <f t="shared" si="50"/>
        <v>8000000</v>
      </c>
      <c r="K1174" s="67" t="str">
        <f t="shared" si="51"/>
        <v>02-02-01-003-008</v>
      </c>
      <c r="L1174" s="67" t="s">
        <v>633</v>
      </c>
      <c r="M1174" s="66" t="s">
        <v>273</v>
      </c>
      <c r="N1174" s="66" t="str">
        <f t="shared" ref="N1174:N1237" si="52">IF(F1174&lt;&gt;"","",A1174&amp;TRIM(B1174)&amp;TRIM(C1174)&amp;TRIM(D1174)&amp;TRIM(E1174)&amp;TRIM(M1174))</f>
        <v/>
      </c>
      <c r="O1174" s="66" t="str">
        <f>IF(A1174="","",IF(M1174="DETALLE","",COUNTIFS(N1174:$N$2970,N1174)))</f>
        <v/>
      </c>
      <c r="P1174" s="66" t="s">
        <v>739</v>
      </c>
      <c r="Q1174" s="66" t="s">
        <v>485</v>
      </c>
      <c r="R1174" s="66" t="s">
        <v>485</v>
      </c>
      <c r="S1174" s="65" t="s">
        <v>901</v>
      </c>
    </row>
    <row r="1175" spans="1:19" s="66" customFormat="1" x14ac:dyDescent="0.25">
      <c r="F1175" s="84" t="s">
        <v>162</v>
      </c>
      <c r="G1175" s="80" t="s">
        <v>1012</v>
      </c>
      <c r="H1175" s="6">
        <v>2000000</v>
      </c>
      <c r="I1175" s="6"/>
      <c r="J1175" s="6">
        <f t="shared" si="50"/>
        <v>2000000</v>
      </c>
      <c r="K1175" s="67" t="str">
        <f t="shared" si="51"/>
        <v>02-02-01-003-008</v>
      </c>
      <c r="L1175" s="67" t="s">
        <v>633</v>
      </c>
      <c r="M1175" s="66" t="s">
        <v>273</v>
      </c>
      <c r="N1175" s="66" t="str">
        <f t="shared" si="52"/>
        <v/>
      </c>
      <c r="O1175" s="66" t="str">
        <f>IF(A1175="","",IF(M1175="DETALLE","",COUNTIFS(N1175:$N$2970,N1175)))</f>
        <v/>
      </c>
      <c r="P1175" s="66" t="s">
        <v>739</v>
      </c>
      <c r="Q1175" s="66" t="s">
        <v>485</v>
      </c>
      <c r="R1175" s="66" t="s">
        <v>485</v>
      </c>
      <c r="S1175" s="65" t="s">
        <v>896</v>
      </c>
    </row>
    <row r="1176" spans="1:19" s="66" customFormat="1" x14ac:dyDescent="0.25">
      <c r="F1176" s="84" t="s">
        <v>133</v>
      </c>
      <c r="G1176" s="80" t="s">
        <v>1006</v>
      </c>
      <c r="H1176" s="6">
        <v>2000000</v>
      </c>
      <c r="I1176" s="6"/>
      <c r="J1176" s="6">
        <f t="shared" si="50"/>
        <v>2000000</v>
      </c>
      <c r="K1176" s="67" t="str">
        <f t="shared" si="51"/>
        <v>02-02-01-003-008</v>
      </c>
      <c r="L1176" s="67" t="s">
        <v>633</v>
      </c>
      <c r="M1176" s="66" t="s">
        <v>273</v>
      </c>
      <c r="N1176" s="66" t="str">
        <f t="shared" si="52"/>
        <v/>
      </c>
      <c r="O1176" s="66" t="str">
        <f>IF(A1176="","",IF(M1176="DETALLE","",COUNTIFS(N1176:$N$2970,N1176)))</f>
        <v/>
      </c>
      <c r="P1176" s="66" t="s">
        <v>739</v>
      </c>
      <c r="Q1176" s="66" t="s">
        <v>485</v>
      </c>
      <c r="R1176" s="66" t="s">
        <v>485</v>
      </c>
      <c r="S1176" s="65" t="s">
        <v>881</v>
      </c>
    </row>
    <row r="1177" spans="1:19" s="66" customFormat="1" x14ac:dyDescent="0.25">
      <c r="F1177" s="84" t="s">
        <v>155</v>
      </c>
      <c r="G1177" s="80" t="s">
        <v>1010</v>
      </c>
      <c r="H1177" s="6">
        <v>3000000</v>
      </c>
      <c r="I1177" s="6"/>
      <c r="J1177" s="6">
        <f t="shared" si="50"/>
        <v>3000000</v>
      </c>
      <c r="K1177" s="67" t="str">
        <f t="shared" si="51"/>
        <v>02-02-01-003-008</v>
      </c>
      <c r="L1177" s="67" t="s">
        <v>633</v>
      </c>
      <c r="M1177" s="66" t="s">
        <v>273</v>
      </c>
      <c r="N1177" s="66" t="str">
        <f t="shared" si="52"/>
        <v/>
      </c>
      <c r="O1177" s="66" t="str">
        <f>IF(A1177="","",IF(M1177="DETALLE","",COUNTIFS(N1177:$N$2970,N1177)))</f>
        <v/>
      </c>
      <c r="P1177" s="66" t="s">
        <v>739</v>
      </c>
      <c r="Q1177" s="66" t="s">
        <v>485</v>
      </c>
      <c r="R1177" s="66" t="s">
        <v>485</v>
      </c>
      <c r="S1177" s="65" t="s">
        <v>892</v>
      </c>
    </row>
    <row r="1178" spans="1:19" s="66" customFormat="1" x14ac:dyDescent="0.25">
      <c r="F1178" s="84" t="s">
        <v>33</v>
      </c>
      <c r="G1178" s="80" t="s">
        <v>979</v>
      </c>
      <c r="H1178" s="6">
        <v>92600000</v>
      </c>
      <c r="I1178" s="6"/>
      <c r="J1178" s="6">
        <f t="shared" ref="J1178:J1241" si="53">IF(AND(A1178="",F1178=""),"",H1178+I1178)</f>
        <v>92600000</v>
      </c>
      <c r="K1178" s="67" t="str">
        <f t="shared" ref="K1178:K1241" si="54">IF(F1178&lt;&gt;"",K1177,A1178&amp;IF(B1178="","","-"&amp;B1178)&amp;IF(OR(C1178="",C1178=" "),"","-"&amp;C1178)&amp;IF(OR(D1178="",D1178=" "),"","-"&amp;D1178)&amp;IF(OR(E1178="",E1178=" "),"","-"&amp;E1178))</f>
        <v>02-02-01-003-008</v>
      </c>
      <c r="L1178" s="67" t="s">
        <v>633</v>
      </c>
      <c r="M1178" s="66" t="s">
        <v>273</v>
      </c>
      <c r="N1178" s="66" t="str">
        <f t="shared" si="52"/>
        <v/>
      </c>
      <c r="O1178" s="66" t="str">
        <f>IF(A1178="","",IF(M1178="DETALLE","",COUNTIFS(N1178:$N$2970,N1178)))</f>
        <v/>
      </c>
      <c r="P1178" s="66" t="s">
        <v>739</v>
      </c>
      <c r="Q1178" s="66" t="s">
        <v>485</v>
      </c>
      <c r="R1178" s="66" t="s">
        <v>485</v>
      </c>
      <c r="S1178" s="65" t="s">
        <v>834</v>
      </c>
    </row>
    <row r="1179" spans="1:19" s="66" customFormat="1" x14ac:dyDescent="0.25">
      <c r="F1179" s="84" t="s">
        <v>136</v>
      </c>
      <c r="G1179" s="80" t="s">
        <v>1035</v>
      </c>
      <c r="H1179" s="6">
        <v>49360000</v>
      </c>
      <c r="I1179" s="6"/>
      <c r="J1179" s="6">
        <f t="shared" si="53"/>
        <v>49360000</v>
      </c>
      <c r="K1179" s="67" t="str">
        <f t="shared" si="54"/>
        <v>02-02-01-003-008</v>
      </c>
      <c r="L1179" s="67" t="s">
        <v>633</v>
      </c>
      <c r="M1179" s="66" t="s">
        <v>273</v>
      </c>
      <c r="N1179" s="66" t="str">
        <f t="shared" si="52"/>
        <v/>
      </c>
      <c r="O1179" s="66" t="str">
        <f>IF(A1179="","",IF(M1179="DETALLE","",COUNTIFS(N1179:$N$2970,N1179)))</f>
        <v/>
      </c>
      <c r="P1179" s="66" t="s">
        <v>739</v>
      </c>
      <c r="Q1179" s="66" t="s">
        <v>485</v>
      </c>
      <c r="R1179" s="66" t="s">
        <v>485</v>
      </c>
      <c r="S1179" s="65" t="s">
        <v>884</v>
      </c>
    </row>
    <row r="1180" spans="1:19" s="66" customFormat="1" x14ac:dyDescent="0.25">
      <c r="F1180" s="84" t="s">
        <v>38</v>
      </c>
      <c r="G1180" s="80" t="s">
        <v>1016</v>
      </c>
      <c r="H1180" s="6">
        <v>2000000</v>
      </c>
      <c r="I1180" s="6"/>
      <c r="J1180" s="6">
        <f t="shared" si="53"/>
        <v>2000000</v>
      </c>
      <c r="K1180" s="67" t="str">
        <f t="shared" si="54"/>
        <v>02-02-01-003-008</v>
      </c>
      <c r="L1180" s="67" t="s">
        <v>633</v>
      </c>
      <c r="M1180" s="66" t="s">
        <v>273</v>
      </c>
      <c r="N1180" s="66" t="str">
        <f t="shared" si="52"/>
        <v/>
      </c>
      <c r="O1180" s="66" t="str">
        <f>IF(A1180="","",IF(M1180="DETALLE","",COUNTIFS(N1180:$N$2970,N1180)))</f>
        <v/>
      </c>
      <c r="P1180" s="66" t="s">
        <v>739</v>
      </c>
      <c r="Q1180" s="66" t="s">
        <v>485</v>
      </c>
      <c r="R1180" s="66" t="s">
        <v>485</v>
      </c>
      <c r="S1180" s="65" t="s">
        <v>839</v>
      </c>
    </row>
    <row r="1181" spans="1:19" s="66" customFormat="1" x14ac:dyDescent="0.25">
      <c r="F1181" s="84" t="s">
        <v>39</v>
      </c>
      <c r="G1181" s="80" t="s">
        <v>310</v>
      </c>
      <c r="H1181" s="6">
        <v>220580000</v>
      </c>
      <c r="I1181" s="6"/>
      <c r="J1181" s="6">
        <f t="shared" si="53"/>
        <v>220580000</v>
      </c>
      <c r="K1181" s="67" t="str">
        <f t="shared" si="54"/>
        <v>02-02-01-003-008</v>
      </c>
      <c r="L1181" s="67" t="s">
        <v>633</v>
      </c>
      <c r="M1181" s="66" t="s">
        <v>273</v>
      </c>
      <c r="N1181" s="66" t="str">
        <f t="shared" si="52"/>
        <v/>
      </c>
      <c r="O1181" s="66" t="str">
        <f>IF(A1181="","",IF(M1181="DETALLE","",COUNTIFS(N1181:$N$2970,N1181)))</f>
        <v/>
      </c>
      <c r="P1181" s="66" t="s">
        <v>739</v>
      </c>
      <c r="Q1181" s="66" t="s">
        <v>485</v>
      </c>
      <c r="R1181" s="66" t="s">
        <v>485</v>
      </c>
      <c r="S1181" s="65" t="s">
        <v>840</v>
      </c>
    </row>
    <row r="1182" spans="1:19" s="66" customFormat="1" x14ac:dyDescent="0.25">
      <c r="F1182" s="84" t="s">
        <v>41</v>
      </c>
      <c r="G1182" s="80" t="s">
        <v>312</v>
      </c>
      <c r="H1182" s="6">
        <v>10000000</v>
      </c>
      <c r="I1182" s="6"/>
      <c r="J1182" s="6">
        <f t="shared" si="53"/>
        <v>10000000</v>
      </c>
      <c r="K1182" s="67" t="str">
        <f t="shared" si="54"/>
        <v>02-02-01-003-008</v>
      </c>
      <c r="L1182" s="67" t="s">
        <v>633</v>
      </c>
      <c r="M1182" s="66" t="s">
        <v>273</v>
      </c>
      <c r="N1182" s="66" t="str">
        <f t="shared" si="52"/>
        <v/>
      </c>
      <c r="O1182" s="66" t="str">
        <f>IF(A1182="","",IF(M1182="DETALLE","",COUNTIFS(N1182:$N$2970,N1182)))</f>
        <v/>
      </c>
      <c r="P1182" s="66" t="s">
        <v>745</v>
      </c>
      <c r="Q1182" s="66" t="s">
        <v>485</v>
      </c>
      <c r="R1182" s="66" t="s">
        <v>485</v>
      </c>
      <c r="S1182" s="65" t="s">
        <v>745</v>
      </c>
    </row>
    <row r="1183" spans="1:19" s="66" customFormat="1" x14ac:dyDescent="0.25">
      <c r="F1183" s="80" t="s">
        <v>147</v>
      </c>
      <c r="G1183" s="80" t="s">
        <v>830</v>
      </c>
      <c r="H1183" s="6">
        <v>9000000</v>
      </c>
      <c r="I1183" s="6"/>
      <c r="J1183" s="6">
        <f t="shared" si="53"/>
        <v>9000000</v>
      </c>
      <c r="K1183" s="67" t="str">
        <f t="shared" si="54"/>
        <v>02-02-01-003-008</v>
      </c>
      <c r="L1183" s="67" t="s">
        <v>633</v>
      </c>
      <c r="M1183" s="66" t="s">
        <v>273</v>
      </c>
      <c r="N1183" s="66" t="str">
        <f t="shared" si="52"/>
        <v/>
      </c>
      <c r="O1183" s="66" t="str">
        <f>IF(A1183="","",IF(M1183="DETALLE","",COUNTIFS(N1183:$N$2970,N1183)))</f>
        <v/>
      </c>
      <c r="P1183" s="66" t="s">
        <v>745</v>
      </c>
      <c r="Q1183" s="66" t="s">
        <v>485</v>
      </c>
      <c r="R1183" s="66" t="s">
        <v>485</v>
      </c>
      <c r="S1183" s="65" t="s">
        <v>889</v>
      </c>
    </row>
    <row r="1184" spans="1:19" s="66" customFormat="1" x14ac:dyDescent="0.25">
      <c r="F1184" s="80" t="s">
        <v>148</v>
      </c>
      <c r="G1184" s="80" t="s">
        <v>412</v>
      </c>
      <c r="H1184" s="6">
        <v>1748000</v>
      </c>
      <c r="I1184" s="6"/>
      <c r="J1184" s="6">
        <f t="shared" si="53"/>
        <v>1748000</v>
      </c>
      <c r="K1184" s="67" t="str">
        <f t="shared" si="54"/>
        <v>02-02-01-003-008</v>
      </c>
      <c r="L1184" s="67" t="s">
        <v>633</v>
      </c>
      <c r="M1184" s="66" t="s">
        <v>273</v>
      </c>
      <c r="N1184" s="66" t="str">
        <f t="shared" si="52"/>
        <v/>
      </c>
      <c r="O1184" s="66" t="str">
        <f>IF(A1184="","",IF(M1184="DETALLE","",COUNTIFS(N1184:$N$2970,N1184)))</f>
        <v/>
      </c>
      <c r="P1184" s="66" t="s">
        <v>780</v>
      </c>
      <c r="Q1184" s="66" t="s">
        <v>485</v>
      </c>
      <c r="R1184" s="66" t="s">
        <v>485</v>
      </c>
      <c r="S1184" s="65" t="s">
        <v>780</v>
      </c>
    </row>
    <row r="1185" spans="6:19" s="66" customFormat="1" x14ac:dyDescent="0.25">
      <c r="F1185" s="80" t="s">
        <v>46</v>
      </c>
      <c r="G1185" s="80" t="s">
        <v>989</v>
      </c>
      <c r="H1185" s="6">
        <v>49000000</v>
      </c>
      <c r="I1185" s="6"/>
      <c r="J1185" s="6">
        <f t="shared" si="53"/>
        <v>49000000</v>
      </c>
      <c r="K1185" s="67" t="str">
        <f t="shared" si="54"/>
        <v>02-02-01-003-008</v>
      </c>
      <c r="L1185" s="67" t="s">
        <v>633</v>
      </c>
      <c r="M1185" s="66" t="s">
        <v>273</v>
      </c>
      <c r="N1185" s="66" t="str">
        <f t="shared" si="52"/>
        <v/>
      </c>
      <c r="O1185" s="66" t="str">
        <f>IF(A1185="","",IF(M1185="DETALLE","",COUNTIFS(N1185:$N$2970,N1185)))</f>
        <v/>
      </c>
      <c r="P1185" s="66" t="s">
        <v>749</v>
      </c>
      <c r="Q1185" s="66" t="s">
        <v>485</v>
      </c>
      <c r="R1185" s="66" t="s">
        <v>485</v>
      </c>
      <c r="S1185" s="65" t="s">
        <v>749</v>
      </c>
    </row>
    <row r="1186" spans="6:19" s="66" customFormat="1" x14ac:dyDescent="0.25">
      <c r="F1186" s="80" t="s">
        <v>47</v>
      </c>
      <c r="G1186" s="80" t="s">
        <v>1031</v>
      </c>
      <c r="H1186" s="6">
        <v>25000000</v>
      </c>
      <c r="I1186" s="6"/>
      <c r="J1186" s="6">
        <f t="shared" si="53"/>
        <v>25000000</v>
      </c>
      <c r="K1186" s="67" t="str">
        <f t="shared" si="54"/>
        <v>02-02-01-003-008</v>
      </c>
      <c r="L1186" s="67" t="s">
        <v>633</v>
      </c>
      <c r="M1186" s="66" t="s">
        <v>273</v>
      </c>
      <c r="N1186" s="66" t="str">
        <f t="shared" si="52"/>
        <v/>
      </c>
      <c r="O1186" s="66" t="str">
        <f>IF(A1186="","",IF(M1186="DETALLE","",COUNTIFS(N1186:$N$2970,N1186)))</f>
        <v/>
      </c>
      <c r="P1186" s="66" t="s">
        <v>750</v>
      </c>
      <c r="Q1186" s="66" t="s">
        <v>485</v>
      </c>
      <c r="R1186" s="66" t="s">
        <v>485</v>
      </c>
      <c r="S1186" s="65" t="s">
        <v>750</v>
      </c>
    </row>
    <row r="1187" spans="6:19" s="66" customFormat="1" x14ac:dyDescent="0.25">
      <c r="F1187" s="80" t="s">
        <v>49</v>
      </c>
      <c r="G1187" s="80" t="s">
        <v>1018</v>
      </c>
      <c r="H1187" s="6">
        <v>20000000</v>
      </c>
      <c r="I1187" s="6"/>
      <c r="J1187" s="6">
        <f t="shared" si="53"/>
        <v>20000000</v>
      </c>
      <c r="K1187" s="67" t="str">
        <f t="shared" si="54"/>
        <v>02-02-01-003-008</v>
      </c>
      <c r="L1187" s="67" t="s">
        <v>633</v>
      </c>
      <c r="M1187" s="66" t="s">
        <v>273</v>
      </c>
      <c r="N1187" s="66" t="str">
        <f t="shared" si="52"/>
        <v/>
      </c>
      <c r="O1187" s="66" t="str">
        <f>IF(A1187="","",IF(M1187="DETALLE","",COUNTIFS(N1187:$N$2970,N1187)))</f>
        <v/>
      </c>
      <c r="P1187" s="66" t="s">
        <v>752</v>
      </c>
      <c r="Q1187" s="66" t="s">
        <v>485</v>
      </c>
      <c r="R1187" s="66" t="s">
        <v>485</v>
      </c>
      <c r="S1187" s="65" t="s">
        <v>752</v>
      </c>
    </row>
    <row r="1188" spans="6:19" s="66" customFormat="1" x14ac:dyDescent="0.25">
      <c r="F1188" s="80" t="s">
        <v>54</v>
      </c>
      <c r="G1188" s="80" t="s">
        <v>288</v>
      </c>
      <c r="H1188" s="6"/>
      <c r="I1188" s="6">
        <v>461406298</v>
      </c>
      <c r="J1188" s="6">
        <f t="shared" si="53"/>
        <v>461406298</v>
      </c>
      <c r="K1188" s="67" t="str">
        <f t="shared" si="54"/>
        <v>02-02-01-003-008</v>
      </c>
      <c r="L1188" s="67" t="s">
        <v>633</v>
      </c>
      <c r="M1188" s="66" t="s">
        <v>273</v>
      </c>
      <c r="N1188" s="66" t="str">
        <f t="shared" si="52"/>
        <v/>
      </c>
      <c r="O1188" s="66" t="str">
        <f>IF(A1188="","",IF(M1188="DETALLE","",COUNTIFS(N1188:$N$2970,N1188)))</f>
        <v/>
      </c>
      <c r="P1188" s="66" t="s">
        <v>743</v>
      </c>
      <c r="Q1188" s="66" t="s">
        <v>485</v>
      </c>
      <c r="R1188" s="66" t="s">
        <v>485</v>
      </c>
      <c r="S1188" s="65" t="s">
        <v>743</v>
      </c>
    </row>
    <row r="1189" spans="6:19" s="66" customFormat="1" x14ac:dyDescent="0.25">
      <c r="F1189" s="80" t="s">
        <v>55</v>
      </c>
      <c r="G1189" s="80" t="s">
        <v>1030</v>
      </c>
      <c r="H1189" s="6">
        <v>6294612</v>
      </c>
      <c r="I1189" s="6"/>
      <c r="J1189" s="6">
        <f t="shared" si="53"/>
        <v>6294612</v>
      </c>
      <c r="K1189" s="67" t="str">
        <f t="shared" si="54"/>
        <v>02-02-01-003-008</v>
      </c>
      <c r="L1189" s="67" t="s">
        <v>633</v>
      </c>
      <c r="M1189" s="66" t="s">
        <v>273</v>
      </c>
      <c r="N1189" s="66" t="str">
        <f t="shared" si="52"/>
        <v/>
      </c>
      <c r="O1189" s="66" t="str">
        <f>IF(A1189="","",IF(M1189="DETALLE","",COUNTIFS(N1189:$N$2970,N1189)))</f>
        <v/>
      </c>
      <c r="P1189" s="66" t="s">
        <v>756</v>
      </c>
      <c r="Q1189" s="66" t="s">
        <v>485</v>
      </c>
      <c r="R1189" s="66" t="s">
        <v>485</v>
      </c>
      <c r="S1189" s="65" t="s">
        <v>756</v>
      </c>
    </row>
    <row r="1190" spans="6:19" s="66" customFormat="1" x14ac:dyDescent="0.25">
      <c r="F1190" s="80" t="s">
        <v>57</v>
      </c>
      <c r="G1190" s="80" t="s">
        <v>1023</v>
      </c>
      <c r="H1190" s="6">
        <v>85800000</v>
      </c>
      <c r="I1190" s="6"/>
      <c r="J1190" s="6">
        <f t="shared" si="53"/>
        <v>85800000</v>
      </c>
      <c r="K1190" s="67" t="str">
        <f t="shared" si="54"/>
        <v>02-02-01-003-008</v>
      </c>
      <c r="L1190" s="67" t="s">
        <v>633</v>
      </c>
      <c r="M1190" s="66" t="s">
        <v>273</v>
      </c>
      <c r="N1190" s="66" t="str">
        <f t="shared" si="52"/>
        <v/>
      </c>
      <c r="O1190" s="66" t="str">
        <f>IF(A1190="","",IF(M1190="DETALLE","",COUNTIFS(N1190:$N$2970,N1190)))</f>
        <v/>
      </c>
      <c r="P1190" s="66" t="s">
        <v>757</v>
      </c>
      <c r="Q1190" s="66" t="s">
        <v>485</v>
      </c>
      <c r="R1190" s="66" t="s">
        <v>485</v>
      </c>
      <c r="S1190" s="65" t="s">
        <v>757</v>
      </c>
    </row>
    <row r="1191" spans="6:19" s="66" customFormat="1" x14ac:dyDescent="0.25">
      <c r="F1191" s="80" t="s">
        <v>139</v>
      </c>
      <c r="G1191" s="80" t="s">
        <v>1036</v>
      </c>
      <c r="H1191" s="6"/>
      <c r="I1191" s="6">
        <v>185571903.18000001</v>
      </c>
      <c r="J1191" s="6">
        <f t="shared" si="53"/>
        <v>185571903.18000001</v>
      </c>
      <c r="K1191" s="67" t="str">
        <f t="shared" si="54"/>
        <v>02-02-01-003-008</v>
      </c>
      <c r="L1191" s="67" t="s">
        <v>633</v>
      </c>
      <c r="M1191" s="66" t="s">
        <v>273</v>
      </c>
      <c r="N1191" s="66" t="str">
        <f t="shared" si="52"/>
        <v/>
      </c>
      <c r="O1191" s="66" t="str">
        <f>IF(A1191="","",IF(M1191="DETALLE","",COUNTIFS(N1191:$N$2970,N1191)))</f>
        <v/>
      </c>
      <c r="P1191" s="66" t="s">
        <v>779</v>
      </c>
      <c r="Q1191" s="66" t="s">
        <v>485</v>
      </c>
      <c r="R1191" s="66" t="s">
        <v>485</v>
      </c>
      <c r="S1191" s="65" t="s">
        <v>779</v>
      </c>
    </row>
    <row r="1192" spans="6:19" s="66" customFormat="1" x14ac:dyDescent="0.25">
      <c r="F1192" s="80" t="s">
        <v>59</v>
      </c>
      <c r="G1192" s="80" t="s">
        <v>1029</v>
      </c>
      <c r="H1192" s="6">
        <v>546852400</v>
      </c>
      <c r="I1192" s="6"/>
      <c r="J1192" s="6">
        <f t="shared" si="53"/>
        <v>546852400</v>
      </c>
      <c r="K1192" s="67" t="str">
        <f t="shared" si="54"/>
        <v>02-02-01-003-008</v>
      </c>
      <c r="L1192" s="67" t="s">
        <v>633</v>
      </c>
      <c r="M1192" s="66" t="s">
        <v>273</v>
      </c>
      <c r="N1192" s="66" t="str">
        <f t="shared" si="52"/>
        <v/>
      </c>
      <c r="O1192" s="66" t="str">
        <f>IF(A1192="","",IF(M1192="DETALLE","",COUNTIFS(N1192:$N$2970,N1192)))</f>
        <v/>
      </c>
      <c r="P1192" s="66" t="s">
        <v>759</v>
      </c>
      <c r="Q1192" s="66" t="s">
        <v>485</v>
      </c>
      <c r="R1192" s="66" t="s">
        <v>485</v>
      </c>
      <c r="S1192" s="65" t="s">
        <v>759</v>
      </c>
    </row>
    <row r="1193" spans="6:19" s="66" customFormat="1" x14ac:dyDescent="0.25">
      <c r="F1193" s="80" t="s">
        <v>61</v>
      </c>
      <c r="G1193" s="80" t="s">
        <v>330</v>
      </c>
      <c r="H1193" s="6">
        <v>10000000</v>
      </c>
      <c r="I1193" s="6"/>
      <c r="J1193" s="6">
        <f t="shared" si="53"/>
        <v>10000000</v>
      </c>
      <c r="K1193" s="67" t="str">
        <f t="shared" si="54"/>
        <v>02-02-01-003-008</v>
      </c>
      <c r="L1193" s="67" t="s">
        <v>633</v>
      </c>
      <c r="M1193" s="66" t="s">
        <v>273</v>
      </c>
      <c r="N1193" s="66" t="str">
        <f t="shared" si="52"/>
        <v/>
      </c>
      <c r="O1193" s="66" t="str">
        <f>IF(A1193="","",IF(M1193="DETALLE","",COUNTIFS(N1193:$N$2970,N1193)))</f>
        <v/>
      </c>
      <c r="P1193" s="66" t="s">
        <v>760</v>
      </c>
      <c r="Q1193" s="66" t="s">
        <v>485</v>
      </c>
      <c r="R1193" s="66" t="s">
        <v>485</v>
      </c>
      <c r="S1193" s="65" t="s">
        <v>843</v>
      </c>
    </row>
    <row r="1194" spans="6:19" s="66" customFormat="1" x14ac:dyDescent="0.25">
      <c r="F1194" s="80" t="s">
        <v>62</v>
      </c>
      <c r="G1194" s="80" t="s">
        <v>331</v>
      </c>
      <c r="H1194" s="6">
        <v>3000000</v>
      </c>
      <c r="I1194" s="6"/>
      <c r="J1194" s="6">
        <f t="shared" si="53"/>
        <v>3000000</v>
      </c>
      <c r="K1194" s="67" t="str">
        <f t="shared" si="54"/>
        <v>02-02-01-003-008</v>
      </c>
      <c r="L1194" s="67" t="s">
        <v>633</v>
      </c>
      <c r="M1194" s="66" t="s">
        <v>273</v>
      </c>
      <c r="N1194" s="66" t="str">
        <f t="shared" si="52"/>
        <v/>
      </c>
      <c r="O1194" s="66" t="str">
        <f>IF(A1194="","",IF(M1194="DETALLE","",COUNTIFS(N1194:$N$2970,N1194)))</f>
        <v/>
      </c>
      <c r="P1194" s="66" t="s">
        <v>761</v>
      </c>
      <c r="Q1194" s="66" t="s">
        <v>485</v>
      </c>
      <c r="R1194" s="66" t="s">
        <v>485</v>
      </c>
      <c r="S1194" s="65" t="s">
        <v>761</v>
      </c>
    </row>
    <row r="1195" spans="6:19" s="66" customFormat="1" x14ac:dyDescent="0.25">
      <c r="F1195" s="80" t="s">
        <v>63</v>
      </c>
      <c r="G1195" s="80" t="s">
        <v>332</v>
      </c>
      <c r="H1195" s="6">
        <v>5000000</v>
      </c>
      <c r="I1195" s="6"/>
      <c r="J1195" s="6">
        <f t="shared" si="53"/>
        <v>5000000</v>
      </c>
      <c r="K1195" s="67" t="str">
        <f t="shared" si="54"/>
        <v>02-02-01-003-008</v>
      </c>
      <c r="L1195" s="67" t="s">
        <v>633</v>
      </c>
      <c r="M1195" s="66" t="s">
        <v>273</v>
      </c>
      <c r="N1195" s="66" t="str">
        <f t="shared" si="52"/>
        <v/>
      </c>
      <c r="O1195" s="66" t="str">
        <f>IF(A1195="","",IF(M1195="DETALLE","",COUNTIFS(N1195:$N$2970,N1195)))</f>
        <v/>
      </c>
      <c r="P1195" s="66" t="s">
        <v>761</v>
      </c>
      <c r="Q1195" s="66" t="s">
        <v>485</v>
      </c>
      <c r="R1195" s="66" t="s">
        <v>485</v>
      </c>
      <c r="S1195" s="65" t="s">
        <v>844</v>
      </c>
    </row>
    <row r="1196" spans="6:19" s="66" customFormat="1" x14ac:dyDescent="0.25">
      <c r="F1196" s="80" t="s">
        <v>66</v>
      </c>
      <c r="G1196" s="80" t="s">
        <v>335</v>
      </c>
      <c r="H1196" s="6">
        <v>38300000</v>
      </c>
      <c r="I1196" s="6"/>
      <c r="J1196" s="6">
        <f t="shared" si="53"/>
        <v>38300000</v>
      </c>
      <c r="K1196" s="67" t="str">
        <f t="shared" si="54"/>
        <v>02-02-01-003-008</v>
      </c>
      <c r="L1196" s="67" t="s">
        <v>633</v>
      </c>
      <c r="M1196" s="66" t="s">
        <v>273</v>
      </c>
      <c r="N1196" s="66" t="str">
        <f t="shared" si="52"/>
        <v/>
      </c>
      <c r="O1196" s="66" t="str">
        <f>IF(A1196="","",IF(M1196="DETALLE","",COUNTIFS(N1196:$N$2970,N1196)))</f>
        <v/>
      </c>
      <c r="P1196" s="66" t="s">
        <v>762</v>
      </c>
      <c r="Q1196" s="66" t="s">
        <v>485</v>
      </c>
      <c r="R1196" s="66" t="s">
        <v>485</v>
      </c>
      <c r="S1196" s="65" t="s">
        <v>845</v>
      </c>
    </row>
    <row r="1197" spans="6:19" s="66" customFormat="1" x14ac:dyDescent="0.25">
      <c r="F1197" s="80" t="s">
        <v>68</v>
      </c>
      <c r="G1197" s="80" t="s">
        <v>337</v>
      </c>
      <c r="H1197" s="6">
        <v>65610000</v>
      </c>
      <c r="I1197" s="6"/>
      <c r="J1197" s="6">
        <f t="shared" si="53"/>
        <v>65610000</v>
      </c>
      <c r="K1197" s="67" t="str">
        <f t="shared" si="54"/>
        <v>02-02-01-003-008</v>
      </c>
      <c r="L1197" s="67" t="s">
        <v>633</v>
      </c>
      <c r="M1197" s="66" t="s">
        <v>273</v>
      </c>
      <c r="N1197" s="66" t="str">
        <f t="shared" si="52"/>
        <v/>
      </c>
      <c r="O1197" s="66" t="str">
        <f>IF(A1197="","",IF(M1197="DETALLE","",COUNTIFS(N1197:$N$2970,N1197)))</f>
        <v/>
      </c>
      <c r="P1197" s="66" t="s">
        <v>763</v>
      </c>
      <c r="Q1197" s="66" t="s">
        <v>485</v>
      </c>
      <c r="R1197" s="66" t="s">
        <v>485</v>
      </c>
      <c r="S1197" s="65" t="s">
        <v>763</v>
      </c>
    </row>
    <row r="1198" spans="6:19" s="66" customFormat="1" x14ac:dyDescent="0.25">
      <c r="F1198" s="80" t="s">
        <v>69</v>
      </c>
      <c r="G1198" s="80" t="s">
        <v>338</v>
      </c>
      <c r="H1198" s="6">
        <v>50000000</v>
      </c>
      <c r="I1198" s="6"/>
      <c r="J1198" s="6">
        <f t="shared" si="53"/>
        <v>50000000</v>
      </c>
      <c r="K1198" s="67" t="str">
        <f t="shared" si="54"/>
        <v>02-02-01-003-008</v>
      </c>
      <c r="L1198" s="67" t="s">
        <v>633</v>
      </c>
      <c r="M1198" s="66" t="s">
        <v>273</v>
      </c>
      <c r="N1198" s="66" t="str">
        <f t="shared" si="52"/>
        <v/>
      </c>
      <c r="O1198" s="66" t="str">
        <f>IF(A1198="","",IF(M1198="DETALLE","",COUNTIFS(N1198:$N$2970,N1198)))</f>
        <v/>
      </c>
      <c r="P1198" s="66" t="s">
        <v>763</v>
      </c>
      <c r="Q1198" s="66" t="s">
        <v>485</v>
      </c>
      <c r="R1198" s="66" t="s">
        <v>485</v>
      </c>
      <c r="S1198" s="65" t="s">
        <v>847</v>
      </c>
    </row>
    <row r="1199" spans="6:19" s="66" customFormat="1" x14ac:dyDescent="0.25">
      <c r="F1199" s="80" t="s">
        <v>70</v>
      </c>
      <c r="G1199" s="80" t="s">
        <v>339</v>
      </c>
      <c r="H1199" s="6">
        <v>9000000</v>
      </c>
      <c r="I1199" s="6"/>
      <c r="J1199" s="6">
        <f t="shared" si="53"/>
        <v>9000000</v>
      </c>
      <c r="K1199" s="67" t="str">
        <f t="shared" si="54"/>
        <v>02-02-01-003-008</v>
      </c>
      <c r="L1199" s="67" t="s">
        <v>633</v>
      </c>
      <c r="M1199" s="66" t="s">
        <v>273</v>
      </c>
      <c r="N1199" s="66" t="str">
        <f t="shared" si="52"/>
        <v/>
      </c>
      <c r="O1199" s="66" t="str">
        <f>IF(A1199="","",IF(M1199="DETALLE","",COUNTIFS(N1199:$N$2970,N1199)))</f>
        <v/>
      </c>
      <c r="P1199" s="66" t="s">
        <v>763</v>
      </c>
      <c r="Q1199" s="66" t="s">
        <v>485</v>
      </c>
      <c r="R1199" s="66" t="s">
        <v>485</v>
      </c>
      <c r="S1199" s="65" t="s">
        <v>1049</v>
      </c>
    </row>
    <row r="1200" spans="6:19" s="66" customFormat="1" x14ac:dyDescent="0.25">
      <c r="F1200" s="80" t="s">
        <v>158</v>
      </c>
      <c r="G1200" s="80" t="s">
        <v>986</v>
      </c>
      <c r="H1200" s="6">
        <v>2500000</v>
      </c>
      <c r="I1200" s="6"/>
      <c r="J1200" s="6">
        <f t="shared" si="53"/>
        <v>2500000</v>
      </c>
      <c r="K1200" s="67" t="str">
        <f t="shared" si="54"/>
        <v>02-02-01-003-008</v>
      </c>
      <c r="L1200" s="67" t="s">
        <v>633</v>
      </c>
      <c r="M1200" s="66" t="s">
        <v>273</v>
      </c>
      <c r="N1200" s="66" t="str">
        <f t="shared" si="52"/>
        <v/>
      </c>
      <c r="O1200" s="66" t="str">
        <f>IF(A1200="","",IF(M1200="DETALLE","",COUNTIFS(N1200:$N$2970,N1200)))</f>
        <v/>
      </c>
      <c r="P1200" s="66" t="s">
        <v>764</v>
      </c>
      <c r="Q1200" s="66" t="s">
        <v>485</v>
      </c>
      <c r="R1200" s="66" t="s">
        <v>485</v>
      </c>
      <c r="S1200" s="65" t="s">
        <v>764</v>
      </c>
    </row>
    <row r="1201" spans="6:19" s="66" customFormat="1" x14ac:dyDescent="0.25">
      <c r="F1201" s="80" t="s">
        <v>71</v>
      </c>
      <c r="G1201" s="80" t="s">
        <v>982</v>
      </c>
      <c r="H1201" s="6">
        <v>4000000</v>
      </c>
      <c r="I1201" s="6"/>
      <c r="J1201" s="6">
        <f t="shared" si="53"/>
        <v>4000000</v>
      </c>
      <c r="K1201" s="67" t="str">
        <f t="shared" si="54"/>
        <v>02-02-01-003-008</v>
      </c>
      <c r="L1201" s="67" t="s">
        <v>633</v>
      </c>
      <c r="M1201" s="66" t="s">
        <v>273</v>
      </c>
      <c r="N1201" s="66" t="str">
        <f t="shared" si="52"/>
        <v/>
      </c>
      <c r="O1201" s="66" t="str">
        <f>IF(A1201="","",IF(M1201="DETALLE","",COUNTIFS(N1201:$N$2970,N1201)))</f>
        <v/>
      </c>
      <c r="P1201" s="66" t="s">
        <v>764</v>
      </c>
      <c r="Q1201" s="66" t="s">
        <v>485</v>
      </c>
      <c r="R1201" s="66" t="s">
        <v>485</v>
      </c>
      <c r="S1201" s="65" t="s">
        <v>849</v>
      </c>
    </row>
    <row r="1202" spans="6:19" s="66" customFormat="1" x14ac:dyDescent="0.25">
      <c r="F1202" s="80" t="s">
        <v>173</v>
      </c>
      <c r="G1202" s="80" t="s">
        <v>983</v>
      </c>
      <c r="H1202" s="6">
        <v>2200000</v>
      </c>
      <c r="I1202" s="6"/>
      <c r="J1202" s="6">
        <f t="shared" si="53"/>
        <v>2200000</v>
      </c>
      <c r="K1202" s="67" t="str">
        <f t="shared" si="54"/>
        <v>02-02-01-003-008</v>
      </c>
      <c r="L1202" s="67" t="s">
        <v>633</v>
      </c>
      <c r="M1202" s="66" t="s">
        <v>273</v>
      </c>
      <c r="N1202" s="66" t="str">
        <f t="shared" si="52"/>
        <v/>
      </c>
      <c r="O1202" s="66" t="str">
        <f>IF(A1202="","",IF(M1202="DETALLE","",COUNTIFS(N1202:$N$2970,N1202)))</f>
        <v/>
      </c>
      <c r="P1202" s="66" t="s">
        <v>764</v>
      </c>
      <c r="Q1202" s="66" t="s">
        <v>485</v>
      </c>
      <c r="R1202" s="66" t="s">
        <v>485</v>
      </c>
      <c r="S1202" s="65" t="s">
        <v>904</v>
      </c>
    </row>
    <row r="1203" spans="6:19" s="66" customFormat="1" x14ac:dyDescent="0.25">
      <c r="F1203" s="80" t="s">
        <v>72</v>
      </c>
      <c r="G1203" s="80" t="s">
        <v>341</v>
      </c>
      <c r="H1203" s="6">
        <v>8455000</v>
      </c>
      <c r="I1203" s="6">
        <v>15569000</v>
      </c>
      <c r="J1203" s="6">
        <f t="shared" si="53"/>
        <v>24024000</v>
      </c>
      <c r="K1203" s="67" t="str">
        <f t="shared" si="54"/>
        <v>02-02-01-003-008</v>
      </c>
      <c r="L1203" s="67" t="s">
        <v>633</v>
      </c>
      <c r="M1203" s="66" t="s">
        <v>273</v>
      </c>
      <c r="N1203" s="66" t="str">
        <f t="shared" si="52"/>
        <v/>
      </c>
      <c r="O1203" s="66" t="str">
        <f>IF(A1203="","",IF(M1203="DETALLE","",COUNTIFS(N1203:$N$2970,N1203)))</f>
        <v/>
      </c>
      <c r="P1203" s="66" t="s">
        <v>765</v>
      </c>
      <c r="Q1203" s="66" t="s">
        <v>485</v>
      </c>
      <c r="R1203" s="66" t="s">
        <v>485</v>
      </c>
      <c r="S1203" s="65" t="s">
        <v>850</v>
      </c>
    </row>
    <row r="1204" spans="6:19" s="66" customFormat="1" x14ac:dyDescent="0.25">
      <c r="F1204" s="80" t="s">
        <v>73</v>
      </c>
      <c r="G1204" s="80" t="s">
        <v>342</v>
      </c>
      <c r="H1204" s="6">
        <v>16656000.48</v>
      </c>
      <c r="I1204" s="6"/>
      <c r="J1204" s="6">
        <f t="shared" si="53"/>
        <v>16656000.48</v>
      </c>
      <c r="K1204" s="67" t="str">
        <f t="shared" si="54"/>
        <v>02-02-01-003-008</v>
      </c>
      <c r="L1204" s="67" t="s">
        <v>633</v>
      </c>
      <c r="M1204" s="66" t="s">
        <v>273</v>
      </c>
      <c r="N1204" s="66" t="str">
        <f t="shared" si="52"/>
        <v/>
      </c>
      <c r="O1204" s="66" t="str">
        <f>IF(A1204="","",IF(M1204="DETALLE","",COUNTIFS(N1204:$N$2970,N1204)))</f>
        <v/>
      </c>
      <c r="P1204" s="66" t="s">
        <v>765</v>
      </c>
      <c r="Q1204" s="66" t="s">
        <v>485</v>
      </c>
      <c r="R1204" s="66" t="s">
        <v>485</v>
      </c>
      <c r="S1204" s="65" t="s">
        <v>765</v>
      </c>
    </row>
    <row r="1205" spans="6:19" s="66" customFormat="1" x14ac:dyDescent="0.25">
      <c r="F1205" s="80" t="s">
        <v>124</v>
      </c>
      <c r="G1205" s="80" t="s">
        <v>987</v>
      </c>
      <c r="H1205" s="6">
        <v>5800000</v>
      </c>
      <c r="I1205" s="6">
        <v>4000000</v>
      </c>
      <c r="J1205" s="6">
        <f t="shared" si="53"/>
        <v>9800000</v>
      </c>
      <c r="K1205" s="67" t="str">
        <f t="shared" si="54"/>
        <v>02-02-01-003-008</v>
      </c>
      <c r="L1205" s="67" t="s">
        <v>633</v>
      </c>
      <c r="M1205" s="66" t="s">
        <v>273</v>
      </c>
      <c r="N1205" s="66" t="str">
        <f t="shared" si="52"/>
        <v/>
      </c>
      <c r="O1205" s="66" t="str">
        <f>IF(A1205="","",IF(M1205="DETALLE","",COUNTIFS(N1205:$N$2970,N1205)))</f>
        <v/>
      </c>
      <c r="P1205" s="66" t="s">
        <v>766</v>
      </c>
      <c r="Q1205" s="66" t="s">
        <v>485</v>
      </c>
      <c r="R1205" s="66" t="s">
        <v>485</v>
      </c>
      <c r="S1205" s="65" t="s">
        <v>873</v>
      </c>
    </row>
    <row r="1206" spans="6:19" s="66" customFormat="1" x14ac:dyDescent="0.25">
      <c r="F1206" s="80" t="s">
        <v>74</v>
      </c>
      <c r="G1206" s="80" t="s">
        <v>343</v>
      </c>
      <c r="H1206" s="6">
        <v>8630000</v>
      </c>
      <c r="I1206" s="6"/>
      <c r="J1206" s="6">
        <f t="shared" si="53"/>
        <v>8630000</v>
      </c>
      <c r="K1206" s="67" t="str">
        <f t="shared" si="54"/>
        <v>02-02-01-003-008</v>
      </c>
      <c r="L1206" s="67" t="s">
        <v>633</v>
      </c>
      <c r="M1206" s="66" t="s">
        <v>273</v>
      </c>
      <c r="N1206" s="66" t="str">
        <f t="shared" si="52"/>
        <v/>
      </c>
      <c r="O1206" s="66" t="str">
        <f>IF(A1206="","",IF(M1206="DETALLE","",COUNTIFS(N1206:$N$2970,N1206)))</f>
        <v/>
      </c>
      <c r="P1206" s="66" t="s">
        <v>766</v>
      </c>
      <c r="Q1206" s="66" t="s">
        <v>485</v>
      </c>
      <c r="R1206" s="66" t="s">
        <v>485</v>
      </c>
      <c r="S1206" s="65" t="s">
        <v>766</v>
      </c>
    </row>
    <row r="1207" spans="6:19" s="66" customFormat="1" x14ac:dyDescent="0.25">
      <c r="F1207" s="80" t="s">
        <v>75</v>
      </c>
      <c r="G1207" s="80" t="s">
        <v>281</v>
      </c>
      <c r="H1207" s="6">
        <v>600000</v>
      </c>
      <c r="I1207" s="6"/>
      <c r="J1207" s="6">
        <f t="shared" si="53"/>
        <v>600000</v>
      </c>
      <c r="K1207" s="67" t="str">
        <f t="shared" si="54"/>
        <v>02-02-01-003-008</v>
      </c>
      <c r="L1207" s="67" t="s">
        <v>633</v>
      </c>
      <c r="M1207" s="66" t="s">
        <v>273</v>
      </c>
      <c r="N1207" s="66" t="str">
        <f t="shared" si="52"/>
        <v/>
      </c>
      <c r="O1207" s="66" t="str">
        <f>IF(A1207="","",IF(M1207="DETALLE","",COUNTIFS(N1207:$N$2970,N1207)))</f>
        <v/>
      </c>
      <c r="P1207" s="66" t="s">
        <v>741</v>
      </c>
      <c r="Q1207" s="66" t="s">
        <v>485</v>
      </c>
      <c r="R1207" s="66" t="s">
        <v>485</v>
      </c>
      <c r="S1207" s="65" t="s">
        <v>741</v>
      </c>
    </row>
    <row r="1208" spans="6:19" s="66" customFormat="1" x14ac:dyDescent="0.25">
      <c r="F1208" s="80" t="s">
        <v>78</v>
      </c>
      <c r="G1208" s="80" t="s">
        <v>345</v>
      </c>
      <c r="H1208" s="6">
        <v>206671200</v>
      </c>
      <c r="I1208" s="6"/>
      <c r="J1208" s="6">
        <f t="shared" si="53"/>
        <v>206671200</v>
      </c>
      <c r="K1208" s="67" t="str">
        <f t="shared" si="54"/>
        <v>02-02-01-003-008</v>
      </c>
      <c r="L1208" s="67" t="s">
        <v>633</v>
      </c>
      <c r="M1208" s="66" t="s">
        <v>273</v>
      </c>
      <c r="N1208" s="66" t="str">
        <f t="shared" si="52"/>
        <v/>
      </c>
      <c r="O1208" s="66" t="str">
        <f>IF(A1208="","",IF(M1208="DETALLE","",COUNTIFS(N1208:$N$2970,N1208)))</f>
        <v/>
      </c>
      <c r="P1208" s="66" t="s">
        <v>767</v>
      </c>
      <c r="Q1208" s="66" t="s">
        <v>485</v>
      </c>
      <c r="R1208" s="66" t="s">
        <v>485</v>
      </c>
      <c r="S1208" s="65" t="s">
        <v>852</v>
      </c>
    </row>
    <row r="1209" spans="6:19" s="66" customFormat="1" x14ac:dyDescent="0.25">
      <c r="F1209" s="80" t="s">
        <v>79</v>
      </c>
      <c r="G1209" s="80" t="s">
        <v>346</v>
      </c>
      <c r="H1209" s="6">
        <v>40000000</v>
      </c>
      <c r="I1209" s="6"/>
      <c r="J1209" s="6">
        <f t="shared" si="53"/>
        <v>40000000</v>
      </c>
      <c r="K1209" s="67" t="str">
        <f t="shared" si="54"/>
        <v>02-02-01-003-008</v>
      </c>
      <c r="L1209" s="67" t="s">
        <v>633</v>
      </c>
      <c r="M1209" s="66" t="s">
        <v>273</v>
      </c>
      <c r="N1209" s="66" t="str">
        <f t="shared" si="52"/>
        <v/>
      </c>
      <c r="O1209" s="66" t="str">
        <f>IF(A1209="","",IF(M1209="DETALLE","",COUNTIFS(N1209:$N$2970,N1209)))</f>
        <v/>
      </c>
      <c r="P1209" s="66" t="s">
        <v>767</v>
      </c>
      <c r="Q1209" s="66" t="s">
        <v>485</v>
      </c>
      <c r="R1209" s="66" t="s">
        <v>485</v>
      </c>
      <c r="S1209" s="65" t="s">
        <v>853</v>
      </c>
    </row>
    <row r="1210" spans="6:19" s="66" customFormat="1" x14ac:dyDescent="0.25">
      <c r="F1210" s="80" t="s">
        <v>80</v>
      </c>
      <c r="G1210" s="80" t="s">
        <v>347</v>
      </c>
      <c r="H1210" s="6">
        <v>15168221</v>
      </c>
      <c r="I1210" s="6"/>
      <c r="J1210" s="6">
        <f t="shared" si="53"/>
        <v>15168221</v>
      </c>
      <c r="K1210" s="67" t="str">
        <f t="shared" si="54"/>
        <v>02-02-01-003-008</v>
      </c>
      <c r="L1210" s="67" t="s">
        <v>633</v>
      </c>
      <c r="M1210" s="66" t="s">
        <v>273</v>
      </c>
      <c r="N1210" s="66" t="str">
        <f t="shared" si="52"/>
        <v/>
      </c>
      <c r="O1210" s="66" t="str">
        <f>IF(A1210="","",IF(M1210="DETALLE","",COUNTIFS(N1210:$N$2970,N1210)))</f>
        <v/>
      </c>
      <c r="P1210" s="66" t="s">
        <v>768</v>
      </c>
      <c r="Q1210" s="66" t="s">
        <v>485</v>
      </c>
      <c r="R1210" s="66" t="s">
        <v>485</v>
      </c>
      <c r="S1210" s="65" t="s">
        <v>768</v>
      </c>
    </row>
    <row r="1211" spans="6:19" s="66" customFormat="1" x14ac:dyDescent="0.25">
      <c r="F1211" s="80" t="s">
        <v>114</v>
      </c>
      <c r="G1211" s="80" t="s">
        <v>380</v>
      </c>
      <c r="H1211" s="6">
        <v>7000000</v>
      </c>
      <c r="I1211" s="6">
        <v>7000000</v>
      </c>
      <c r="J1211" s="6">
        <f t="shared" si="53"/>
        <v>14000000</v>
      </c>
      <c r="K1211" s="67" t="str">
        <f t="shared" si="54"/>
        <v>02-02-01-003-008</v>
      </c>
      <c r="L1211" s="67" t="s">
        <v>633</v>
      </c>
      <c r="M1211" s="66" t="s">
        <v>273</v>
      </c>
      <c r="N1211" s="66" t="str">
        <f t="shared" si="52"/>
        <v/>
      </c>
      <c r="O1211" s="66" t="str">
        <f>IF(A1211="","",IF(M1211="DETALLE","",COUNTIFS(N1211:$N$2970,N1211)))</f>
        <v/>
      </c>
      <c r="P1211" s="66" t="s">
        <v>769</v>
      </c>
      <c r="Q1211" s="66" t="s">
        <v>485</v>
      </c>
      <c r="R1211" s="66" t="s">
        <v>485</v>
      </c>
      <c r="S1211" s="65" t="s">
        <v>868</v>
      </c>
    </row>
    <row r="1212" spans="6:19" s="66" customFormat="1" x14ac:dyDescent="0.25">
      <c r="F1212" s="80" t="s">
        <v>84</v>
      </c>
      <c r="G1212" s="80" t="s">
        <v>351</v>
      </c>
      <c r="H1212" s="6">
        <v>1100000</v>
      </c>
      <c r="I1212" s="6"/>
      <c r="J1212" s="6">
        <f t="shared" si="53"/>
        <v>1100000</v>
      </c>
      <c r="K1212" s="67" t="str">
        <f t="shared" si="54"/>
        <v>02-02-01-003-008</v>
      </c>
      <c r="L1212" s="67" t="s">
        <v>633</v>
      </c>
      <c r="M1212" s="66" t="s">
        <v>273</v>
      </c>
      <c r="N1212" s="66" t="str">
        <f t="shared" si="52"/>
        <v/>
      </c>
      <c r="O1212" s="66" t="str">
        <f>IF(A1212="","",IF(M1212="DETALLE","",COUNTIFS(N1212:$N$2970,N1212)))</f>
        <v/>
      </c>
      <c r="P1212" s="66" t="s">
        <v>769</v>
      </c>
      <c r="Q1212" s="66" t="s">
        <v>485</v>
      </c>
      <c r="R1212" s="66" t="s">
        <v>485</v>
      </c>
      <c r="S1212" s="65" t="s">
        <v>1050</v>
      </c>
    </row>
    <row r="1213" spans="6:19" s="66" customFormat="1" x14ac:dyDescent="0.25">
      <c r="F1213" s="80" t="s">
        <v>85</v>
      </c>
      <c r="G1213" s="80" t="s">
        <v>352</v>
      </c>
      <c r="H1213" s="6">
        <v>121100000</v>
      </c>
      <c r="I1213" s="6">
        <v>20000000</v>
      </c>
      <c r="J1213" s="6">
        <f t="shared" si="53"/>
        <v>141100000</v>
      </c>
      <c r="K1213" s="67" t="str">
        <f t="shared" si="54"/>
        <v>02-02-01-003-008</v>
      </c>
      <c r="L1213" s="67" t="s">
        <v>633</v>
      </c>
      <c r="M1213" s="66" t="s">
        <v>273</v>
      </c>
      <c r="N1213" s="66" t="str">
        <f t="shared" si="52"/>
        <v/>
      </c>
      <c r="O1213" s="66" t="str">
        <f>IF(A1213="","",IF(M1213="DETALLE","",COUNTIFS(N1213:$N$2970,N1213)))</f>
        <v/>
      </c>
      <c r="P1213" s="66" t="s">
        <v>770</v>
      </c>
      <c r="Q1213" s="66" t="s">
        <v>485</v>
      </c>
      <c r="R1213" s="66" t="s">
        <v>485</v>
      </c>
      <c r="S1213" s="65" t="s">
        <v>770</v>
      </c>
    </row>
    <row r="1214" spans="6:19" s="66" customFormat="1" x14ac:dyDescent="0.25">
      <c r="F1214" s="80" t="s">
        <v>86</v>
      </c>
      <c r="G1214" s="80" t="s">
        <v>353</v>
      </c>
      <c r="H1214" s="6">
        <v>82055000</v>
      </c>
      <c r="I1214" s="6"/>
      <c r="J1214" s="6">
        <f t="shared" si="53"/>
        <v>82055000</v>
      </c>
      <c r="K1214" s="67" t="str">
        <f t="shared" si="54"/>
        <v>02-02-01-003-008</v>
      </c>
      <c r="L1214" s="67" t="s">
        <v>633</v>
      </c>
      <c r="M1214" s="66" t="s">
        <v>273</v>
      </c>
      <c r="N1214" s="66" t="str">
        <f t="shared" si="52"/>
        <v/>
      </c>
      <c r="O1214" s="66" t="str">
        <f>IF(A1214="","",IF(M1214="DETALLE","",COUNTIFS(N1214:$N$2970,N1214)))</f>
        <v/>
      </c>
      <c r="P1214" s="66" t="s">
        <v>770</v>
      </c>
      <c r="Q1214" s="66" t="s">
        <v>485</v>
      </c>
      <c r="R1214" s="66" t="s">
        <v>485</v>
      </c>
      <c r="S1214" s="65" t="s">
        <v>856</v>
      </c>
    </row>
    <row r="1215" spans="6:19" s="66" customFormat="1" x14ac:dyDescent="0.25">
      <c r="F1215" s="80" t="s">
        <v>87</v>
      </c>
      <c r="G1215" s="80" t="s">
        <v>354</v>
      </c>
      <c r="H1215" s="6">
        <v>37000000</v>
      </c>
      <c r="I1215" s="6"/>
      <c r="J1215" s="6">
        <f t="shared" si="53"/>
        <v>37000000</v>
      </c>
      <c r="K1215" s="67" t="str">
        <f t="shared" si="54"/>
        <v>02-02-01-003-008</v>
      </c>
      <c r="L1215" s="67" t="s">
        <v>633</v>
      </c>
      <c r="M1215" s="66" t="s">
        <v>273</v>
      </c>
      <c r="N1215" s="66" t="str">
        <f t="shared" si="52"/>
        <v/>
      </c>
      <c r="O1215" s="66" t="str">
        <f>IF(A1215="","",IF(M1215="DETALLE","",COUNTIFS(N1215:$N$2970,N1215)))</f>
        <v/>
      </c>
      <c r="P1215" s="66" t="s">
        <v>771</v>
      </c>
      <c r="Q1215" s="66" t="s">
        <v>485</v>
      </c>
      <c r="R1215" s="66" t="s">
        <v>485</v>
      </c>
      <c r="S1215" s="65" t="s">
        <v>771</v>
      </c>
    </row>
    <row r="1216" spans="6:19" s="66" customFormat="1" x14ac:dyDescent="0.25">
      <c r="F1216" s="80" t="s">
        <v>88</v>
      </c>
      <c r="G1216" s="80" t="s">
        <v>355</v>
      </c>
      <c r="H1216" s="6">
        <v>5137400</v>
      </c>
      <c r="I1216" s="6"/>
      <c r="J1216" s="6">
        <f t="shared" si="53"/>
        <v>5137400</v>
      </c>
      <c r="K1216" s="67" t="str">
        <f t="shared" si="54"/>
        <v>02-02-01-003-008</v>
      </c>
      <c r="L1216" s="67" t="s">
        <v>633</v>
      </c>
      <c r="M1216" s="66" t="s">
        <v>273</v>
      </c>
      <c r="N1216" s="66" t="str">
        <f t="shared" si="52"/>
        <v/>
      </c>
      <c r="O1216" s="66" t="str">
        <f>IF(A1216="","",IF(M1216="DETALLE","",COUNTIFS(N1216:$N$2970,N1216)))</f>
        <v/>
      </c>
      <c r="P1216" s="66" t="s">
        <v>771</v>
      </c>
      <c r="Q1216" s="66" t="s">
        <v>485</v>
      </c>
      <c r="R1216" s="66" t="s">
        <v>485</v>
      </c>
      <c r="S1216" s="65" t="s">
        <v>1051</v>
      </c>
    </row>
    <row r="1217" spans="1:19" s="66" customFormat="1" x14ac:dyDescent="0.25">
      <c r="F1217" s="80" t="s">
        <v>141</v>
      </c>
      <c r="G1217" s="80" t="s">
        <v>405</v>
      </c>
      <c r="H1217" s="6"/>
      <c r="I1217" s="6">
        <v>18000000</v>
      </c>
      <c r="J1217" s="6">
        <f t="shared" si="53"/>
        <v>18000000</v>
      </c>
      <c r="K1217" s="67" t="str">
        <f t="shared" si="54"/>
        <v>02-02-01-003-008</v>
      </c>
      <c r="L1217" s="67" t="s">
        <v>633</v>
      </c>
      <c r="M1217" s="66" t="s">
        <v>273</v>
      </c>
      <c r="N1217" s="66" t="str">
        <f t="shared" si="52"/>
        <v/>
      </c>
      <c r="O1217" s="66" t="str">
        <f>IF(A1217="","",IF(M1217="DETALLE","",COUNTIFS(N1217:$N$2970,N1217)))</f>
        <v/>
      </c>
      <c r="P1217" s="66" t="s">
        <v>772</v>
      </c>
      <c r="Q1217" s="66" t="s">
        <v>485</v>
      </c>
      <c r="R1217" s="66" t="s">
        <v>485</v>
      </c>
      <c r="S1217" s="65" t="s">
        <v>772</v>
      </c>
    </row>
    <row r="1218" spans="1:19" s="66" customFormat="1" x14ac:dyDescent="0.25">
      <c r="F1218" s="80" t="s">
        <v>89</v>
      </c>
      <c r="G1218" s="80" t="s">
        <v>356</v>
      </c>
      <c r="H1218" s="6">
        <v>7000000</v>
      </c>
      <c r="I1218" s="6"/>
      <c r="J1218" s="6">
        <f t="shared" si="53"/>
        <v>7000000</v>
      </c>
      <c r="K1218" s="67" t="str">
        <f t="shared" si="54"/>
        <v>02-02-01-003-008</v>
      </c>
      <c r="L1218" s="67" t="s">
        <v>633</v>
      </c>
      <c r="M1218" s="66" t="s">
        <v>273</v>
      </c>
      <c r="N1218" s="66" t="str">
        <f t="shared" si="52"/>
        <v/>
      </c>
      <c r="O1218" s="66" t="str">
        <f>IF(A1218="","",IF(M1218="DETALLE","",COUNTIFS(N1218:$N$2970,N1218)))</f>
        <v/>
      </c>
      <c r="P1218" s="66" t="s">
        <v>772</v>
      </c>
      <c r="Q1218" s="66" t="s">
        <v>485</v>
      </c>
      <c r="R1218" s="66" t="s">
        <v>485</v>
      </c>
      <c r="S1218" s="65" t="s">
        <v>858</v>
      </c>
    </row>
    <row r="1219" spans="1:19" s="66" customFormat="1" x14ac:dyDescent="0.25">
      <c r="F1219" s="80" t="s">
        <v>90</v>
      </c>
      <c r="G1219" s="80" t="s">
        <v>1025</v>
      </c>
      <c r="H1219" s="6">
        <v>22600000</v>
      </c>
      <c r="I1219" s="6"/>
      <c r="J1219" s="6">
        <f t="shared" si="53"/>
        <v>22600000</v>
      </c>
      <c r="K1219" s="67" t="str">
        <f t="shared" si="54"/>
        <v>02-02-01-003-008</v>
      </c>
      <c r="L1219" s="67" t="s">
        <v>633</v>
      </c>
      <c r="M1219" s="66" t="s">
        <v>273</v>
      </c>
      <c r="N1219" s="66" t="str">
        <f t="shared" si="52"/>
        <v/>
      </c>
      <c r="O1219" s="66" t="str">
        <f>IF(A1219="","",IF(M1219="DETALLE","",COUNTIFS(N1219:$N$2970,N1219)))</f>
        <v/>
      </c>
      <c r="P1219" s="66" t="s">
        <v>773</v>
      </c>
      <c r="Q1219" s="66" t="s">
        <v>485</v>
      </c>
      <c r="R1219" s="66" t="s">
        <v>485</v>
      </c>
      <c r="S1219" s="65" t="s">
        <v>773</v>
      </c>
    </row>
    <row r="1220" spans="1:19" s="66" customFormat="1" x14ac:dyDescent="0.25">
      <c r="F1220" s="80" t="s">
        <v>91</v>
      </c>
      <c r="G1220" s="80" t="s">
        <v>358</v>
      </c>
      <c r="H1220" s="6">
        <v>900000</v>
      </c>
      <c r="I1220" s="6"/>
      <c r="J1220" s="6">
        <f t="shared" si="53"/>
        <v>900000</v>
      </c>
      <c r="K1220" s="67" t="str">
        <f t="shared" si="54"/>
        <v>02-02-01-003-008</v>
      </c>
      <c r="L1220" s="67" t="s">
        <v>633</v>
      </c>
      <c r="M1220" s="66" t="s">
        <v>273</v>
      </c>
      <c r="N1220" s="66" t="str">
        <f t="shared" si="52"/>
        <v/>
      </c>
      <c r="O1220" s="66" t="str">
        <f>IF(A1220="","",IF(M1220="DETALLE","",COUNTIFS(N1220:$N$2970,N1220)))</f>
        <v/>
      </c>
      <c r="P1220" s="66" t="s">
        <v>773</v>
      </c>
      <c r="Q1220" s="66" t="s">
        <v>485</v>
      </c>
      <c r="R1220" s="66" t="s">
        <v>485</v>
      </c>
      <c r="S1220" s="65" t="s">
        <v>859</v>
      </c>
    </row>
    <row r="1221" spans="1:19" s="66" customFormat="1" x14ac:dyDescent="0.25">
      <c r="F1221" s="80" t="s">
        <v>94</v>
      </c>
      <c r="G1221" s="80" t="s">
        <v>361</v>
      </c>
      <c r="H1221" s="6">
        <v>13500000</v>
      </c>
      <c r="I1221" s="6"/>
      <c r="J1221" s="6">
        <f t="shared" si="53"/>
        <v>13500000</v>
      </c>
      <c r="K1221" s="67" t="str">
        <f t="shared" si="54"/>
        <v>02-02-01-003-008</v>
      </c>
      <c r="L1221" s="67" t="s">
        <v>633</v>
      </c>
      <c r="M1221" s="66" t="s">
        <v>273</v>
      </c>
      <c r="N1221" s="66" t="str">
        <f t="shared" si="52"/>
        <v/>
      </c>
      <c r="O1221" s="66" t="str">
        <f>IF(A1221="","",IF(M1221="DETALLE","",COUNTIFS(N1221:$N$2970,N1221)))</f>
        <v/>
      </c>
      <c r="P1221" s="66" t="s">
        <v>774</v>
      </c>
      <c r="Q1221" s="66" t="s">
        <v>485</v>
      </c>
      <c r="R1221" s="66" t="s">
        <v>485</v>
      </c>
      <c r="S1221" s="65" t="s">
        <v>860</v>
      </c>
    </row>
    <row r="1222" spans="1:19" s="66" customFormat="1" ht="24" customHeight="1" x14ac:dyDescent="0.25">
      <c r="A1222" s="62"/>
      <c r="B1222" s="62"/>
      <c r="C1222" s="62"/>
      <c r="D1222" s="62"/>
      <c r="E1222" s="62"/>
      <c r="F1222" s="62"/>
      <c r="G1222" s="62" t="s">
        <v>261</v>
      </c>
      <c r="H1222" s="4" t="str">
        <f>IF(A1222="","",SUMIFS(H1223:$H$2970,L1223:$L$2970,K1222))</f>
        <v/>
      </c>
      <c r="I1222" s="4" t="str">
        <f>IF(A1222="","",SUMIFS(I1223:$I$2970,L1223:$L$2970,K1222))</f>
        <v/>
      </c>
      <c r="J1222" s="4" t="str">
        <f t="shared" si="53"/>
        <v/>
      </c>
      <c r="K1222" s="64" t="str">
        <f t="shared" si="54"/>
        <v/>
      </c>
      <c r="L1222" s="64" t="s">
        <v>261</v>
      </c>
      <c r="M1222" s="62" t="s">
        <v>261</v>
      </c>
      <c r="N1222" s="62" t="str">
        <f t="shared" si="52"/>
        <v/>
      </c>
      <c r="O1222" s="62" t="str">
        <f>IF(A1222="","",IF(M1222="DETALLE","",COUNTIFS(N1222:$N$2970,N1222)))</f>
        <v/>
      </c>
      <c r="P1222" s="62" t="s">
        <v>261</v>
      </c>
      <c r="Q1222" s="62" t="s">
        <v>261</v>
      </c>
      <c r="R1222" s="62" t="s">
        <v>261</v>
      </c>
      <c r="S1222" s="65" t="s">
        <v>261</v>
      </c>
    </row>
    <row r="1223" spans="1:19" s="66" customFormat="1" ht="30" customHeight="1" x14ac:dyDescent="0.25">
      <c r="A1223" s="62" t="s">
        <v>27</v>
      </c>
      <c r="B1223" s="62" t="s">
        <v>27</v>
      </c>
      <c r="C1223" s="62" t="s">
        <v>28</v>
      </c>
      <c r="D1223" s="62" t="s">
        <v>29</v>
      </c>
      <c r="E1223" s="62" t="s">
        <v>149</v>
      </c>
      <c r="F1223" s="62"/>
      <c r="G1223" s="63" t="s">
        <v>486</v>
      </c>
      <c r="H1223" s="4">
        <f>IF(A1223="","",SUMIFS(H1224:$H$2970,L1224:$L$2970,K1223))</f>
        <v>15000000</v>
      </c>
      <c r="I1223" s="4">
        <f>IF(A1223="","",SUMIFS(I1224:$I$2970,L1224:$L$2970,K1223))</f>
        <v>7700000</v>
      </c>
      <c r="J1223" s="4">
        <f t="shared" si="53"/>
        <v>22700000</v>
      </c>
      <c r="K1223" s="64" t="str">
        <f t="shared" si="54"/>
        <v>02-02-01-003-009</v>
      </c>
      <c r="L1223" s="64" t="s">
        <v>625</v>
      </c>
      <c r="M1223" s="62" t="s">
        <v>277</v>
      </c>
      <c r="N1223" s="62" t="str">
        <f t="shared" si="52"/>
        <v>020201003009Subordinal</v>
      </c>
      <c r="O1223" s="62">
        <f>IF(A1223="","",IF(M1223="DETALLE","",COUNTIFS(N1223:$N$2970,N1223)))</f>
        <v>1</v>
      </c>
      <c r="P1223" s="62" t="s">
        <v>261</v>
      </c>
      <c r="Q1223" s="62" t="s">
        <v>698</v>
      </c>
      <c r="R1223" s="62" t="s">
        <v>486</v>
      </c>
      <c r="S1223" s="65" t="s">
        <v>261</v>
      </c>
    </row>
    <row r="1224" spans="1:19" s="66" customFormat="1" x14ac:dyDescent="0.25">
      <c r="F1224" s="80" t="s">
        <v>72</v>
      </c>
      <c r="G1224" s="80" t="s">
        <v>341</v>
      </c>
      <c r="H1224" s="6"/>
      <c r="I1224" s="6">
        <v>7700000</v>
      </c>
      <c r="J1224" s="6">
        <f t="shared" si="53"/>
        <v>7700000</v>
      </c>
      <c r="K1224" s="67" t="str">
        <f t="shared" si="54"/>
        <v>02-02-01-003-009</v>
      </c>
      <c r="L1224" s="67" t="s">
        <v>634</v>
      </c>
      <c r="M1224" s="66" t="s">
        <v>273</v>
      </c>
      <c r="N1224" s="66" t="str">
        <f t="shared" si="52"/>
        <v/>
      </c>
      <c r="O1224" s="66" t="str">
        <f>IF(A1224="","",IF(M1224="DETALLE","",COUNTIFS(N1224:$N$2970,N1224)))</f>
        <v/>
      </c>
      <c r="P1224" s="66" t="s">
        <v>765</v>
      </c>
      <c r="Q1224" s="66" t="s">
        <v>698</v>
      </c>
      <c r="R1224" s="66" t="s">
        <v>486</v>
      </c>
      <c r="S1224" s="65" t="s">
        <v>850</v>
      </c>
    </row>
    <row r="1225" spans="1:19" s="66" customFormat="1" x14ac:dyDescent="0.25">
      <c r="F1225" s="80" t="s">
        <v>73</v>
      </c>
      <c r="G1225" s="80" t="s">
        <v>342</v>
      </c>
      <c r="H1225" s="6">
        <v>15000000</v>
      </c>
      <c r="I1225" s="6"/>
      <c r="J1225" s="6">
        <f t="shared" si="53"/>
        <v>15000000</v>
      </c>
      <c r="K1225" s="67" t="str">
        <f t="shared" si="54"/>
        <v>02-02-01-003-009</v>
      </c>
      <c r="L1225" s="67" t="s">
        <v>634</v>
      </c>
      <c r="M1225" s="66" t="s">
        <v>273</v>
      </c>
      <c r="N1225" s="66" t="str">
        <f t="shared" si="52"/>
        <v/>
      </c>
      <c r="O1225" s="66" t="str">
        <f>IF(A1225="","",IF(M1225="DETALLE","",COUNTIFS(N1225:$N$2970,N1225)))</f>
        <v/>
      </c>
      <c r="P1225" s="66" t="s">
        <v>765</v>
      </c>
      <c r="Q1225" s="66" t="s">
        <v>698</v>
      </c>
      <c r="R1225" s="66" t="s">
        <v>486</v>
      </c>
      <c r="S1225" s="65" t="s">
        <v>765</v>
      </c>
    </row>
    <row r="1226" spans="1:19" s="66" customFormat="1" ht="21" customHeight="1" x14ac:dyDescent="0.25">
      <c r="A1226" s="62"/>
      <c r="B1226" s="62"/>
      <c r="C1226" s="62"/>
      <c r="D1226" s="62"/>
      <c r="E1226" s="62"/>
      <c r="F1226" s="62"/>
      <c r="G1226" s="62" t="s">
        <v>261</v>
      </c>
      <c r="H1226" s="4" t="str">
        <f>IF(A1226="","",SUMIFS(H1227:$H$2970,L1227:$L$2970,K1226))</f>
        <v/>
      </c>
      <c r="I1226" s="4" t="str">
        <f>IF(A1226="","",SUMIFS(I1227:$I$2970,L1227:$L$2970,K1226))</f>
        <v/>
      </c>
      <c r="J1226" s="4" t="str">
        <f t="shared" si="53"/>
        <v/>
      </c>
      <c r="K1226" s="64" t="str">
        <f t="shared" si="54"/>
        <v/>
      </c>
      <c r="L1226" s="64" t="s">
        <v>261</v>
      </c>
      <c r="M1226" s="62" t="s">
        <v>261</v>
      </c>
      <c r="N1226" s="62" t="str">
        <f t="shared" si="52"/>
        <v/>
      </c>
      <c r="O1226" s="62" t="str">
        <f>IF(A1226="","",IF(M1226="DETALLE","",COUNTIFS(N1226:$N$2970,N1226)))</f>
        <v/>
      </c>
      <c r="P1226" s="62" t="s">
        <v>261</v>
      </c>
      <c r="Q1226" s="62" t="s">
        <v>261</v>
      </c>
      <c r="R1226" s="62" t="s">
        <v>261</v>
      </c>
      <c r="S1226" s="65" t="s">
        <v>261</v>
      </c>
    </row>
    <row r="1227" spans="1:19" s="66" customFormat="1" ht="30" customHeight="1" x14ac:dyDescent="0.25">
      <c r="A1227" s="62" t="s">
        <v>27</v>
      </c>
      <c r="B1227" s="62" t="s">
        <v>27</v>
      </c>
      <c r="C1227" s="62" t="s">
        <v>28</v>
      </c>
      <c r="D1227" s="62" t="s">
        <v>100</v>
      </c>
      <c r="E1227" s="62"/>
      <c r="F1227" s="62"/>
      <c r="G1227" s="63" t="s">
        <v>487</v>
      </c>
      <c r="H1227" s="4">
        <f>IF(A1227="","",SUMIFS(H1228:$H$2970,L1228:$L$2970,K1227))</f>
        <v>21249543530.099998</v>
      </c>
      <c r="I1227" s="4">
        <f>IF(A1227="","",SUMIFS(I1228:$I$2970,L1228:$L$2970,K1227))</f>
        <v>1046840000</v>
      </c>
      <c r="J1227" s="4">
        <f t="shared" si="53"/>
        <v>22296383530.099998</v>
      </c>
      <c r="K1227" s="64" t="str">
        <f t="shared" si="54"/>
        <v>02-02-01-004</v>
      </c>
      <c r="L1227" s="64" t="s">
        <v>607</v>
      </c>
      <c r="M1227" s="62" t="s">
        <v>276</v>
      </c>
      <c r="N1227" s="62" t="str">
        <f t="shared" si="52"/>
        <v>020201004Ordinal</v>
      </c>
      <c r="O1227" s="62">
        <f>IF(A1227="","",IF(M1227="DETALLE","",COUNTIFS(N1227:$N$2970,N1227)))</f>
        <v>1</v>
      </c>
      <c r="P1227" s="62" t="s">
        <v>261</v>
      </c>
      <c r="Q1227" s="62" t="s">
        <v>366</v>
      </c>
      <c r="R1227" s="62" t="s">
        <v>487</v>
      </c>
      <c r="S1227" s="65" t="s">
        <v>261</v>
      </c>
    </row>
    <row r="1228" spans="1:19" s="66" customFormat="1" ht="30" customHeight="1" x14ac:dyDescent="0.25">
      <c r="A1228" s="62" t="s">
        <v>27</v>
      </c>
      <c r="B1228" s="62" t="s">
        <v>27</v>
      </c>
      <c r="C1228" s="62" t="s">
        <v>28</v>
      </c>
      <c r="D1228" s="62" t="s">
        <v>100</v>
      </c>
      <c r="E1228" s="62" t="s">
        <v>151</v>
      </c>
      <c r="F1228" s="62"/>
      <c r="G1228" s="63" t="s">
        <v>488</v>
      </c>
      <c r="H1228" s="4">
        <f>IF(A1228="","",SUMIFS(H1229:$H$2970,L1229:$L$2970,K1228))</f>
        <v>39728900</v>
      </c>
      <c r="I1228" s="4">
        <f>IF(A1228="","",SUMIFS(I1229:$I$2970,L1229:$L$2970,K1228))</f>
        <v>0</v>
      </c>
      <c r="J1228" s="4">
        <f t="shared" si="53"/>
        <v>39728900</v>
      </c>
      <c r="K1228" s="64" t="str">
        <f t="shared" si="54"/>
        <v>02-02-01-004-001</v>
      </c>
      <c r="L1228" s="64" t="s">
        <v>635</v>
      </c>
      <c r="M1228" s="62" t="s">
        <v>277</v>
      </c>
      <c r="N1228" s="62" t="str">
        <f t="shared" si="52"/>
        <v>020201004001Subordinal</v>
      </c>
      <c r="O1228" s="62">
        <f>IF(A1228="","",IF(M1228="DETALLE","",COUNTIFS(N1228:$N$2970,N1228)))</f>
        <v>1</v>
      </c>
      <c r="P1228" s="62" t="s">
        <v>261</v>
      </c>
      <c r="Q1228" s="62" t="s">
        <v>699</v>
      </c>
      <c r="R1228" s="62" t="s">
        <v>488</v>
      </c>
      <c r="S1228" s="65" t="s">
        <v>261</v>
      </c>
    </row>
    <row r="1229" spans="1:19" s="66" customFormat="1" x14ac:dyDescent="0.25">
      <c r="F1229" s="80" t="s">
        <v>41</v>
      </c>
      <c r="G1229" s="80" t="s">
        <v>312</v>
      </c>
      <c r="H1229" s="6">
        <v>2000000</v>
      </c>
      <c r="I1229" s="6"/>
      <c r="J1229" s="6">
        <f t="shared" si="53"/>
        <v>2000000</v>
      </c>
      <c r="K1229" s="67" t="str">
        <f t="shared" si="54"/>
        <v>02-02-01-004-001</v>
      </c>
      <c r="L1229" s="67" t="s">
        <v>636</v>
      </c>
      <c r="M1229" s="66" t="s">
        <v>273</v>
      </c>
      <c r="N1229" s="66" t="str">
        <f t="shared" si="52"/>
        <v/>
      </c>
      <c r="O1229" s="66" t="str">
        <f>IF(A1229="","",IF(M1229="DETALLE","",COUNTIFS(N1229:$N$2970,N1229)))</f>
        <v/>
      </c>
      <c r="P1229" s="66" t="s">
        <v>745</v>
      </c>
      <c r="Q1229" s="66" t="s">
        <v>699</v>
      </c>
      <c r="R1229" s="66" t="s">
        <v>488</v>
      </c>
      <c r="S1229" s="65" t="s">
        <v>745</v>
      </c>
    </row>
    <row r="1230" spans="1:19" s="66" customFormat="1" x14ac:dyDescent="0.25">
      <c r="F1230" s="80" t="s">
        <v>147</v>
      </c>
      <c r="G1230" s="80" t="s">
        <v>830</v>
      </c>
      <c r="H1230" s="6">
        <v>3000000</v>
      </c>
      <c r="I1230" s="6"/>
      <c r="J1230" s="6">
        <f t="shared" si="53"/>
        <v>3000000</v>
      </c>
      <c r="K1230" s="67" t="str">
        <f t="shared" si="54"/>
        <v>02-02-01-004-001</v>
      </c>
      <c r="L1230" s="67" t="s">
        <v>636</v>
      </c>
      <c r="M1230" s="66" t="s">
        <v>273</v>
      </c>
      <c r="N1230" s="66" t="str">
        <f t="shared" si="52"/>
        <v/>
      </c>
      <c r="O1230" s="66" t="str">
        <f>IF(A1230="","",IF(M1230="DETALLE","",COUNTIFS(N1230:$N$2970,N1230)))</f>
        <v/>
      </c>
      <c r="P1230" s="66" t="s">
        <v>745</v>
      </c>
      <c r="Q1230" s="66" t="s">
        <v>699</v>
      </c>
      <c r="R1230" s="66" t="s">
        <v>488</v>
      </c>
      <c r="S1230" s="65" t="s">
        <v>889</v>
      </c>
    </row>
    <row r="1231" spans="1:19" s="66" customFormat="1" x14ac:dyDescent="0.25">
      <c r="F1231" s="80" t="s">
        <v>56</v>
      </c>
      <c r="G1231" s="80" t="s">
        <v>280</v>
      </c>
      <c r="H1231" s="6">
        <v>628900</v>
      </c>
      <c r="I1231" s="6"/>
      <c r="J1231" s="6">
        <f t="shared" si="53"/>
        <v>628900</v>
      </c>
      <c r="K1231" s="67" t="str">
        <f t="shared" si="54"/>
        <v>02-02-01-004-001</v>
      </c>
      <c r="L1231" s="67" t="s">
        <v>636</v>
      </c>
      <c r="M1231" s="66" t="s">
        <v>273</v>
      </c>
      <c r="N1231" s="66" t="str">
        <f t="shared" si="52"/>
        <v/>
      </c>
      <c r="O1231" s="66" t="str">
        <f>IF(A1231="","",IF(M1231="DETALLE","",COUNTIFS(N1231:$N$2970,N1231)))</f>
        <v/>
      </c>
      <c r="P1231" s="66" t="s">
        <v>740</v>
      </c>
      <c r="Q1231" s="66" t="s">
        <v>699</v>
      </c>
      <c r="R1231" s="66" t="s">
        <v>488</v>
      </c>
      <c r="S1231" s="65" t="s">
        <v>740</v>
      </c>
    </row>
    <row r="1232" spans="1:19" s="66" customFormat="1" x14ac:dyDescent="0.25">
      <c r="F1232" s="80" t="s">
        <v>59</v>
      </c>
      <c r="G1232" s="80" t="s">
        <v>1029</v>
      </c>
      <c r="H1232" s="6">
        <v>2640000</v>
      </c>
      <c r="I1232" s="6"/>
      <c r="J1232" s="6">
        <f t="shared" si="53"/>
        <v>2640000</v>
      </c>
      <c r="K1232" s="67" t="str">
        <f>IF(F1232&lt;&gt;"",K1231,A1232&amp;IF(B1232="","","-"&amp;B1232)&amp;IF(OR(C1232="",C1232=" "),"","-"&amp;C1232)&amp;IF(OR(D1232="",D1232=" "),"","-"&amp;D1232)&amp;IF(OR(E1232="",E1232=" "),"","-"&amp;E1232))</f>
        <v>02-02-01-004-001</v>
      </c>
      <c r="L1232" s="67" t="s">
        <v>636</v>
      </c>
      <c r="M1232" s="66" t="s">
        <v>273</v>
      </c>
      <c r="N1232" s="66" t="str">
        <f t="shared" si="52"/>
        <v/>
      </c>
      <c r="O1232" s="66" t="str">
        <f>IF(A1232="","",IF(M1232="DETALLE","",COUNTIFS(N1232:$N$2970,N1232)))</f>
        <v/>
      </c>
      <c r="P1232" s="66" t="s">
        <v>759</v>
      </c>
      <c r="Q1232" s="66" t="s">
        <v>699</v>
      </c>
      <c r="R1232" s="66" t="s">
        <v>488</v>
      </c>
      <c r="S1232" s="65" t="s">
        <v>759</v>
      </c>
    </row>
    <row r="1233" spans="1:19" s="66" customFormat="1" x14ac:dyDescent="0.25">
      <c r="F1233" s="80" t="s">
        <v>73</v>
      </c>
      <c r="G1233" s="80" t="s">
        <v>342</v>
      </c>
      <c r="H1233" s="6">
        <v>1460000</v>
      </c>
      <c r="I1233" s="6"/>
      <c r="J1233" s="6">
        <f t="shared" si="53"/>
        <v>1460000</v>
      </c>
      <c r="K1233" s="67" t="str">
        <f t="shared" si="54"/>
        <v>02-02-01-004-001</v>
      </c>
      <c r="L1233" s="67" t="s">
        <v>636</v>
      </c>
      <c r="M1233" s="66" t="s">
        <v>273</v>
      </c>
      <c r="N1233" s="66" t="str">
        <f t="shared" si="52"/>
        <v/>
      </c>
      <c r="O1233" s="66" t="str">
        <f>IF(A1233="","",IF(M1233="DETALLE","",COUNTIFS(N1233:$N$2970,N1233)))</f>
        <v/>
      </c>
      <c r="P1233" s="66" t="s">
        <v>765</v>
      </c>
      <c r="Q1233" s="66" t="s">
        <v>699</v>
      </c>
      <c r="R1233" s="66" t="s">
        <v>488</v>
      </c>
      <c r="S1233" s="65" t="s">
        <v>765</v>
      </c>
    </row>
    <row r="1234" spans="1:19" s="66" customFormat="1" x14ac:dyDescent="0.25">
      <c r="F1234" s="80" t="s">
        <v>90</v>
      </c>
      <c r="G1234" s="80" t="s">
        <v>1025</v>
      </c>
      <c r="H1234" s="6">
        <v>15000000</v>
      </c>
      <c r="I1234" s="6"/>
      <c r="J1234" s="6">
        <f t="shared" si="53"/>
        <v>15000000</v>
      </c>
      <c r="K1234" s="67" t="str">
        <f t="shared" si="54"/>
        <v>02-02-01-004-001</v>
      </c>
      <c r="L1234" s="67" t="s">
        <v>636</v>
      </c>
      <c r="M1234" s="66" t="s">
        <v>273</v>
      </c>
      <c r="N1234" s="66" t="str">
        <f t="shared" si="52"/>
        <v/>
      </c>
      <c r="O1234" s="66" t="str">
        <f>IF(A1234="","",IF(M1234="DETALLE","",COUNTIFS(N1234:$N$2970,N1234)))</f>
        <v/>
      </c>
      <c r="P1234" s="66" t="s">
        <v>773</v>
      </c>
      <c r="Q1234" s="66" t="s">
        <v>699</v>
      </c>
      <c r="R1234" s="66" t="s">
        <v>488</v>
      </c>
      <c r="S1234" s="65" t="s">
        <v>773</v>
      </c>
    </row>
    <row r="1235" spans="1:19" s="66" customFormat="1" x14ac:dyDescent="0.25">
      <c r="F1235" s="80" t="s">
        <v>91</v>
      </c>
      <c r="G1235" s="80" t="s">
        <v>358</v>
      </c>
      <c r="H1235" s="6">
        <v>15000000</v>
      </c>
      <c r="I1235" s="6"/>
      <c r="J1235" s="6">
        <f t="shared" si="53"/>
        <v>15000000</v>
      </c>
      <c r="K1235" s="67" t="str">
        <f t="shared" si="54"/>
        <v>02-02-01-004-001</v>
      </c>
      <c r="L1235" s="67" t="s">
        <v>636</v>
      </c>
      <c r="M1235" s="66" t="s">
        <v>273</v>
      </c>
      <c r="N1235" s="66" t="str">
        <f t="shared" si="52"/>
        <v/>
      </c>
      <c r="O1235" s="66" t="str">
        <f>IF(A1235="","",IF(M1235="DETALLE","",COUNTIFS(N1235:$N$2970,N1235)))</f>
        <v/>
      </c>
      <c r="P1235" s="66" t="s">
        <v>773</v>
      </c>
      <c r="Q1235" s="66" t="s">
        <v>699</v>
      </c>
      <c r="R1235" s="66" t="s">
        <v>488</v>
      </c>
      <c r="S1235" s="65" t="s">
        <v>859</v>
      </c>
    </row>
    <row r="1236" spans="1:19" s="66" customFormat="1" ht="24.75" customHeight="1" x14ac:dyDescent="0.25">
      <c r="A1236" s="62"/>
      <c r="B1236" s="62"/>
      <c r="C1236" s="62"/>
      <c r="D1236" s="62"/>
      <c r="E1236" s="62"/>
      <c r="F1236" s="62"/>
      <c r="G1236" s="62" t="s">
        <v>261</v>
      </c>
      <c r="H1236" s="4" t="str">
        <f>IF(A1236="","",SUMIFS(H1237:$H$2970,L1237:$L$2970,K1236))</f>
        <v/>
      </c>
      <c r="I1236" s="4" t="str">
        <f>IF(A1236="","",SUMIFS(I1237:$I$2970,L1237:$L$2970,K1236))</f>
        <v/>
      </c>
      <c r="J1236" s="4" t="str">
        <f t="shared" si="53"/>
        <v/>
      </c>
      <c r="K1236" s="64" t="str">
        <f t="shared" si="54"/>
        <v/>
      </c>
      <c r="L1236" s="64" t="s">
        <v>261</v>
      </c>
      <c r="M1236" s="62" t="s">
        <v>261</v>
      </c>
      <c r="N1236" s="62" t="str">
        <f t="shared" si="52"/>
        <v/>
      </c>
      <c r="O1236" s="62" t="str">
        <f>IF(A1236="","",IF(M1236="DETALLE","",COUNTIFS(N1236:$N$2970,N1236)))</f>
        <v/>
      </c>
      <c r="P1236" s="62" t="s">
        <v>261</v>
      </c>
      <c r="Q1236" s="62" t="s">
        <v>261</v>
      </c>
      <c r="R1236" s="62" t="s">
        <v>261</v>
      </c>
      <c r="S1236" s="65" t="s">
        <v>261</v>
      </c>
    </row>
    <row r="1237" spans="1:19" s="66" customFormat="1" ht="30" customHeight="1" x14ac:dyDescent="0.25">
      <c r="A1237" s="62" t="s">
        <v>27</v>
      </c>
      <c r="B1237" s="62" t="s">
        <v>27</v>
      </c>
      <c r="C1237" s="62" t="s">
        <v>28</v>
      </c>
      <c r="D1237" s="62" t="s">
        <v>100</v>
      </c>
      <c r="E1237" s="62" t="s">
        <v>152</v>
      </c>
      <c r="F1237" s="62"/>
      <c r="G1237" s="63" t="s">
        <v>489</v>
      </c>
      <c r="H1237" s="4">
        <f>IF(A1237="","",SUMIFS(H1238:$H$2970,L1238:$L$2970,K1237))</f>
        <v>10889214082</v>
      </c>
      <c r="I1237" s="4">
        <f>IF(A1237="","",SUMIFS(I1238:$I$2970,L1238:$L$2970,K1237))</f>
        <v>612690000</v>
      </c>
      <c r="J1237" s="4">
        <f t="shared" si="53"/>
        <v>11501904082</v>
      </c>
      <c r="K1237" s="64" t="str">
        <f t="shared" si="54"/>
        <v>02-02-01-004-002</v>
      </c>
      <c r="L1237" s="64" t="s">
        <v>635</v>
      </c>
      <c r="M1237" s="62" t="s">
        <v>277</v>
      </c>
      <c r="N1237" s="62" t="str">
        <f t="shared" si="52"/>
        <v>020201004002Subordinal</v>
      </c>
      <c r="O1237" s="62">
        <f>IF(A1237="","",IF(M1237="DETALLE","",COUNTIFS(N1237:$N$2970,N1237)))</f>
        <v>1</v>
      </c>
      <c r="P1237" s="62" t="s">
        <v>261</v>
      </c>
      <c r="Q1237" s="62" t="s">
        <v>699</v>
      </c>
      <c r="R1237" s="62" t="s">
        <v>489</v>
      </c>
      <c r="S1237" s="65" t="s">
        <v>261</v>
      </c>
    </row>
    <row r="1238" spans="1:19" s="66" customFormat="1" x14ac:dyDescent="0.25">
      <c r="F1238" s="84" t="s">
        <v>101</v>
      </c>
      <c r="G1238" s="80" t="s">
        <v>279</v>
      </c>
      <c r="H1238" s="6">
        <v>8213440000</v>
      </c>
      <c r="I1238" s="6"/>
      <c r="J1238" s="6">
        <f t="shared" si="53"/>
        <v>8213440000</v>
      </c>
      <c r="K1238" s="67" t="str">
        <f t="shared" si="54"/>
        <v>02-02-01-004-002</v>
      </c>
      <c r="L1238" s="67" t="s">
        <v>637</v>
      </c>
      <c r="M1238" s="66" t="s">
        <v>273</v>
      </c>
      <c r="N1238" s="66" t="str">
        <f t="shared" ref="N1238:N1304" si="55">IF(F1238&lt;&gt;"","",A1238&amp;TRIM(B1238)&amp;TRIM(C1238)&amp;TRIM(D1238)&amp;TRIM(E1238)&amp;TRIM(M1238))</f>
        <v/>
      </c>
      <c r="O1238" s="66" t="str">
        <f>IF(A1238="","",IF(M1238="DETALLE","",COUNTIFS(N1238:$N$2970,N1238)))</f>
        <v/>
      </c>
      <c r="P1238" s="66" t="s">
        <v>739</v>
      </c>
      <c r="Q1238" s="66" t="s">
        <v>699</v>
      </c>
      <c r="R1238" s="66" t="s">
        <v>489</v>
      </c>
      <c r="S1238" s="65" t="s">
        <v>864</v>
      </c>
    </row>
    <row r="1239" spans="1:19" s="66" customFormat="1" x14ac:dyDescent="0.25">
      <c r="F1239" s="84" t="s">
        <v>31</v>
      </c>
      <c r="G1239" s="80" t="s">
        <v>961</v>
      </c>
      <c r="H1239" s="6"/>
      <c r="I1239" s="6">
        <v>15000000</v>
      </c>
      <c r="J1239" s="6">
        <f t="shared" si="53"/>
        <v>15000000</v>
      </c>
      <c r="K1239" s="67" t="str">
        <f t="shared" si="54"/>
        <v>02-02-01-004-002</v>
      </c>
      <c r="L1239" s="67" t="s">
        <v>637</v>
      </c>
      <c r="M1239" s="66" t="s">
        <v>273</v>
      </c>
      <c r="N1239" s="66" t="str">
        <f t="shared" si="55"/>
        <v/>
      </c>
      <c r="O1239" s="66" t="str">
        <f>IF(A1239="","",IF(M1239="DETALLE","",COUNTIFS(N1239:$N$2970,N1239)))</f>
        <v/>
      </c>
      <c r="P1239" s="66" t="s">
        <v>739</v>
      </c>
      <c r="Q1239" s="66" t="s">
        <v>699</v>
      </c>
      <c r="R1239" s="66" t="s">
        <v>489</v>
      </c>
      <c r="S1239" s="65" t="s">
        <v>832</v>
      </c>
    </row>
    <row r="1240" spans="1:19" s="66" customFormat="1" x14ac:dyDescent="0.25">
      <c r="F1240" s="84" t="s">
        <v>166</v>
      </c>
      <c r="G1240" s="80" t="s">
        <v>1043</v>
      </c>
      <c r="H1240" s="6">
        <v>10000000</v>
      </c>
      <c r="I1240" s="6"/>
      <c r="J1240" s="6">
        <f t="shared" si="53"/>
        <v>10000000</v>
      </c>
      <c r="K1240" s="67" t="str">
        <f t="shared" si="54"/>
        <v>02-02-01-004-002</v>
      </c>
      <c r="L1240" s="67" t="s">
        <v>637</v>
      </c>
      <c r="M1240" s="66" t="s">
        <v>273</v>
      </c>
      <c r="N1240" s="66" t="str">
        <f t="shared" si="55"/>
        <v/>
      </c>
      <c r="O1240" s="66" t="str">
        <f>IF(A1240="","",IF(M1240="DETALLE","",COUNTIFS(N1240:$N$2970,N1240)))</f>
        <v/>
      </c>
      <c r="P1240" s="66" t="s">
        <v>739</v>
      </c>
      <c r="Q1240" s="66" t="s">
        <v>699</v>
      </c>
      <c r="R1240" s="66" t="s">
        <v>489</v>
      </c>
      <c r="S1240" s="65" t="s">
        <v>899</v>
      </c>
    </row>
    <row r="1241" spans="1:19" s="66" customFormat="1" x14ac:dyDescent="0.25">
      <c r="F1241" s="84" t="s">
        <v>130</v>
      </c>
      <c r="G1241" s="80" t="s">
        <v>1004</v>
      </c>
      <c r="H1241" s="6">
        <v>2000000</v>
      </c>
      <c r="I1241" s="6"/>
      <c r="J1241" s="6">
        <f t="shared" si="53"/>
        <v>2000000</v>
      </c>
      <c r="K1241" s="67" t="str">
        <f t="shared" si="54"/>
        <v>02-02-01-004-002</v>
      </c>
      <c r="L1241" s="67" t="s">
        <v>637</v>
      </c>
      <c r="M1241" s="66" t="s">
        <v>273</v>
      </c>
      <c r="N1241" s="66" t="str">
        <f t="shared" si="55"/>
        <v/>
      </c>
      <c r="O1241" s="66" t="str">
        <f>IF(A1241="","",IF(M1241="DETALLE","",COUNTIFS(N1241:$N$2970,N1241)))</f>
        <v/>
      </c>
      <c r="P1241" s="66" t="s">
        <v>739</v>
      </c>
      <c r="Q1241" s="66" t="s">
        <v>699</v>
      </c>
      <c r="R1241" s="66" t="s">
        <v>489</v>
      </c>
      <c r="S1241" s="65" t="s">
        <v>878</v>
      </c>
    </row>
    <row r="1242" spans="1:19" s="66" customFormat="1" x14ac:dyDescent="0.25">
      <c r="F1242" s="84" t="s">
        <v>131</v>
      </c>
      <c r="G1242" s="80" t="s">
        <v>1040</v>
      </c>
      <c r="H1242" s="6">
        <v>5000000</v>
      </c>
      <c r="I1242" s="6"/>
      <c r="J1242" s="6">
        <f t="shared" ref="J1242:J1308" si="56">IF(AND(A1242="",F1242=""),"",H1242+I1242)</f>
        <v>5000000</v>
      </c>
      <c r="K1242" s="67" t="str">
        <f t="shared" ref="K1242:K1308" si="57">IF(F1242&lt;&gt;"",K1241,A1242&amp;IF(B1242="","","-"&amp;B1242)&amp;IF(OR(C1242="",C1242=" "),"","-"&amp;C1242)&amp;IF(OR(D1242="",D1242=" "),"","-"&amp;D1242)&amp;IF(OR(E1242="",E1242=" "),"","-"&amp;E1242))</f>
        <v>02-02-01-004-002</v>
      </c>
      <c r="L1242" s="67" t="s">
        <v>637</v>
      </c>
      <c r="M1242" s="66" t="s">
        <v>273</v>
      </c>
      <c r="N1242" s="66" t="str">
        <f t="shared" si="55"/>
        <v/>
      </c>
      <c r="O1242" s="66" t="str">
        <f>IF(A1242="","",IF(M1242="DETALLE","",COUNTIFS(N1242:$N$2970,N1242)))</f>
        <v/>
      </c>
      <c r="P1242" s="66" t="s">
        <v>739</v>
      </c>
      <c r="Q1242" s="66" t="s">
        <v>699</v>
      </c>
      <c r="R1242" s="66" t="s">
        <v>489</v>
      </c>
      <c r="S1242" s="65" t="s">
        <v>879</v>
      </c>
    </row>
    <row r="1243" spans="1:19" s="66" customFormat="1" x14ac:dyDescent="0.25">
      <c r="F1243" s="84" t="s">
        <v>154</v>
      </c>
      <c r="G1243" s="80" t="s">
        <v>1009</v>
      </c>
      <c r="H1243" s="6">
        <v>1000000</v>
      </c>
      <c r="I1243" s="6"/>
      <c r="J1243" s="6">
        <f t="shared" si="56"/>
        <v>1000000</v>
      </c>
      <c r="K1243" s="67" t="str">
        <f t="shared" si="57"/>
        <v>02-02-01-004-002</v>
      </c>
      <c r="L1243" s="67" t="s">
        <v>637</v>
      </c>
      <c r="M1243" s="66" t="s">
        <v>273</v>
      </c>
      <c r="N1243" s="66" t="str">
        <f t="shared" si="55"/>
        <v/>
      </c>
      <c r="O1243" s="66" t="str">
        <f>IF(A1243="","",IF(M1243="DETALLE","",COUNTIFS(N1243:$N$2970,N1243)))</f>
        <v/>
      </c>
      <c r="P1243" s="66" t="s">
        <v>739</v>
      </c>
      <c r="Q1243" s="66" t="s">
        <v>699</v>
      </c>
      <c r="R1243" s="66" t="s">
        <v>489</v>
      </c>
      <c r="S1243" s="65" t="s">
        <v>891</v>
      </c>
    </row>
    <row r="1244" spans="1:19" s="66" customFormat="1" x14ac:dyDescent="0.25">
      <c r="F1244" s="84" t="s">
        <v>134</v>
      </c>
      <c r="G1244" s="80" t="s">
        <v>1007</v>
      </c>
      <c r="H1244" s="6">
        <v>3000000</v>
      </c>
      <c r="I1244" s="6"/>
      <c r="J1244" s="6">
        <f t="shared" si="56"/>
        <v>3000000</v>
      </c>
      <c r="K1244" s="67" t="str">
        <f t="shared" si="57"/>
        <v>02-02-01-004-002</v>
      </c>
      <c r="L1244" s="67" t="s">
        <v>637</v>
      </c>
      <c r="M1244" s="66" t="s">
        <v>273</v>
      </c>
      <c r="N1244" s="66" t="str">
        <f t="shared" si="55"/>
        <v/>
      </c>
      <c r="O1244" s="66" t="str">
        <f>IF(A1244="","",IF(M1244="DETALLE","",COUNTIFS(N1244:$N$2970,N1244)))</f>
        <v/>
      </c>
      <c r="P1244" s="66" t="s">
        <v>739</v>
      </c>
      <c r="Q1244" s="66" t="s">
        <v>699</v>
      </c>
      <c r="R1244" s="66" t="s">
        <v>489</v>
      </c>
      <c r="S1244" s="65" t="s">
        <v>882</v>
      </c>
    </row>
    <row r="1245" spans="1:19" s="66" customFormat="1" x14ac:dyDescent="0.25">
      <c r="F1245" s="80" t="s">
        <v>33</v>
      </c>
      <c r="G1245" s="80" t="s">
        <v>979</v>
      </c>
      <c r="H1245" s="6">
        <v>52520000</v>
      </c>
      <c r="I1245" s="6"/>
      <c r="J1245" s="6">
        <f t="shared" si="56"/>
        <v>52520000</v>
      </c>
      <c r="K1245" s="67" t="str">
        <f t="shared" si="57"/>
        <v>02-02-01-004-002</v>
      </c>
      <c r="L1245" s="67" t="s">
        <v>637</v>
      </c>
      <c r="M1245" s="66" t="s">
        <v>273</v>
      </c>
      <c r="N1245" s="66" t="str">
        <f t="shared" si="55"/>
        <v/>
      </c>
      <c r="O1245" s="66" t="str">
        <f>IF(A1245="","",IF(M1245="DETALLE","",COUNTIFS(N1245:$N$2970,N1245)))</f>
        <v/>
      </c>
      <c r="P1245" s="66" t="s">
        <v>739</v>
      </c>
      <c r="Q1245" s="66" t="s">
        <v>699</v>
      </c>
      <c r="R1245" s="66" t="s">
        <v>489</v>
      </c>
      <c r="S1245" s="65" t="s">
        <v>834</v>
      </c>
    </row>
    <row r="1246" spans="1:19" s="66" customFormat="1" x14ac:dyDescent="0.25">
      <c r="F1246" s="84" t="s">
        <v>136</v>
      </c>
      <c r="G1246" s="80" t="s">
        <v>1035</v>
      </c>
      <c r="H1246" s="6">
        <v>30000000</v>
      </c>
      <c r="I1246" s="6"/>
      <c r="J1246" s="6">
        <f t="shared" si="56"/>
        <v>30000000</v>
      </c>
      <c r="K1246" s="67" t="str">
        <f t="shared" si="57"/>
        <v>02-02-01-004-002</v>
      </c>
      <c r="L1246" s="67" t="s">
        <v>637</v>
      </c>
      <c r="M1246" s="66" t="s">
        <v>273</v>
      </c>
      <c r="N1246" s="66" t="str">
        <f t="shared" si="55"/>
        <v/>
      </c>
      <c r="O1246" s="66" t="str">
        <f>IF(A1246="","",IF(M1246="DETALLE","",COUNTIFS(N1246:$N$2970,N1246)))</f>
        <v/>
      </c>
      <c r="P1246" s="66" t="s">
        <v>739</v>
      </c>
      <c r="Q1246" s="66" t="s">
        <v>699</v>
      </c>
      <c r="R1246" s="66" t="s">
        <v>489</v>
      </c>
      <c r="S1246" s="65" t="s">
        <v>884</v>
      </c>
    </row>
    <row r="1247" spans="1:19" s="66" customFormat="1" x14ac:dyDescent="0.25">
      <c r="F1247" s="84" t="s">
        <v>36</v>
      </c>
      <c r="G1247" s="80" t="s">
        <v>307</v>
      </c>
      <c r="H1247" s="6">
        <v>112174700</v>
      </c>
      <c r="I1247" s="6"/>
      <c r="J1247" s="6">
        <f t="shared" si="56"/>
        <v>112174700</v>
      </c>
      <c r="K1247" s="67" t="str">
        <f t="shared" si="57"/>
        <v>02-02-01-004-002</v>
      </c>
      <c r="L1247" s="67" t="s">
        <v>637</v>
      </c>
      <c r="M1247" s="66" t="s">
        <v>273</v>
      </c>
      <c r="N1247" s="66" t="str">
        <f t="shared" si="55"/>
        <v/>
      </c>
      <c r="O1247" s="66" t="str">
        <f>IF(A1247="","",IF(M1247="DETALLE","",COUNTIFS(N1247:$N$2970,N1247)))</f>
        <v/>
      </c>
      <c r="P1247" s="66" t="s">
        <v>739</v>
      </c>
      <c r="Q1247" s="66" t="s">
        <v>699</v>
      </c>
      <c r="R1247" s="66" t="s">
        <v>489</v>
      </c>
      <c r="S1247" s="65" t="s">
        <v>837</v>
      </c>
    </row>
    <row r="1248" spans="1:19" s="66" customFormat="1" x14ac:dyDescent="0.25">
      <c r="F1248" s="84" t="s">
        <v>38</v>
      </c>
      <c r="G1248" s="80" t="s">
        <v>1016</v>
      </c>
      <c r="H1248" s="6">
        <v>10000000</v>
      </c>
      <c r="I1248" s="6"/>
      <c r="J1248" s="6">
        <f t="shared" si="56"/>
        <v>10000000</v>
      </c>
      <c r="K1248" s="67" t="str">
        <f t="shared" si="57"/>
        <v>02-02-01-004-002</v>
      </c>
      <c r="L1248" s="67" t="s">
        <v>637</v>
      </c>
      <c r="M1248" s="66" t="s">
        <v>273</v>
      </c>
      <c r="N1248" s="66" t="str">
        <f t="shared" si="55"/>
        <v/>
      </c>
      <c r="O1248" s="66" t="str">
        <f>IF(A1248="","",IF(M1248="DETALLE","",COUNTIFS(N1248:$N$2970,N1248)))</f>
        <v/>
      </c>
      <c r="P1248" s="66" t="s">
        <v>739</v>
      </c>
      <c r="Q1248" s="66" t="s">
        <v>699</v>
      </c>
      <c r="R1248" s="66" t="s">
        <v>489</v>
      </c>
      <c r="S1248" s="65" t="s">
        <v>839</v>
      </c>
    </row>
    <row r="1249" spans="1:19" s="66" customFormat="1" x14ac:dyDescent="0.25">
      <c r="F1249" s="84" t="s">
        <v>39</v>
      </c>
      <c r="G1249" s="80" t="s">
        <v>310</v>
      </c>
      <c r="H1249" s="6">
        <v>49500000</v>
      </c>
      <c r="I1249" s="6"/>
      <c r="J1249" s="6">
        <f t="shared" si="56"/>
        <v>49500000</v>
      </c>
      <c r="K1249" s="67" t="str">
        <f t="shared" si="57"/>
        <v>02-02-01-004-002</v>
      </c>
      <c r="L1249" s="67" t="s">
        <v>637</v>
      </c>
      <c r="M1249" s="66" t="s">
        <v>273</v>
      </c>
      <c r="N1249" s="66" t="str">
        <f t="shared" si="55"/>
        <v/>
      </c>
      <c r="O1249" s="66" t="str">
        <f>IF(A1249="","",IF(M1249="DETALLE","",COUNTIFS(N1249:$N$2970,N1249)))</f>
        <v/>
      </c>
      <c r="P1249" s="66" t="s">
        <v>739</v>
      </c>
      <c r="Q1249" s="66" t="s">
        <v>699</v>
      </c>
      <c r="R1249" s="66" t="s">
        <v>489</v>
      </c>
      <c r="S1249" s="65" t="s">
        <v>840</v>
      </c>
    </row>
    <row r="1250" spans="1:19" s="66" customFormat="1" x14ac:dyDescent="0.25">
      <c r="F1250" s="84" t="s">
        <v>103</v>
      </c>
      <c r="G1250" s="80" t="s">
        <v>369</v>
      </c>
      <c r="H1250" s="6">
        <v>48000000</v>
      </c>
      <c r="I1250" s="6"/>
      <c r="J1250" s="6">
        <f t="shared" si="56"/>
        <v>48000000</v>
      </c>
      <c r="K1250" s="67" t="str">
        <f t="shared" si="57"/>
        <v>02-02-01-004-002</v>
      </c>
      <c r="L1250" s="67" t="s">
        <v>637</v>
      </c>
      <c r="M1250" s="66" t="s">
        <v>273</v>
      </c>
      <c r="N1250" s="66" t="str">
        <f t="shared" si="55"/>
        <v/>
      </c>
      <c r="O1250" s="66" t="str">
        <f>IF(A1250="","",IF(M1250="DETALLE","",COUNTIFS(N1250:$N$2970,N1250)))</f>
        <v/>
      </c>
      <c r="P1250" s="66" t="s">
        <v>747</v>
      </c>
      <c r="Q1250" s="66" t="s">
        <v>699</v>
      </c>
      <c r="R1250" s="66" t="s">
        <v>489</v>
      </c>
      <c r="S1250" s="65" t="s">
        <v>747</v>
      </c>
    </row>
    <row r="1251" spans="1:19" s="66" customFormat="1" x14ac:dyDescent="0.25">
      <c r="F1251" s="80" t="s">
        <v>40</v>
      </c>
      <c r="G1251" s="80" t="s">
        <v>994</v>
      </c>
      <c r="H1251" s="6">
        <v>175000000</v>
      </c>
      <c r="I1251" s="6">
        <v>6900000</v>
      </c>
      <c r="J1251" s="6">
        <f t="shared" si="56"/>
        <v>181900000</v>
      </c>
      <c r="K1251" s="67" t="str">
        <f t="shared" si="57"/>
        <v>02-02-01-004-002</v>
      </c>
      <c r="L1251" s="67" t="s">
        <v>637</v>
      </c>
      <c r="M1251" s="66" t="s">
        <v>273</v>
      </c>
      <c r="N1251" s="66" t="str">
        <f t="shared" si="55"/>
        <v/>
      </c>
      <c r="O1251" s="66" t="str">
        <f>IF(A1251="","",IF(M1251="DETALLE","",COUNTIFS(N1251:$N$2970,N1251)))</f>
        <v/>
      </c>
      <c r="P1251" s="66" t="s">
        <v>744</v>
      </c>
      <c r="Q1251" s="66" t="s">
        <v>699</v>
      </c>
      <c r="R1251" s="66" t="s">
        <v>489</v>
      </c>
      <c r="S1251" s="65" t="s">
        <v>744</v>
      </c>
    </row>
    <row r="1252" spans="1:19" s="66" customFormat="1" x14ac:dyDescent="0.25">
      <c r="F1252" s="80" t="s">
        <v>41</v>
      </c>
      <c r="G1252" s="80" t="s">
        <v>312</v>
      </c>
      <c r="H1252" s="6">
        <v>5000000</v>
      </c>
      <c r="I1252" s="6"/>
      <c r="J1252" s="6">
        <f t="shared" si="56"/>
        <v>5000000</v>
      </c>
      <c r="K1252" s="67" t="str">
        <f t="shared" si="57"/>
        <v>02-02-01-004-002</v>
      </c>
      <c r="L1252" s="67" t="s">
        <v>637</v>
      </c>
      <c r="M1252" s="66" t="s">
        <v>273</v>
      </c>
      <c r="N1252" s="66" t="str">
        <f t="shared" si="55"/>
        <v/>
      </c>
      <c r="O1252" s="66" t="str">
        <f>IF(A1252="","",IF(M1252="DETALLE","",COUNTIFS(N1252:$N$2970,N1252)))</f>
        <v/>
      </c>
      <c r="P1252" s="66" t="s">
        <v>745</v>
      </c>
      <c r="Q1252" s="66" t="s">
        <v>699</v>
      </c>
      <c r="R1252" s="66" t="s">
        <v>489</v>
      </c>
      <c r="S1252" s="65" t="s">
        <v>745</v>
      </c>
    </row>
    <row r="1253" spans="1:19" s="66" customFormat="1" x14ac:dyDescent="0.25">
      <c r="F1253" s="80" t="s">
        <v>43</v>
      </c>
      <c r="G1253" s="80" t="s">
        <v>1017</v>
      </c>
      <c r="H1253" s="6">
        <v>3155000</v>
      </c>
      <c r="I1253" s="6"/>
      <c r="J1253" s="6">
        <f t="shared" si="56"/>
        <v>3155000</v>
      </c>
      <c r="K1253" s="67" t="str">
        <f t="shared" si="57"/>
        <v>02-02-01-004-002</v>
      </c>
      <c r="L1253" s="67" t="s">
        <v>637</v>
      </c>
      <c r="M1253" s="66" t="s">
        <v>273</v>
      </c>
      <c r="N1253" s="66" t="str">
        <f t="shared" si="55"/>
        <v/>
      </c>
      <c r="O1253" s="66" t="str">
        <f>IF(A1253="","",IF(M1253="DETALLE","",COUNTIFS(N1253:$N$2970,N1253)))</f>
        <v/>
      </c>
      <c r="P1253" s="66" t="s">
        <v>746</v>
      </c>
      <c r="Q1253" s="66" t="s">
        <v>699</v>
      </c>
      <c r="R1253" s="66" t="s">
        <v>489</v>
      </c>
      <c r="S1253" s="65" t="s">
        <v>746</v>
      </c>
    </row>
    <row r="1254" spans="1:19" s="66" customFormat="1" ht="15.75" thickBot="1" x14ac:dyDescent="0.3">
      <c r="F1254" s="80" t="s">
        <v>45</v>
      </c>
      <c r="G1254" s="80" t="s">
        <v>316</v>
      </c>
      <c r="H1254" s="6">
        <v>108076000</v>
      </c>
      <c r="I1254" s="6"/>
      <c r="J1254" s="6">
        <f t="shared" si="56"/>
        <v>108076000</v>
      </c>
      <c r="K1254" s="67" t="str">
        <f t="shared" si="57"/>
        <v>02-02-01-004-002</v>
      </c>
      <c r="L1254" s="67" t="s">
        <v>637</v>
      </c>
      <c r="M1254" s="66" t="s">
        <v>273</v>
      </c>
      <c r="N1254" s="66" t="str">
        <f t="shared" si="55"/>
        <v/>
      </c>
      <c r="O1254" s="66" t="str">
        <f>IF(A1254="","",IF(M1254="DETALLE","",COUNTIFS(N1254:$N$2970,N1254)))</f>
        <v/>
      </c>
      <c r="P1254" s="66" t="s">
        <v>748</v>
      </c>
      <c r="Q1254" s="66" t="s">
        <v>699</v>
      </c>
      <c r="R1254" s="66" t="s">
        <v>489</v>
      </c>
      <c r="S1254" s="65" t="s">
        <v>748</v>
      </c>
    </row>
    <row r="1255" spans="1:19" s="66" customFormat="1" ht="15.75" thickTop="1" x14ac:dyDescent="0.25">
      <c r="A1255" s="91" t="s">
        <v>926</v>
      </c>
      <c r="B1255" s="92"/>
      <c r="C1255" s="92"/>
      <c r="D1255" s="92"/>
      <c r="E1255" s="92"/>
      <c r="F1255" s="92"/>
      <c r="G1255" s="92"/>
      <c r="H1255" s="92"/>
      <c r="I1255" s="92"/>
      <c r="J1255" s="61" t="s">
        <v>941</v>
      </c>
      <c r="K1255" s="67"/>
      <c r="L1255" s="67"/>
      <c r="S1255" s="65"/>
    </row>
    <row r="1256" spans="1:19" s="66" customFormat="1" ht="45" customHeight="1" thickBot="1" x14ac:dyDescent="0.3">
      <c r="A1256" s="93" t="s">
        <v>929</v>
      </c>
      <c r="B1256" s="94"/>
      <c r="C1256" s="94"/>
      <c r="D1256" s="94"/>
      <c r="E1256" s="94"/>
      <c r="F1256" s="94"/>
      <c r="G1256" s="94"/>
      <c r="H1256" s="94"/>
      <c r="I1256" s="94"/>
      <c r="J1256" s="94"/>
      <c r="K1256" s="67"/>
      <c r="L1256" s="67"/>
      <c r="S1256" s="65"/>
    </row>
    <row r="1257" spans="1:19" s="66" customFormat="1" ht="15.75" thickTop="1" x14ac:dyDescent="0.25">
      <c r="A1257" s="48" t="s">
        <v>11</v>
      </c>
      <c r="B1257" s="48" t="s">
        <v>12</v>
      </c>
      <c r="C1257" s="48" t="s">
        <v>13</v>
      </c>
      <c r="D1257" s="48" t="s">
        <v>14</v>
      </c>
      <c r="E1257" s="48" t="s">
        <v>15</v>
      </c>
      <c r="F1257" s="48" t="s">
        <v>16</v>
      </c>
      <c r="G1257" s="49" t="s">
        <v>17</v>
      </c>
      <c r="H1257" s="50" t="s">
        <v>18</v>
      </c>
      <c r="I1257" s="50" t="s">
        <v>19</v>
      </c>
      <c r="J1257" s="50" t="s">
        <v>20</v>
      </c>
      <c r="K1257" s="67"/>
      <c r="L1257" s="67"/>
      <c r="S1257" s="65"/>
    </row>
    <row r="1258" spans="1:19" s="66" customFormat="1" x14ac:dyDescent="0.25">
      <c r="F1258" s="80" t="s">
        <v>148</v>
      </c>
      <c r="G1258" s="80" t="s">
        <v>412</v>
      </c>
      <c r="H1258" s="6">
        <v>30356000</v>
      </c>
      <c r="I1258" s="6"/>
      <c r="J1258" s="6">
        <f t="shared" si="56"/>
        <v>30356000</v>
      </c>
      <c r="K1258" s="67" t="str">
        <f>IF(F1258&lt;&gt;"",K1254,A1258&amp;IF(B1258="","","-"&amp;B1258)&amp;IF(OR(C1258="",C1258=" "),"","-"&amp;C1258)&amp;IF(OR(D1258="",D1258=" "),"","-"&amp;D1258)&amp;IF(OR(E1258="",E1258=" "),"","-"&amp;E1258))</f>
        <v>02-02-01-004-002</v>
      </c>
      <c r="L1258" s="67" t="s">
        <v>637</v>
      </c>
      <c r="M1258" s="66" t="s">
        <v>273</v>
      </c>
      <c r="N1258" s="66" t="str">
        <f t="shared" si="55"/>
        <v/>
      </c>
      <c r="O1258" s="66" t="str">
        <f>IF(A1258="","",IF(M1258="DETALLE","",COUNTIFS(N1258:$N$2970,N1258)))</f>
        <v/>
      </c>
      <c r="P1258" s="66" t="s">
        <v>780</v>
      </c>
      <c r="Q1258" s="66" t="s">
        <v>699</v>
      </c>
      <c r="R1258" s="66" t="s">
        <v>489</v>
      </c>
      <c r="S1258" s="65" t="s">
        <v>780</v>
      </c>
    </row>
    <row r="1259" spans="1:19" s="66" customFormat="1" x14ac:dyDescent="0.25">
      <c r="F1259" s="80" t="s">
        <v>46</v>
      </c>
      <c r="G1259" s="80" t="s">
        <v>989</v>
      </c>
      <c r="H1259" s="6">
        <v>3000000</v>
      </c>
      <c r="I1259" s="6"/>
      <c r="J1259" s="6">
        <f t="shared" si="56"/>
        <v>3000000</v>
      </c>
      <c r="K1259" s="67" t="str">
        <f t="shared" si="57"/>
        <v>02-02-01-004-002</v>
      </c>
      <c r="L1259" s="67" t="s">
        <v>637</v>
      </c>
      <c r="M1259" s="66" t="s">
        <v>273</v>
      </c>
      <c r="N1259" s="66" t="str">
        <f t="shared" si="55"/>
        <v/>
      </c>
      <c r="O1259" s="66" t="str">
        <f>IF(A1259="","",IF(M1259="DETALLE","",COUNTIFS(N1259:$N$2970,N1259)))</f>
        <v/>
      </c>
      <c r="P1259" s="66" t="s">
        <v>749</v>
      </c>
      <c r="Q1259" s="66" t="s">
        <v>699</v>
      </c>
      <c r="R1259" s="66" t="s">
        <v>489</v>
      </c>
      <c r="S1259" s="65" t="s">
        <v>749</v>
      </c>
    </row>
    <row r="1260" spans="1:19" s="66" customFormat="1" x14ac:dyDescent="0.25">
      <c r="F1260" s="80" t="s">
        <v>47</v>
      </c>
      <c r="G1260" s="80" t="s">
        <v>1031</v>
      </c>
      <c r="H1260" s="6">
        <v>25400000</v>
      </c>
      <c r="I1260" s="6"/>
      <c r="J1260" s="6">
        <f t="shared" si="56"/>
        <v>25400000</v>
      </c>
      <c r="K1260" s="67" t="str">
        <f t="shared" si="57"/>
        <v>02-02-01-004-002</v>
      </c>
      <c r="L1260" s="67" t="s">
        <v>637</v>
      </c>
      <c r="M1260" s="66" t="s">
        <v>273</v>
      </c>
      <c r="N1260" s="66" t="str">
        <f t="shared" si="55"/>
        <v/>
      </c>
      <c r="O1260" s="66" t="str">
        <f>IF(A1260="","",IF(M1260="DETALLE","",COUNTIFS(N1260:$N$2970,N1260)))</f>
        <v/>
      </c>
      <c r="P1260" s="66" t="s">
        <v>750</v>
      </c>
      <c r="Q1260" s="66" t="s">
        <v>699</v>
      </c>
      <c r="R1260" s="66" t="s">
        <v>489</v>
      </c>
      <c r="S1260" s="65" t="s">
        <v>750</v>
      </c>
    </row>
    <row r="1261" spans="1:19" s="66" customFormat="1" x14ac:dyDescent="0.25">
      <c r="F1261" s="80" t="s">
        <v>48</v>
      </c>
      <c r="G1261" s="80" t="s">
        <v>319</v>
      </c>
      <c r="H1261" s="6">
        <v>20000000</v>
      </c>
      <c r="I1261" s="6"/>
      <c r="J1261" s="6">
        <f t="shared" si="56"/>
        <v>20000000</v>
      </c>
      <c r="K1261" s="67" t="str">
        <f t="shared" si="57"/>
        <v>02-02-01-004-002</v>
      </c>
      <c r="L1261" s="67" t="s">
        <v>637</v>
      </c>
      <c r="M1261" s="66" t="s">
        <v>273</v>
      </c>
      <c r="N1261" s="66" t="str">
        <f t="shared" si="55"/>
        <v/>
      </c>
      <c r="O1261" s="66" t="str">
        <f>IF(A1261="","",IF(M1261="DETALLE","",COUNTIFS(N1261:$N$2970,N1261)))</f>
        <v/>
      </c>
      <c r="P1261" s="66" t="s">
        <v>751</v>
      </c>
      <c r="Q1261" s="66" t="s">
        <v>699</v>
      </c>
      <c r="R1261" s="66" t="s">
        <v>489</v>
      </c>
      <c r="S1261" s="65" t="s">
        <v>751</v>
      </c>
    </row>
    <row r="1262" spans="1:19" s="66" customFormat="1" x14ac:dyDescent="0.25">
      <c r="F1262" s="80" t="s">
        <v>157</v>
      </c>
      <c r="G1262" s="80" t="s">
        <v>434</v>
      </c>
      <c r="H1262" s="6">
        <v>30000000</v>
      </c>
      <c r="I1262" s="6"/>
      <c r="J1262" s="6">
        <f t="shared" si="56"/>
        <v>30000000</v>
      </c>
      <c r="K1262" s="67" t="str">
        <f t="shared" si="57"/>
        <v>02-02-01-004-002</v>
      </c>
      <c r="L1262" s="67" t="s">
        <v>637</v>
      </c>
      <c r="M1262" s="66" t="s">
        <v>273</v>
      </c>
      <c r="N1262" s="66" t="str">
        <f t="shared" si="55"/>
        <v/>
      </c>
      <c r="O1262" s="66" t="str">
        <f>IF(A1262="","",IF(M1262="DETALLE","",COUNTIFS(N1262:$N$2970,N1262)))</f>
        <v/>
      </c>
      <c r="P1262" s="66" t="s">
        <v>755</v>
      </c>
      <c r="Q1262" s="66" t="s">
        <v>699</v>
      </c>
      <c r="R1262" s="66" t="s">
        <v>489</v>
      </c>
      <c r="S1262" s="65" t="s">
        <v>755</v>
      </c>
    </row>
    <row r="1263" spans="1:19" s="66" customFormat="1" x14ac:dyDescent="0.25">
      <c r="F1263" s="80" t="s">
        <v>54</v>
      </c>
      <c r="G1263" s="80" t="s">
        <v>288</v>
      </c>
      <c r="H1263" s="6"/>
      <c r="I1263" s="6">
        <v>471190000</v>
      </c>
      <c r="J1263" s="6">
        <f t="shared" si="56"/>
        <v>471190000</v>
      </c>
      <c r="K1263" s="67" t="str">
        <f t="shared" si="57"/>
        <v>02-02-01-004-002</v>
      </c>
      <c r="L1263" s="67" t="s">
        <v>637</v>
      </c>
      <c r="M1263" s="66" t="s">
        <v>273</v>
      </c>
      <c r="N1263" s="66" t="str">
        <f t="shared" si="55"/>
        <v/>
      </c>
      <c r="O1263" s="66" t="str">
        <f>IF(A1263="","",IF(M1263="DETALLE","",COUNTIFS(N1263:$N$2970,N1263)))</f>
        <v/>
      </c>
      <c r="P1263" s="66" t="s">
        <v>743</v>
      </c>
      <c r="Q1263" s="66" t="s">
        <v>699</v>
      </c>
      <c r="R1263" s="66" t="s">
        <v>489</v>
      </c>
      <c r="S1263" s="65" t="s">
        <v>743</v>
      </c>
    </row>
    <row r="1264" spans="1:19" s="66" customFormat="1" x14ac:dyDescent="0.25">
      <c r="F1264" s="80" t="s">
        <v>138</v>
      </c>
      <c r="G1264" s="80" t="s">
        <v>992</v>
      </c>
      <c r="H1264" s="6">
        <v>171856672</v>
      </c>
      <c r="I1264" s="6">
        <v>40000000</v>
      </c>
      <c r="J1264" s="6">
        <f t="shared" si="56"/>
        <v>211856672</v>
      </c>
      <c r="K1264" s="67" t="str">
        <f t="shared" si="57"/>
        <v>02-02-01-004-002</v>
      </c>
      <c r="L1264" s="67" t="s">
        <v>637</v>
      </c>
      <c r="M1264" s="66" t="s">
        <v>273</v>
      </c>
      <c r="N1264" s="66" t="str">
        <f t="shared" si="55"/>
        <v/>
      </c>
      <c r="O1264" s="66" t="str">
        <f>IF(A1264="","",IF(M1264="DETALLE","",COUNTIFS(N1264:$N$2970,N1264)))</f>
        <v/>
      </c>
      <c r="P1264" s="66" t="s">
        <v>778</v>
      </c>
      <c r="Q1264" s="66" t="s">
        <v>699</v>
      </c>
      <c r="R1264" s="66" t="s">
        <v>489</v>
      </c>
      <c r="S1264" s="65" t="s">
        <v>778</v>
      </c>
    </row>
    <row r="1265" spans="6:19" s="66" customFormat="1" x14ac:dyDescent="0.25">
      <c r="F1265" s="80" t="s">
        <v>55</v>
      </c>
      <c r="G1265" s="80" t="s">
        <v>1030</v>
      </c>
      <c r="H1265" s="6">
        <v>152758312</v>
      </c>
      <c r="I1265" s="6"/>
      <c r="J1265" s="6">
        <f t="shared" si="56"/>
        <v>152758312</v>
      </c>
      <c r="K1265" s="67" t="str">
        <f t="shared" si="57"/>
        <v>02-02-01-004-002</v>
      </c>
      <c r="L1265" s="67" t="s">
        <v>637</v>
      </c>
      <c r="M1265" s="66" t="s">
        <v>273</v>
      </c>
      <c r="N1265" s="66" t="str">
        <f t="shared" si="55"/>
        <v/>
      </c>
      <c r="O1265" s="66" t="str">
        <f>IF(A1265="","",IF(M1265="DETALLE","",COUNTIFS(N1265:$N$2970,N1265)))</f>
        <v/>
      </c>
      <c r="P1265" s="66" t="s">
        <v>756</v>
      </c>
      <c r="Q1265" s="66" t="s">
        <v>699</v>
      </c>
      <c r="R1265" s="66" t="s">
        <v>489</v>
      </c>
      <c r="S1265" s="65" t="s">
        <v>756</v>
      </c>
    </row>
    <row r="1266" spans="6:19" s="66" customFormat="1" x14ac:dyDescent="0.25">
      <c r="F1266" s="80" t="s">
        <v>56</v>
      </c>
      <c r="G1266" s="80" t="s">
        <v>280</v>
      </c>
      <c r="H1266" s="6">
        <v>180000000</v>
      </c>
      <c r="I1266" s="6"/>
      <c r="J1266" s="6">
        <f t="shared" si="56"/>
        <v>180000000</v>
      </c>
      <c r="K1266" s="67" t="str">
        <f t="shared" si="57"/>
        <v>02-02-01-004-002</v>
      </c>
      <c r="L1266" s="67" t="s">
        <v>637</v>
      </c>
      <c r="M1266" s="66" t="s">
        <v>273</v>
      </c>
      <c r="N1266" s="66" t="str">
        <f t="shared" si="55"/>
        <v/>
      </c>
      <c r="O1266" s="66" t="str">
        <f>IF(A1266="","",IF(M1266="DETALLE","",COUNTIFS(N1266:$N$2970,N1266)))</f>
        <v/>
      </c>
      <c r="P1266" s="66" t="s">
        <v>740</v>
      </c>
      <c r="Q1266" s="66" t="s">
        <v>699</v>
      </c>
      <c r="R1266" s="66" t="s">
        <v>489</v>
      </c>
      <c r="S1266" s="65" t="s">
        <v>740</v>
      </c>
    </row>
    <row r="1267" spans="6:19" s="66" customFormat="1" x14ac:dyDescent="0.25">
      <c r="F1267" s="80" t="s">
        <v>57</v>
      </c>
      <c r="G1267" s="80" t="s">
        <v>1023</v>
      </c>
      <c r="H1267" s="6">
        <v>132900000</v>
      </c>
      <c r="I1267" s="6"/>
      <c r="J1267" s="6">
        <f t="shared" si="56"/>
        <v>132900000</v>
      </c>
      <c r="K1267" s="67" t="str">
        <f t="shared" si="57"/>
        <v>02-02-01-004-002</v>
      </c>
      <c r="L1267" s="67" t="s">
        <v>637</v>
      </c>
      <c r="M1267" s="66" t="s">
        <v>273</v>
      </c>
      <c r="N1267" s="66" t="str">
        <f t="shared" si="55"/>
        <v/>
      </c>
      <c r="O1267" s="66" t="str">
        <f>IF(A1267="","",IF(M1267="DETALLE","",COUNTIFS(N1267:$N$2970,N1267)))</f>
        <v/>
      </c>
      <c r="P1267" s="66" t="s">
        <v>757</v>
      </c>
      <c r="Q1267" s="66" t="s">
        <v>699</v>
      </c>
      <c r="R1267" s="66" t="s">
        <v>489</v>
      </c>
      <c r="S1267" s="65" t="s">
        <v>757</v>
      </c>
    </row>
    <row r="1268" spans="6:19" s="66" customFormat="1" x14ac:dyDescent="0.25">
      <c r="F1268" s="80" t="s">
        <v>139</v>
      </c>
      <c r="G1268" s="80" t="s">
        <v>1036</v>
      </c>
      <c r="H1268" s="6">
        <v>96000000</v>
      </c>
      <c r="I1268" s="6"/>
      <c r="J1268" s="6">
        <f t="shared" si="56"/>
        <v>96000000</v>
      </c>
      <c r="K1268" s="67" t="str">
        <f t="shared" si="57"/>
        <v>02-02-01-004-002</v>
      </c>
      <c r="L1268" s="67" t="s">
        <v>637</v>
      </c>
      <c r="M1268" s="66" t="s">
        <v>273</v>
      </c>
      <c r="N1268" s="66" t="str">
        <f t="shared" si="55"/>
        <v/>
      </c>
      <c r="O1268" s="66" t="str">
        <f>IF(A1268="","",IF(M1268="DETALLE","",COUNTIFS(N1268:$N$2970,N1268)))</f>
        <v/>
      </c>
      <c r="P1268" s="66" t="s">
        <v>779</v>
      </c>
      <c r="Q1268" s="66" t="s">
        <v>699</v>
      </c>
      <c r="R1268" s="66" t="s">
        <v>489</v>
      </c>
      <c r="S1268" s="65" t="s">
        <v>779</v>
      </c>
    </row>
    <row r="1269" spans="6:19" s="66" customFormat="1" x14ac:dyDescent="0.25">
      <c r="F1269" s="80" t="s">
        <v>59</v>
      </c>
      <c r="G1269" s="80" t="s">
        <v>1029</v>
      </c>
      <c r="H1269" s="6">
        <v>533279408</v>
      </c>
      <c r="I1269" s="6"/>
      <c r="J1269" s="6">
        <f t="shared" si="56"/>
        <v>533279408</v>
      </c>
      <c r="K1269" s="67" t="str">
        <f t="shared" si="57"/>
        <v>02-02-01-004-002</v>
      </c>
      <c r="L1269" s="67" t="s">
        <v>637</v>
      </c>
      <c r="M1269" s="66" t="s">
        <v>273</v>
      </c>
      <c r="N1269" s="66" t="str">
        <f t="shared" si="55"/>
        <v/>
      </c>
      <c r="O1269" s="66" t="str">
        <f>IF(A1269="","",IF(M1269="DETALLE","",COUNTIFS(N1269:$N$2970,N1269)))</f>
        <v/>
      </c>
      <c r="P1269" s="66" t="s">
        <v>759</v>
      </c>
      <c r="Q1269" s="66" t="s">
        <v>699</v>
      </c>
      <c r="R1269" s="66" t="s">
        <v>489</v>
      </c>
      <c r="S1269" s="65" t="s">
        <v>759</v>
      </c>
    </row>
    <row r="1270" spans="6:19" s="66" customFormat="1" x14ac:dyDescent="0.25">
      <c r="F1270" s="80" t="s">
        <v>60</v>
      </c>
      <c r="G1270" s="80" t="s">
        <v>329</v>
      </c>
      <c r="H1270" s="6">
        <v>64780000</v>
      </c>
      <c r="I1270" s="6"/>
      <c r="J1270" s="6">
        <f t="shared" si="56"/>
        <v>64780000</v>
      </c>
      <c r="K1270" s="67" t="str">
        <f t="shared" si="57"/>
        <v>02-02-01-004-002</v>
      </c>
      <c r="L1270" s="67" t="s">
        <v>637</v>
      </c>
      <c r="M1270" s="66" t="s">
        <v>273</v>
      </c>
      <c r="N1270" s="66" t="str">
        <f t="shared" si="55"/>
        <v/>
      </c>
      <c r="O1270" s="66" t="str">
        <f>IF(A1270="","",IF(M1270="DETALLE","",COUNTIFS(N1270:$N$2970,N1270)))</f>
        <v/>
      </c>
      <c r="P1270" s="66" t="s">
        <v>760</v>
      </c>
      <c r="Q1270" s="66" t="s">
        <v>699</v>
      </c>
      <c r="R1270" s="66" t="s">
        <v>489</v>
      </c>
      <c r="S1270" s="65" t="s">
        <v>760</v>
      </c>
    </row>
    <row r="1271" spans="6:19" s="66" customFormat="1" x14ac:dyDescent="0.25">
      <c r="F1271" s="80" t="s">
        <v>61</v>
      </c>
      <c r="G1271" s="80" t="s">
        <v>330</v>
      </c>
      <c r="H1271" s="6">
        <v>10000000</v>
      </c>
      <c r="I1271" s="6"/>
      <c r="J1271" s="6">
        <f t="shared" si="56"/>
        <v>10000000</v>
      </c>
      <c r="K1271" s="67" t="str">
        <f t="shared" si="57"/>
        <v>02-02-01-004-002</v>
      </c>
      <c r="L1271" s="67" t="s">
        <v>637</v>
      </c>
      <c r="M1271" s="66" t="s">
        <v>273</v>
      </c>
      <c r="N1271" s="66" t="str">
        <f t="shared" si="55"/>
        <v/>
      </c>
      <c r="O1271" s="66" t="str">
        <f>IF(A1271="","",IF(M1271="DETALLE","",COUNTIFS(N1271:$N$2970,N1271)))</f>
        <v/>
      </c>
      <c r="P1271" s="66" t="s">
        <v>760</v>
      </c>
      <c r="Q1271" s="66" t="s">
        <v>699</v>
      </c>
      <c r="R1271" s="66" t="s">
        <v>489</v>
      </c>
      <c r="S1271" s="65" t="s">
        <v>843</v>
      </c>
    </row>
    <row r="1272" spans="6:19" s="66" customFormat="1" x14ac:dyDescent="0.25">
      <c r="F1272" s="80" t="s">
        <v>65</v>
      </c>
      <c r="G1272" s="80" t="s">
        <v>1024</v>
      </c>
      <c r="H1272" s="6">
        <v>73510756</v>
      </c>
      <c r="I1272" s="6"/>
      <c r="J1272" s="6">
        <f t="shared" si="56"/>
        <v>73510756</v>
      </c>
      <c r="K1272" s="67" t="str">
        <f t="shared" si="57"/>
        <v>02-02-01-004-002</v>
      </c>
      <c r="L1272" s="67" t="s">
        <v>637</v>
      </c>
      <c r="M1272" s="66" t="s">
        <v>273</v>
      </c>
      <c r="N1272" s="66" t="str">
        <f t="shared" si="55"/>
        <v/>
      </c>
      <c r="O1272" s="66" t="str">
        <f>IF(A1272="","",IF(M1272="DETALLE","",COUNTIFS(N1272:$N$2970,N1272)))</f>
        <v/>
      </c>
      <c r="P1272" s="66" t="s">
        <v>762</v>
      </c>
      <c r="Q1272" s="66" t="s">
        <v>699</v>
      </c>
      <c r="R1272" s="66" t="s">
        <v>489</v>
      </c>
      <c r="S1272" s="65" t="s">
        <v>762</v>
      </c>
    </row>
    <row r="1273" spans="6:19" s="66" customFormat="1" x14ac:dyDescent="0.25">
      <c r="F1273" s="80" t="s">
        <v>66</v>
      </c>
      <c r="G1273" s="80" t="s">
        <v>335</v>
      </c>
      <c r="H1273" s="6">
        <v>168000000</v>
      </c>
      <c r="I1273" s="6"/>
      <c r="J1273" s="6">
        <f t="shared" si="56"/>
        <v>168000000</v>
      </c>
      <c r="K1273" s="67" t="str">
        <f t="shared" si="57"/>
        <v>02-02-01-004-002</v>
      </c>
      <c r="L1273" s="67" t="s">
        <v>637</v>
      </c>
      <c r="M1273" s="66" t="s">
        <v>273</v>
      </c>
      <c r="N1273" s="66" t="str">
        <f t="shared" si="55"/>
        <v/>
      </c>
      <c r="O1273" s="66" t="str">
        <f>IF(A1273="","",IF(M1273="DETALLE","",COUNTIFS(N1273:$N$2970,N1273)))</f>
        <v/>
      </c>
      <c r="P1273" s="66" t="s">
        <v>762</v>
      </c>
      <c r="Q1273" s="66" t="s">
        <v>699</v>
      </c>
      <c r="R1273" s="66" t="s">
        <v>489</v>
      </c>
      <c r="S1273" s="65" t="s">
        <v>845</v>
      </c>
    </row>
    <row r="1274" spans="6:19" s="66" customFormat="1" x14ac:dyDescent="0.25">
      <c r="F1274" s="80" t="s">
        <v>67</v>
      </c>
      <c r="G1274" s="80" t="s">
        <v>336</v>
      </c>
      <c r="H1274" s="6">
        <v>8000000</v>
      </c>
      <c r="I1274" s="6"/>
      <c r="J1274" s="6">
        <f t="shared" si="56"/>
        <v>8000000</v>
      </c>
      <c r="K1274" s="67" t="str">
        <f t="shared" si="57"/>
        <v>02-02-01-004-002</v>
      </c>
      <c r="L1274" s="67" t="s">
        <v>637</v>
      </c>
      <c r="M1274" s="66" t="s">
        <v>273</v>
      </c>
      <c r="N1274" s="66" t="str">
        <f t="shared" si="55"/>
        <v/>
      </c>
      <c r="O1274" s="66" t="str">
        <f>IF(A1274="","",IF(M1274="DETALLE","",COUNTIFS(N1274:$N$2970,N1274)))</f>
        <v/>
      </c>
      <c r="P1274" s="66" t="s">
        <v>762</v>
      </c>
      <c r="Q1274" s="66" t="s">
        <v>699</v>
      </c>
      <c r="R1274" s="66" t="s">
        <v>489</v>
      </c>
      <c r="S1274" s="65" t="s">
        <v>1048</v>
      </c>
    </row>
    <row r="1275" spans="6:19" s="66" customFormat="1" x14ac:dyDescent="0.25">
      <c r="F1275" s="80" t="s">
        <v>71</v>
      </c>
      <c r="G1275" s="80" t="s">
        <v>982</v>
      </c>
      <c r="H1275" s="6">
        <v>53000000</v>
      </c>
      <c r="I1275" s="6"/>
      <c r="J1275" s="6">
        <f t="shared" si="56"/>
        <v>53000000</v>
      </c>
      <c r="K1275" s="67" t="str">
        <f t="shared" si="57"/>
        <v>02-02-01-004-002</v>
      </c>
      <c r="L1275" s="67" t="s">
        <v>637</v>
      </c>
      <c r="M1275" s="66" t="s">
        <v>273</v>
      </c>
      <c r="N1275" s="66" t="str">
        <f t="shared" si="55"/>
        <v/>
      </c>
      <c r="O1275" s="66" t="str">
        <f>IF(A1275="","",IF(M1275="DETALLE","",COUNTIFS(N1275:$N$2970,N1275)))</f>
        <v/>
      </c>
      <c r="P1275" s="66" t="s">
        <v>764</v>
      </c>
      <c r="Q1275" s="66" t="s">
        <v>699</v>
      </c>
      <c r="R1275" s="66" t="s">
        <v>489</v>
      </c>
      <c r="S1275" s="65" t="s">
        <v>849</v>
      </c>
    </row>
    <row r="1276" spans="6:19" s="66" customFormat="1" x14ac:dyDescent="0.25">
      <c r="F1276" s="80" t="s">
        <v>72</v>
      </c>
      <c r="G1276" s="80" t="s">
        <v>341</v>
      </c>
      <c r="H1276" s="6">
        <v>4150000</v>
      </c>
      <c r="I1276" s="6">
        <v>4600000</v>
      </c>
      <c r="J1276" s="6">
        <f t="shared" si="56"/>
        <v>8750000</v>
      </c>
      <c r="K1276" s="67" t="str">
        <f t="shared" si="57"/>
        <v>02-02-01-004-002</v>
      </c>
      <c r="L1276" s="67" t="s">
        <v>637</v>
      </c>
      <c r="M1276" s="66" t="s">
        <v>273</v>
      </c>
      <c r="N1276" s="66" t="str">
        <f t="shared" si="55"/>
        <v/>
      </c>
      <c r="O1276" s="66" t="str">
        <f>IF(A1276="","",IF(M1276="DETALLE","",COUNTIFS(N1276:$N$2970,N1276)))</f>
        <v/>
      </c>
      <c r="P1276" s="66" t="s">
        <v>765</v>
      </c>
      <c r="Q1276" s="66" t="s">
        <v>699</v>
      </c>
      <c r="R1276" s="66" t="s">
        <v>489</v>
      </c>
      <c r="S1276" s="65" t="s">
        <v>850</v>
      </c>
    </row>
    <row r="1277" spans="6:19" s="66" customFormat="1" x14ac:dyDescent="0.25">
      <c r="F1277" s="80" t="s">
        <v>73</v>
      </c>
      <c r="G1277" s="80" t="s">
        <v>342</v>
      </c>
      <c r="H1277" s="6">
        <v>9276760</v>
      </c>
      <c r="I1277" s="6"/>
      <c r="J1277" s="6">
        <f t="shared" si="56"/>
        <v>9276760</v>
      </c>
      <c r="K1277" s="67" t="str">
        <f t="shared" si="57"/>
        <v>02-02-01-004-002</v>
      </c>
      <c r="L1277" s="67" t="s">
        <v>637</v>
      </c>
      <c r="M1277" s="66" t="s">
        <v>273</v>
      </c>
      <c r="N1277" s="66" t="str">
        <f t="shared" si="55"/>
        <v/>
      </c>
      <c r="O1277" s="66" t="str">
        <f>IF(A1277="","",IF(M1277="DETALLE","",COUNTIFS(N1277:$N$2970,N1277)))</f>
        <v/>
      </c>
      <c r="P1277" s="66" t="s">
        <v>765</v>
      </c>
      <c r="Q1277" s="66" t="s">
        <v>699</v>
      </c>
      <c r="R1277" s="66" t="s">
        <v>489</v>
      </c>
      <c r="S1277" s="65" t="s">
        <v>765</v>
      </c>
    </row>
    <row r="1278" spans="6:19" s="66" customFormat="1" x14ac:dyDescent="0.25">
      <c r="F1278" s="80" t="s">
        <v>124</v>
      </c>
      <c r="G1278" s="80" t="s">
        <v>987</v>
      </c>
      <c r="H1278" s="6">
        <v>6600000</v>
      </c>
      <c r="I1278" s="6"/>
      <c r="J1278" s="6">
        <f t="shared" si="56"/>
        <v>6600000</v>
      </c>
      <c r="K1278" s="67" t="str">
        <f t="shared" si="57"/>
        <v>02-02-01-004-002</v>
      </c>
      <c r="L1278" s="67" t="s">
        <v>637</v>
      </c>
      <c r="M1278" s="66" t="s">
        <v>273</v>
      </c>
      <c r="N1278" s="66" t="str">
        <f t="shared" si="55"/>
        <v/>
      </c>
      <c r="O1278" s="66" t="str">
        <f>IF(A1278="","",IF(M1278="DETALLE","",COUNTIFS(N1278:$N$2970,N1278)))</f>
        <v/>
      </c>
      <c r="P1278" s="66" t="s">
        <v>766</v>
      </c>
      <c r="Q1278" s="66" t="s">
        <v>699</v>
      </c>
      <c r="R1278" s="66" t="s">
        <v>489</v>
      </c>
      <c r="S1278" s="65" t="s">
        <v>873</v>
      </c>
    </row>
    <row r="1279" spans="6:19" s="66" customFormat="1" x14ac:dyDescent="0.25">
      <c r="F1279" s="80" t="s">
        <v>75</v>
      </c>
      <c r="G1279" s="80" t="s">
        <v>281</v>
      </c>
      <c r="H1279" s="6">
        <v>57550000</v>
      </c>
      <c r="I1279" s="6"/>
      <c r="J1279" s="6">
        <f t="shared" si="56"/>
        <v>57550000</v>
      </c>
      <c r="K1279" s="67" t="str">
        <f t="shared" si="57"/>
        <v>02-02-01-004-002</v>
      </c>
      <c r="L1279" s="67" t="s">
        <v>637</v>
      </c>
      <c r="M1279" s="66" t="s">
        <v>273</v>
      </c>
      <c r="N1279" s="66" t="str">
        <f t="shared" si="55"/>
        <v/>
      </c>
      <c r="O1279" s="66" t="str">
        <f>IF(A1279="","",IF(M1279="DETALLE","",COUNTIFS(N1279:$N$2970,N1279)))</f>
        <v/>
      </c>
      <c r="P1279" s="66" t="s">
        <v>741</v>
      </c>
      <c r="Q1279" s="66" t="s">
        <v>699</v>
      </c>
      <c r="R1279" s="66" t="s">
        <v>489</v>
      </c>
      <c r="S1279" s="65" t="s">
        <v>741</v>
      </c>
    </row>
    <row r="1280" spans="6:19" s="66" customFormat="1" x14ac:dyDescent="0.25">
      <c r="F1280" s="80" t="s">
        <v>78</v>
      </c>
      <c r="G1280" s="80" t="s">
        <v>345</v>
      </c>
      <c r="H1280" s="6">
        <v>8000000</v>
      </c>
      <c r="I1280" s="6"/>
      <c r="J1280" s="6">
        <f t="shared" si="56"/>
        <v>8000000</v>
      </c>
      <c r="K1280" s="67" t="str">
        <f t="shared" si="57"/>
        <v>02-02-01-004-002</v>
      </c>
      <c r="L1280" s="67" t="s">
        <v>637</v>
      </c>
      <c r="M1280" s="66" t="s">
        <v>273</v>
      </c>
      <c r="N1280" s="66" t="str">
        <f t="shared" si="55"/>
        <v/>
      </c>
      <c r="O1280" s="66" t="str">
        <f>IF(A1280="","",IF(M1280="DETALLE","",COUNTIFS(N1280:$N$2970,N1280)))</f>
        <v/>
      </c>
      <c r="P1280" s="66" t="s">
        <v>767</v>
      </c>
      <c r="Q1280" s="66" t="s">
        <v>699</v>
      </c>
      <c r="R1280" s="66" t="s">
        <v>489</v>
      </c>
      <c r="S1280" s="65" t="s">
        <v>852</v>
      </c>
    </row>
    <row r="1281" spans="1:19" s="66" customFormat="1" x14ac:dyDescent="0.25">
      <c r="F1281" s="80" t="s">
        <v>80</v>
      </c>
      <c r="G1281" s="80" t="s">
        <v>347</v>
      </c>
      <c r="H1281" s="6">
        <v>60590474</v>
      </c>
      <c r="I1281" s="6"/>
      <c r="J1281" s="6">
        <f t="shared" si="56"/>
        <v>60590474</v>
      </c>
      <c r="K1281" s="67" t="str">
        <f t="shared" si="57"/>
        <v>02-02-01-004-002</v>
      </c>
      <c r="L1281" s="67" t="s">
        <v>637</v>
      </c>
      <c r="M1281" s="66" t="s">
        <v>273</v>
      </c>
      <c r="N1281" s="66" t="str">
        <f t="shared" si="55"/>
        <v/>
      </c>
      <c r="O1281" s="66" t="str">
        <f>IF(A1281="","",IF(M1281="DETALLE","",COUNTIFS(N1281:$N$2970,N1281)))</f>
        <v/>
      </c>
      <c r="P1281" s="66" t="s">
        <v>768</v>
      </c>
      <c r="Q1281" s="66" t="s">
        <v>699</v>
      </c>
      <c r="R1281" s="66" t="s">
        <v>489</v>
      </c>
      <c r="S1281" s="65" t="s">
        <v>768</v>
      </c>
    </row>
    <row r="1282" spans="1:19" s="66" customFormat="1" x14ac:dyDescent="0.25">
      <c r="F1282" s="80" t="s">
        <v>114</v>
      </c>
      <c r="G1282" s="80" t="s">
        <v>380</v>
      </c>
      <c r="H1282" s="6"/>
      <c r="I1282" s="6">
        <v>20000000</v>
      </c>
      <c r="J1282" s="6">
        <f t="shared" si="56"/>
        <v>20000000</v>
      </c>
      <c r="K1282" s="67" t="str">
        <f t="shared" si="57"/>
        <v>02-02-01-004-002</v>
      </c>
      <c r="L1282" s="67" t="s">
        <v>637</v>
      </c>
      <c r="M1282" s="66" t="s">
        <v>273</v>
      </c>
      <c r="N1282" s="66" t="str">
        <f t="shared" si="55"/>
        <v/>
      </c>
      <c r="O1282" s="66" t="str">
        <f>IF(A1282="","",IF(M1282="DETALLE","",COUNTIFS(N1282:$N$2970,N1282)))</f>
        <v/>
      </c>
      <c r="P1282" s="66" t="s">
        <v>769</v>
      </c>
      <c r="Q1282" s="66" t="s">
        <v>699</v>
      </c>
      <c r="R1282" s="66" t="s">
        <v>489</v>
      </c>
      <c r="S1282" s="65" t="s">
        <v>868</v>
      </c>
    </row>
    <row r="1283" spans="1:19" s="66" customFormat="1" x14ac:dyDescent="0.25">
      <c r="F1283" s="80" t="s">
        <v>87</v>
      </c>
      <c r="G1283" s="80" t="s">
        <v>354</v>
      </c>
      <c r="H1283" s="6">
        <v>12000000</v>
      </c>
      <c r="I1283" s="6"/>
      <c r="J1283" s="6">
        <f t="shared" si="56"/>
        <v>12000000</v>
      </c>
      <c r="K1283" s="67" t="str">
        <f t="shared" si="57"/>
        <v>02-02-01-004-002</v>
      </c>
      <c r="L1283" s="67" t="s">
        <v>637</v>
      </c>
      <c r="M1283" s="66" t="s">
        <v>273</v>
      </c>
      <c r="N1283" s="66" t="str">
        <f t="shared" si="55"/>
        <v/>
      </c>
      <c r="O1283" s="66" t="str">
        <f>IF(A1283="","",IF(M1283="DETALLE","",COUNTIFS(N1283:$N$2970,N1283)))</f>
        <v/>
      </c>
      <c r="P1283" s="66" t="s">
        <v>771</v>
      </c>
      <c r="Q1283" s="66" t="s">
        <v>699</v>
      </c>
      <c r="R1283" s="66" t="s">
        <v>489</v>
      </c>
      <c r="S1283" s="65" t="s">
        <v>771</v>
      </c>
    </row>
    <row r="1284" spans="1:19" s="66" customFormat="1" x14ac:dyDescent="0.25">
      <c r="F1284" s="80" t="s">
        <v>141</v>
      </c>
      <c r="G1284" s="80" t="s">
        <v>405</v>
      </c>
      <c r="H1284" s="6"/>
      <c r="I1284" s="6">
        <v>55000000</v>
      </c>
      <c r="J1284" s="6">
        <f t="shared" si="56"/>
        <v>55000000</v>
      </c>
      <c r="K1284" s="67" t="str">
        <f t="shared" si="57"/>
        <v>02-02-01-004-002</v>
      </c>
      <c r="L1284" s="67" t="s">
        <v>637</v>
      </c>
      <c r="M1284" s="66" t="s">
        <v>273</v>
      </c>
      <c r="N1284" s="66" t="str">
        <f t="shared" si="55"/>
        <v/>
      </c>
      <c r="O1284" s="66" t="str">
        <f>IF(A1284="","",IF(M1284="DETALLE","",COUNTIFS(N1284:$N$2970,N1284)))</f>
        <v/>
      </c>
      <c r="P1284" s="66" t="s">
        <v>772</v>
      </c>
      <c r="Q1284" s="66" t="s">
        <v>699</v>
      </c>
      <c r="R1284" s="66" t="s">
        <v>489</v>
      </c>
      <c r="S1284" s="65" t="s">
        <v>772</v>
      </c>
    </row>
    <row r="1285" spans="1:19" s="66" customFormat="1" x14ac:dyDescent="0.25">
      <c r="F1285" s="80" t="s">
        <v>89</v>
      </c>
      <c r="G1285" s="80" t="s">
        <v>356</v>
      </c>
      <c r="H1285" s="6">
        <v>15000000</v>
      </c>
      <c r="I1285" s="6"/>
      <c r="J1285" s="6">
        <f t="shared" si="56"/>
        <v>15000000</v>
      </c>
      <c r="K1285" s="67" t="str">
        <f t="shared" si="57"/>
        <v>02-02-01-004-002</v>
      </c>
      <c r="L1285" s="67" t="s">
        <v>637</v>
      </c>
      <c r="M1285" s="66" t="s">
        <v>273</v>
      </c>
      <c r="N1285" s="66" t="str">
        <f t="shared" si="55"/>
        <v/>
      </c>
      <c r="O1285" s="66" t="str">
        <f>IF(A1285="","",IF(M1285="DETALLE","",COUNTIFS(N1285:$N$2970,N1285)))</f>
        <v/>
      </c>
      <c r="P1285" s="66" t="s">
        <v>772</v>
      </c>
      <c r="Q1285" s="66" t="s">
        <v>699</v>
      </c>
      <c r="R1285" s="66" t="s">
        <v>489</v>
      </c>
      <c r="S1285" s="65" t="s">
        <v>858</v>
      </c>
    </row>
    <row r="1286" spans="1:19" s="66" customFormat="1" x14ac:dyDescent="0.25">
      <c r="F1286" s="80" t="s">
        <v>90</v>
      </c>
      <c r="G1286" s="80" t="s">
        <v>1025</v>
      </c>
      <c r="H1286" s="6">
        <v>10800000</v>
      </c>
      <c r="I1286" s="6"/>
      <c r="J1286" s="6">
        <f t="shared" si="56"/>
        <v>10800000</v>
      </c>
      <c r="K1286" s="67" t="str">
        <f t="shared" si="57"/>
        <v>02-02-01-004-002</v>
      </c>
      <c r="L1286" s="67" t="s">
        <v>637</v>
      </c>
      <c r="M1286" s="66" t="s">
        <v>273</v>
      </c>
      <c r="N1286" s="66" t="str">
        <f t="shared" si="55"/>
        <v/>
      </c>
      <c r="O1286" s="66" t="str">
        <f>IF(A1286="","",IF(M1286="DETALLE","",COUNTIFS(N1286:$N$2970,N1286)))</f>
        <v/>
      </c>
      <c r="P1286" s="66" t="s">
        <v>773</v>
      </c>
      <c r="Q1286" s="66" t="s">
        <v>699</v>
      </c>
      <c r="R1286" s="66" t="s">
        <v>489</v>
      </c>
      <c r="S1286" s="65" t="s">
        <v>773</v>
      </c>
    </row>
    <row r="1287" spans="1:19" s="66" customFormat="1" x14ac:dyDescent="0.25">
      <c r="F1287" s="80" t="s">
        <v>91</v>
      </c>
      <c r="G1287" s="80" t="s">
        <v>358</v>
      </c>
      <c r="H1287" s="6">
        <v>9350000</v>
      </c>
      <c r="I1287" s="6"/>
      <c r="J1287" s="6">
        <f t="shared" si="56"/>
        <v>9350000</v>
      </c>
      <c r="K1287" s="67" t="str">
        <f t="shared" si="57"/>
        <v>02-02-01-004-002</v>
      </c>
      <c r="L1287" s="67" t="s">
        <v>637</v>
      </c>
      <c r="M1287" s="66" t="s">
        <v>273</v>
      </c>
      <c r="N1287" s="66" t="str">
        <f t="shared" si="55"/>
        <v/>
      </c>
      <c r="O1287" s="66" t="str">
        <f>IF(A1287="","",IF(M1287="DETALLE","",COUNTIFS(N1287:$N$2970,N1287)))</f>
        <v/>
      </c>
      <c r="P1287" s="66" t="s">
        <v>773</v>
      </c>
      <c r="Q1287" s="66" t="s">
        <v>699</v>
      </c>
      <c r="R1287" s="66" t="s">
        <v>489</v>
      </c>
      <c r="S1287" s="65" t="s">
        <v>859</v>
      </c>
    </row>
    <row r="1288" spans="1:19" s="66" customFormat="1" x14ac:dyDescent="0.25">
      <c r="F1288" s="80" t="s">
        <v>93</v>
      </c>
      <c r="G1288" s="80" t="s">
        <v>360</v>
      </c>
      <c r="H1288" s="6">
        <v>30000000</v>
      </c>
      <c r="I1288" s="6"/>
      <c r="J1288" s="6">
        <f t="shared" si="56"/>
        <v>30000000</v>
      </c>
      <c r="K1288" s="67" t="str">
        <f t="shared" si="57"/>
        <v>02-02-01-004-002</v>
      </c>
      <c r="L1288" s="67" t="s">
        <v>637</v>
      </c>
      <c r="M1288" s="66" t="s">
        <v>273</v>
      </c>
      <c r="N1288" s="66" t="str">
        <f t="shared" si="55"/>
        <v/>
      </c>
      <c r="O1288" s="66" t="str">
        <f>IF(A1288="","",IF(M1288="DETALLE","",COUNTIFS(N1288:$N$2970,N1288)))</f>
        <v/>
      </c>
      <c r="P1288" s="66" t="s">
        <v>774</v>
      </c>
      <c r="Q1288" s="66" t="s">
        <v>699</v>
      </c>
      <c r="R1288" s="66" t="s">
        <v>489</v>
      </c>
      <c r="S1288" s="65" t="s">
        <v>774</v>
      </c>
    </row>
    <row r="1289" spans="1:19" s="66" customFormat="1" x14ac:dyDescent="0.25">
      <c r="F1289" s="80" t="s">
        <v>94</v>
      </c>
      <c r="G1289" s="80" t="s">
        <v>361</v>
      </c>
      <c r="H1289" s="6">
        <v>1520000</v>
      </c>
      <c r="I1289" s="6"/>
      <c r="J1289" s="6">
        <f t="shared" si="56"/>
        <v>1520000</v>
      </c>
      <c r="K1289" s="67" t="str">
        <f t="shared" si="57"/>
        <v>02-02-01-004-002</v>
      </c>
      <c r="L1289" s="67" t="s">
        <v>637</v>
      </c>
      <c r="M1289" s="66" t="s">
        <v>273</v>
      </c>
      <c r="N1289" s="66" t="str">
        <f t="shared" si="55"/>
        <v/>
      </c>
      <c r="O1289" s="66" t="str">
        <f>IF(A1289="","",IF(M1289="DETALLE","",COUNTIFS(N1289:$N$2970,N1289)))</f>
        <v/>
      </c>
      <c r="P1289" s="66" t="s">
        <v>774</v>
      </c>
      <c r="Q1289" s="66" t="s">
        <v>699</v>
      </c>
      <c r="R1289" s="66" t="s">
        <v>489</v>
      </c>
      <c r="S1289" s="65" t="s">
        <v>860</v>
      </c>
    </row>
    <row r="1290" spans="1:19" s="66" customFormat="1" x14ac:dyDescent="0.25">
      <c r="F1290" s="80" t="s">
        <v>142</v>
      </c>
      <c r="G1290" s="80" t="s">
        <v>406</v>
      </c>
      <c r="H1290" s="6">
        <v>37120000</v>
      </c>
      <c r="I1290" s="6"/>
      <c r="J1290" s="6">
        <f t="shared" si="56"/>
        <v>37120000</v>
      </c>
      <c r="K1290" s="67" t="str">
        <f t="shared" si="57"/>
        <v>02-02-01-004-002</v>
      </c>
      <c r="L1290" s="67" t="s">
        <v>637</v>
      </c>
      <c r="M1290" s="66" t="s">
        <v>273</v>
      </c>
      <c r="N1290" s="66" t="str">
        <f t="shared" si="55"/>
        <v/>
      </c>
      <c r="O1290" s="66" t="str">
        <f>IF(A1290="","",IF(M1290="DETALLE","",COUNTIFS(N1290:$N$2970,N1290)))</f>
        <v/>
      </c>
      <c r="P1290" s="66" t="s">
        <v>774</v>
      </c>
      <c r="Q1290" s="66" t="s">
        <v>699</v>
      </c>
      <c r="R1290" s="66" t="s">
        <v>489</v>
      </c>
      <c r="S1290" s="65" t="s">
        <v>1053</v>
      </c>
    </row>
    <row r="1291" spans="1:19" s="66" customFormat="1" x14ac:dyDescent="0.25">
      <c r="F1291" s="80" t="s">
        <v>96</v>
      </c>
      <c r="G1291" s="80" t="s">
        <v>363</v>
      </c>
      <c r="H1291" s="6">
        <v>16500000</v>
      </c>
      <c r="I1291" s="6"/>
      <c r="J1291" s="6">
        <f t="shared" si="56"/>
        <v>16500000</v>
      </c>
      <c r="K1291" s="67" t="str">
        <f t="shared" si="57"/>
        <v>02-02-01-004-002</v>
      </c>
      <c r="L1291" s="67" t="s">
        <v>637</v>
      </c>
      <c r="M1291" s="66" t="s">
        <v>273</v>
      </c>
      <c r="N1291" s="66" t="str">
        <f t="shared" si="55"/>
        <v/>
      </c>
      <c r="O1291" s="66" t="str">
        <f>IF(A1291="","",IF(M1291="DETALLE","",COUNTIFS(N1291:$N$2970,N1291)))</f>
        <v/>
      </c>
      <c r="P1291" s="66" t="s">
        <v>742</v>
      </c>
      <c r="Q1291" s="66" t="s">
        <v>699</v>
      </c>
      <c r="R1291" s="66" t="s">
        <v>489</v>
      </c>
      <c r="S1291" s="65" t="s">
        <v>742</v>
      </c>
    </row>
    <row r="1292" spans="1:19" s="66" customFormat="1" x14ac:dyDescent="0.25">
      <c r="F1292" s="80" t="s">
        <v>97</v>
      </c>
      <c r="G1292" s="80" t="s">
        <v>364</v>
      </c>
      <c r="H1292" s="6">
        <v>20050000</v>
      </c>
      <c r="I1292" s="6"/>
      <c r="J1292" s="6">
        <f t="shared" si="56"/>
        <v>20050000</v>
      </c>
      <c r="K1292" s="67" t="str">
        <f t="shared" si="57"/>
        <v>02-02-01-004-002</v>
      </c>
      <c r="L1292" s="67" t="s">
        <v>637</v>
      </c>
      <c r="M1292" s="66" t="s">
        <v>273</v>
      </c>
      <c r="N1292" s="66" t="str">
        <f t="shared" si="55"/>
        <v/>
      </c>
      <c r="O1292" s="66" t="str">
        <f>IF(A1292="","",IF(M1292="DETALLE","",COUNTIFS(N1292:$N$2970,N1292)))</f>
        <v/>
      </c>
      <c r="P1292" s="66" t="s">
        <v>742</v>
      </c>
      <c r="Q1292" s="66" t="s">
        <v>699</v>
      </c>
      <c r="R1292" s="66" t="s">
        <v>489</v>
      </c>
      <c r="S1292" s="65" t="s">
        <v>861</v>
      </c>
    </row>
    <row r="1293" spans="1:19" s="66" customFormat="1" x14ac:dyDescent="0.25">
      <c r="F1293" s="80" t="s">
        <v>98</v>
      </c>
      <c r="G1293" s="80" t="s">
        <v>283</v>
      </c>
      <c r="H1293" s="6">
        <v>10000000</v>
      </c>
      <c r="I1293" s="6"/>
      <c r="J1293" s="6">
        <f t="shared" si="56"/>
        <v>10000000</v>
      </c>
      <c r="K1293" s="67" t="str">
        <f t="shared" si="57"/>
        <v>02-02-01-004-002</v>
      </c>
      <c r="L1293" s="67" t="s">
        <v>637</v>
      </c>
      <c r="M1293" s="66" t="s">
        <v>273</v>
      </c>
      <c r="N1293" s="66" t="str">
        <f t="shared" si="55"/>
        <v/>
      </c>
      <c r="O1293" s="66" t="str">
        <f>IF(A1293="","",IF(M1293="DETALLE","",COUNTIFS(N1293:$N$2970,N1293)))</f>
        <v/>
      </c>
      <c r="P1293" s="66" t="s">
        <v>742</v>
      </c>
      <c r="Q1293" s="66" t="s">
        <v>699</v>
      </c>
      <c r="R1293" s="66" t="s">
        <v>489</v>
      </c>
      <c r="S1293" s="65" t="s">
        <v>862</v>
      </c>
    </row>
    <row r="1294" spans="1:19" s="66" customFormat="1" ht="33.75" customHeight="1" x14ac:dyDescent="0.25">
      <c r="A1294" s="62"/>
      <c r="B1294" s="62"/>
      <c r="C1294" s="62"/>
      <c r="D1294" s="62"/>
      <c r="E1294" s="62"/>
      <c r="F1294" s="62"/>
      <c r="G1294" s="62" t="s">
        <v>261</v>
      </c>
      <c r="H1294" s="4" t="str">
        <f>IF(A1294="","",SUMIFS(H1295:$H$2970,L1295:$L$2970,K1294))</f>
        <v/>
      </c>
      <c r="I1294" s="4" t="str">
        <f>IF(A1294="","",SUMIFS(I1295:$I$2970,L1295:$L$2970,K1294))</f>
        <v/>
      </c>
      <c r="J1294" s="4" t="str">
        <f t="shared" si="56"/>
        <v/>
      </c>
      <c r="K1294" s="64" t="str">
        <f t="shared" si="57"/>
        <v/>
      </c>
      <c r="L1294" s="64" t="s">
        <v>261</v>
      </c>
      <c r="M1294" s="62" t="s">
        <v>261</v>
      </c>
      <c r="N1294" s="62" t="str">
        <f t="shared" si="55"/>
        <v/>
      </c>
      <c r="O1294" s="62" t="str">
        <f>IF(A1294="","",IF(M1294="DETALLE","",COUNTIFS(N1294:$N$2970,N1294)))</f>
        <v/>
      </c>
      <c r="P1294" s="62" t="s">
        <v>261</v>
      </c>
      <c r="Q1294" s="62" t="s">
        <v>261</v>
      </c>
      <c r="R1294" s="62" t="s">
        <v>261</v>
      </c>
      <c r="S1294" s="65" t="s">
        <v>261</v>
      </c>
    </row>
    <row r="1295" spans="1:19" s="66" customFormat="1" ht="30" customHeight="1" x14ac:dyDescent="0.25">
      <c r="A1295" s="62" t="s">
        <v>27</v>
      </c>
      <c r="B1295" s="62" t="s">
        <v>27</v>
      </c>
      <c r="C1295" s="62" t="s">
        <v>28</v>
      </c>
      <c r="D1295" s="62" t="s">
        <v>100</v>
      </c>
      <c r="E1295" s="62" t="s">
        <v>29</v>
      </c>
      <c r="F1295" s="71"/>
      <c r="G1295" s="63" t="s">
        <v>367</v>
      </c>
      <c r="H1295" s="4">
        <f>IF(A1295="","",SUMIFS(H1296:$H$2970,L1296:$L$2970,K1295))</f>
        <v>267013160</v>
      </c>
      <c r="I1295" s="4">
        <f>IF(A1295="","",SUMIFS(I1296:$I$2970,L1296:$L$2970,K1295))</f>
        <v>0</v>
      </c>
      <c r="J1295" s="4">
        <f t="shared" si="56"/>
        <v>267013160</v>
      </c>
      <c r="K1295" s="64" t="str">
        <f t="shared" si="57"/>
        <v>02-02-01-004-003</v>
      </c>
      <c r="L1295" s="64" t="s">
        <v>635</v>
      </c>
      <c r="M1295" s="62" t="s">
        <v>277</v>
      </c>
      <c r="N1295" s="62" t="str">
        <f t="shared" si="55"/>
        <v>020201004003Subordinal</v>
      </c>
      <c r="O1295" s="62">
        <f>IF(A1295="","",IF(M1295="DETALLE","",COUNTIFS(N1295:$N$2970,N1295)))</f>
        <v>1</v>
      </c>
      <c r="P1295" s="62" t="s">
        <v>261</v>
      </c>
      <c r="Q1295" s="62" t="s">
        <v>366</v>
      </c>
      <c r="R1295" s="62" t="s">
        <v>367</v>
      </c>
      <c r="S1295" s="65" t="s">
        <v>261</v>
      </c>
    </row>
    <row r="1296" spans="1:19" s="66" customFormat="1" x14ac:dyDescent="0.25">
      <c r="F1296" s="80" t="s">
        <v>33</v>
      </c>
      <c r="G1296" s="80" t="s">
        <v>979</v>
      </c>
      <c r="H1296" s="6">
        <v>23000000</v>
      </c>
      <c r="I1296" s="6"/>
      <c r="J1296" s="6">
        <f t="shared" si="56"/>
        <v>23000000</v>
      </c>
      <c r="K1296" s="67" t="str">
        <f t="shared" si="57"/>
        <v>02-02-01-004-003</v>
      </c>
      <c r="L1296" s="67" t="s">
        <v>638</v>
      </c>
      <c r="M1296" s="66" t="s">
        <v>273</v>
      </c>
      <c r="N1296" s="66" t="str">
        <f t="shared" si="55"/>
        <v/>
      </c>
      <c r="O1296" s="66" t="str">
        <f>IF(A1296="","",IF(M1296="DETALLE","",COUNTIFS(N1296:$N$2970,N1296)))</f>
        <v/>
      </c>
      <c r="P1296" s="66" t="s">
        <v>739</v>
      </c>
      <c r="Q1296" s="66" t="s">
        <v>366</v>
      </c>
      <c r="R1296" s="66" t="s">
        <v>367</v>
      </c>
      <c r="S1296" s="65" t="s">
        <v>834</v>
      </c>
    </row>
    <row r="1297" spans="1:19" s="66" customFormat="1" x14ac:dyDescent="0.25">
      <c r="F1297" s="80" t="s">
        <v>136</v>
      </c>
      <c r="G1297" s="80" t="s">
        <v>1035</v>
      </c>
      <c r="H1297" s="6">
        <v>1400000</v>
      </c>
      <c r="I1297" s="6"/>
      <c r="J1297" s="6">
        <f t="shared" si="56"/>
        <v>1400000</v>
      </c>
      <c r="K1297" s="67" t="str">
        <f t="shared" si="57"/>
        <v>02-02-01-004-003</v>
      </c>
      <c r="L1297" s="67" t="s">
        <v>638</v>
      </c>
      <c r="M1297" s="66" t="s">
        <v>273</v>
      </c>
      <c r="N1297" s="66" t="str">
        <f t="shared" si="55"/>
        <v/>
      </c>
      <c r="O1297" s="66" t="str">
        <f>IF(A1297="","",IF(M1297="DETALLE","",COUNTIFS(N1297:$N$2970,N1297)))</f>
        <v/>
      </c>
      <c r="P1297" s="66" t="s">
        <v>739</v>
      </c>
      <c r="Q1297" s="66" t="s">
        <v>366</v>
      </c>
      <c r="R1297" s="66" t="s">
        <v>367</v>
      </c>
      <c r="S1297" s="65" t="s">
        <v>884</v>
      </c>
    </row>
    <row r="1298" spans="1:19" s="66" customFormat="1" x14ac:dyDescent="0.25">
      <c r="F1298" s="80" t="s">
        <v>137</v>
      </c>
      <c r="G1298" s="80" t="s">
        <v>402</v>
      </c>
      <c r="H1298" s="6">
        <v>2800000</v>
      </c>
      <c r="I1298" s="6"/>
      <c r="J1298" s="6">
        <f t="shared" si="56"/>
        <v>2800000</v>
      </c>
      <c r="K1298" s="67" t="str">
        <f t="shared" si="57"/>
        <v>02-02-01-004-003</v>
      </c>
      <c r="L1298" s="67" t="s">
        <v>638</v>
      </c>
      <c r="M1298" s="66" t="s">
        <v>273</v>
      </c>
      <c r="N1298" s="66" t="str">
        <f t="shared" si="55"/>
        <v/>
      </c>
      <c r="O1298" s="66" t="str">
        <f>IF(A1298="","",IF(M1298="DETALLE","",COUNTIFS(N1298:$N$2970,N1298)))</f>
        <v/>
      </c>
      <c r="P1298" s="66" t="s">
        <v>739</v>
      </c>
      <c r="Q1298" s="66" t="s">
        <v>366</v>
      </c>
      <c r="R1298" s="66" t="s">
        <v>367</v>
      </c>
      <c r="S1298" s="65" t="s">
        <v>885</v>
      </c>
    </row>
    <row r="1299" spans="1:19" s="66" customFormat="1" x14ac:dyDescent="0.25">
      <c r="F1299" s="80" t="s">
        <v>122</v>
      </c>
      <c r="G1299" s="80" t="s">
        <v>389</v>
      </c>
      <c r="H1299" s="6">
        <v>4000000</v>
      </c>
      <c r="I1299" s="6"/>
      <c r="J1299" s="6">
        <f t="shared" si="56"/>
        <v>4000000</v>
      </c>
      <c r="K1299" s="67" t="str">
        <f t="shared" si="57"/>
        <v>02-02-01-004-003</v>
      </c>
      <c r="L1299" s="67" t="s">
        <v>638</v>
      </c>
      <c r="M1299" s="66" t="s">
        <v>273</v>
      </c>
      <c r="N1299" s="66" t="str">
        <f t="shared" si="55"/>
        <v/>
      </c>
      <c r="O1299" s="66" t="str">
        <f>IF(A1299="","",IF(M1299="DETALLE","",COUNTIFS(N1299:$N$2970,N1299)))</f>
        <v/>
      </c>
      <c r="P1299" s="66" t="s">
        <v>739</v>
      </c>
      <c r="Q1299" s="66" t="s">
        <v>366</v>
      </c>
      <c r="R1299" s="66" t="s">
        <v>367</v>
      </c>
      <c r="S1299" s="65" t="s">
        <v>871</v>
      </c>
    </row>
    <row r="1300" spans="1:19" s="66" customFormat="1" x14ac:dyDescent="0.25">
      <c r="F1300" s="80" t="s">
        <v>56</v>
      </c>
      <c r="G1300" s="80" t="s">
        <v>280</v>
      </c>
      <c r="H1300" s="6">
        <v>22151100</v>
      </c>
      <c r="I1300" s="6"/>
      <c r="J1300" s="6">
        <f t="shared" si="56"/>
        <v>22151100</v>
      </c>
      <c r="K1300" s="67" t="str">
        <f t="shared" si="57"/>
        <v>02-02-01-004-003</v>
      </c>
      <c r="L1300" s="67" t="s">
        <v>638</v>
      </c>
      <c r="M1300" s="66" t="s">
        <v>273</v>
      </c>
      <c r="N1300" s="66" t="str">
        <f t="shared" si="55"/>
        <v/>
      </c>
      <c r="O1300" s="66" t="str">
        <f>IF(A1300="","",IF(M1300="DETALLE","",COUNTIFS(N1300:$N$2970,N1300)))</f>
        <v/>
      </c>
      <c r="P1300" s="66" t="s">
        <v>740</v>
      </c>
      <c r="Q1300" s="66" t="s">
        <v>366</v>
      </c>
      <c r="R1300" s="66" t="s">
        <v>367</v>
      </c>
      <c r="S1300" s="65" t="s">
        <v>740</v>
      </c>
    </row>
    <row r="1301" spans="1:19" s="66" customFormat="1" x14ac:dyDescent="0.25">
      <c r="F1301" s="80" t="s">
        <v>58</v>
      </c>
      <c r="G1301" s="80" t="s">
        <v>988</v>
      </c>
      <c r="H1301" s="6">
        <v>50000000</v>
      </c>
      <c r="I1301" s="6"/>
      <c r="J1301" s="6">
        <f t="shared" si="56"/>
        <v>50000000</v>
      </c>
      <c r="K1301" s="67" t="str">
        <f t="shared" si="57"/>
        <v>02-02-01-004-003</v>
      </c>
      <c r="L1301" s="67" t="s">
        <v>638</v>
      </c>
      <c r="M1301" s="66" t="s">
        <v>273</v>
      </c>
      <c r="N1301" s="66" t="str">
        <f t="shared" si="55"/>
        <v/>
      </c>
      <c r="O1301" s="66" t="str">
        <f>IF(A1301="","",IF(M1301="DETALLE","",COUNTIFS(N1301:$N$2970,N1301)))</f>
        <v/>
      </c>
      <c r="P1301" s="66" t="s">
        <v>758</v>
      </c>
      <c r="Q1301" s="66" t="s">
        <v>366</v>
      </c>
      <c r="R1301" s="66" t="s">
        <v>367</v>
      </c>
      <c r="S1301" s="65" t="s">
        <v>758</v>
      </c>
    </row>
    <row r="1302" spans="1:19" s="66" customFormat="1" x14ac:dyDescent="0.25">
      <c r="F1302" s="84" t="s">
        <v>59</v>
      </c>
      <c r="G1302" s="80" t="s">
        <v>1029</v>
      </c>
      <c r="H1302" s="6">
        <v>59400000</v>
      </c>
      <c r="I1302" s="6"/>
      <c r="J1302" s="6">
        <f t="shared" si="56"/>
        <v>59400000</v>
      </c>
      <c r="K1302" s="67" t="str">
        <f t="shared" si="57"/>
        <v>02-02-01-004-003</v>
      </c>
      <c r="L1302" s="67" t="s">
        <v>638</v>
      </c>
      <c r="M1302" s="66" t="s">
        <v>273</v>
      </c>
      <c r="N1302" s="66" t="str">
        <f t="shared" si="55"/>
        <v/>
      </c>
      <c r="O1302" s="66" t="str">
        <f>IF(A1302="","",IF(M1302="DETALLE","",COUNTIFS(N1302:$N$2970,N1302)))</f>
        <v/>
      </c>
      <c r="P1302" s="66" t="s">
        <v>759</v>
      </c>
      <c r="Q1302" s="66" t="s">
        <v>366</v>
      </c>
      <c r="R1302" s="66" t="s">
        <v>367</v>
      </c>
      <c r="S1302" s="65" t="s">
        <v>759</v>
      </c>
    </row>
    <row r="1303" spans="1:19" s="66" customFormat="1" x14ac:dyDescent="0.25">
      <c r="F1303" s="80" t="s">
        <v>60</v>
      </c>
      <c r="G1303" s="80" t="s">
        <v>329</v>
      </c>
      <c r="H1303" s="6">
        <v>790000</v>
      </c>
      <c r="I1303" s="6"/>
      <c r="J1303" s="6">
        <f t="shared" si="56"/>
        <v>790000</v>
      </c>
      <c r="K1303" s="67" t="str">
        <f t="shared" si="57"/>
        <v>02-02-01-004-003</v>
      </c>
      <c r="L1303" s="67" t="s">
        <v>638</v>
      </c>
      <c r="M1303" s="66" t="s">
        <v>273</v>
      </c>
      <c r="N1303" s="66" t="str">
        <f t="shared" si="55"/>
        <v/>
      </c>
      <c r="O1303" s="66" t="str">
        <f>IF(A1303="","",IF(M1303="DETALLE","",COUNTIFS(N1303:$N$2970,N1303)))</f>
        <v/>
      </c>
      <c r="P1303" s="66" t="s">
        <v>760</v>
      </c>
      <c r="Q1303" s="66" t="s">
        <v>366</v>
      </c>
      <c r="R1303" s="66" t="s">
        <v>367</v>
      </c>
      <c r="S1303" s="65" t="s">
        <v>760</v>
      </c>
    </row>
    <row r="1304" spans="1:19" s="66" customFormat="1" x14ac:dyDescent="0.25">
      <c r="F1304" s="80" t="s">
        <v>73</v>
      </c>
      <c r="G1304" s="80" t="s">
        <v>342</v>
      </c>
      <c r="H1304" s="6">
        <v>200000</v>
      </c>
      <c r="I1304" s="6"/>
      <c r="J1304" s="6">
        <f t="shared" si="56"/>
        <v>200000</v>
      </c>
      <c r="K1304" s="67" t="str">
        <f t="shared" si="57"/>
        <v>02-02-01-004-003</v>
      </c>
      <c r="L1304" s="67" t="s">
        <v>638</v>
      </c>
      <c r="M1304" s="66" t="s">
        <v>273</v>
      </c>
      <c r="N1304" s="66" t="str">
        <f t="shared" si="55"/>
        <v/>
      </c>
      <c r="O1304" s="66" t="str">
        <f>IF(A1304="","",IF(M1304="DETALLE","",COUNTIFS(N1304:$N$2970,N1304)))</f>
        <v/>
      </c>
      <c r="P1304" s="66" t="s">
        <v>765</v>
      </c>
      <c r="Q1304" s="66" t="s">
        <v>366</v>
      </c>
      <c r="R1304" s="66" t="s">
        <v>367</v>
      </c>
      <c r="S1304" s="65" t="s">
        <v>765</v>
      </c>
    </row>
    <row r="1305" spans="1:19" s="66" customFormat="1" x14ac:dyDescent="0.25">
      <c r="F1305" s="80" t="s">
        <v>78</v>
      </c>
      <c r="G1305" s="80" t="s">
        <v>345</v>
      </c>
      <c r="H1305" s="6">
        <v>18000000</v>
      </c>
      <c r="I1305" s="6"/>
      <c r="J1305" s="6">
        <f t="shared" si="56"/>
        <v>18000000</v>
      </c>
      <c r="K1305" s="67" t="str">
        <f t="shared" si="57"/>
        <v>02-02-01-004-003</v>
      </c>
      <c r="L1305" s="67" t="s">
        <v>638</v>
      </c>
      <c r="M1305" s="66" t="s">
        <v>273</v>
      </c>
      <c r="N1305" s="66" t="str">
        <f t="shared" ref="N1305:N1371" si="58">IF(F1305&lt;&gt;"","",A1305&amp;TRIM(B1305)&amp;TRIM(C1305)&amp;TRIM(D1305)&amp;TRIM(E1305)&amp;TRIM(M1305))</f>
        <v/>
      </c>
      <c r="O1305" s="66" t="str">
        <f>IF(A1305="","",IF(M1305="DETALLE","",COUNTIFS(N1305:$N$2970,N1305)))</f>
        <v/>
      </c>
      <c r="P1305" s="66" t="s">
        <v>767</v>
      </c>
      <c r="Q1305" s="66" t="s">
        <v>366</v>
      </c>
      <c r="R1305" s="66" t="s">
        <v>367</v>
      </c>
      <c r="S1305" s="65" t="s">
        <v>852</v>
      </c>
    </row>
    <row r="1306" spans="1:19" s="66" customFormat="1" x14ac:dyDescent="0.25">
      <c r="F1306" s="80" t="s">
        <v>88</v>
      </c>
      <c r="G1306" s="80" t="s">
        <v>355</v>
      </c>
      <c r="H1306" s="6">
        <v>2392060</v>
      </c>
      <c r="I1306" s="6"/>
      <c r="J1306" s="6">
        <f t="shared" si="56"/>
        <v>2392060</v>
      </c>
      <c r="K1306" s="67" t="str">
        <f t="shared" si="57"/>
        <v>02-02-01-004-003</v>
      </c>
      <c r="L1306" s="67" t="s">
        <v>638</v>
      </c>
      <c r="M1306" s="66" t="s">
        <v>273</v>
      </c>
      <c r="N1306" s="66" t="str">
        <f t="shared" si="58"/>
        <v/>
      </c>
      <c r="O1306" s="66" t="str">
        <f>IF(A1306="","",IF(M1306="DETALLE","",COUNTIFS(N1306:$N$2970,N1306)))</f>
        <v/>
      </c>
      <c r="P1306" s="66" t="s">
        <v>771</v>
      </c>
      <c r="Q1306" s="66" t="s">
        <v>366</v>
      </c>
      <c r="R1306" s="66" t="s">
        <v>367</v>
      </c>
      <c r="S1306" s="65" t="s">
        <v>1051</v>
      </c>
    </row>
    <row r="1307" spans="1:19" s="66" customFormat="1" x14ac:dyDescent="0.25">
      <c r="F1307" s="80" t="s">
        <v>125</v>
      </c>
      <c r="G1307" s="80" t="s">
        <v>392</v>
      </c>
      <c r="H1307" s="6">
        <v>64500000</v>
      </c>
      <c r="I1307" s="6"/>
      <c r="J1307" s="6">
        <f t="shared" si="56"/>
        <v>64500000</v>
      </c>
      <c r="K1307" s="67" t="str">
        <f t="shared" si="57"/>
        <v>02-02-01-004-003</v>
      </c>
      <c r="L1307" s="67" t="s">
        <v>638</v>
      </c>
      <c r="M1307" s="66" t="s">
        <v>273</v>
      </c>
      <c r="N1307" s="66" t="str">
        <f t="shared" si="58"/>
        <v/>
      </c>
      <c r="O1307" s="66" t="str">
        <f>IF(A1307="","",IF(M1307="DETALLE","",COUNTIFS(N1307:$N$2970,N1307)))</f>
        <v/>
      </c>
      <c r="P1307" s="66" t="s">
        <v>772</v>
      </c>
      <c r="Q1307" s="66" t="s">
        <v>366</v>
      </c>
      <c r="R1307" s="66" t="s">
        <v>367</v>
      </c>
      <c r="S1307" s="65" t="s">
        <v>874</v>
      </c>
    </row>
    <row r="1308" spans="1:19" s="66" customFormat="1" x14ac:dyDescent="0.25">
      <c r="F1308" s="80" t="s">
        <v>93</v>
      </c>
      <c r="G1308" s="80" t="s">
        <v>360</v>
      </c>
      <c r="H1308" s="6">
        <v>2800000</v>
      </c>
      <c r="I1308" s="6"/>
      <c r="J1308" s="6">
        <f t="shared" si="56"/>
        <v>2800000</v>
      </c>
      <c r="K1308" s="67" t="str">
        <f t="shared" si="57"/>
        <v>02-02-01-004-003</v>
      </c>
      <c r="L1308" s="67" t="s">
        <v>638</v>
      </c>
      <c r="M1308" s="66" t="s">
        <v>273</v>
      </c>
      <c r="N1308" s="66" t="str">
        <f t="shared" si="58"/>
        <v/>
      </c>
      <c r="O1308" s="66" t="str">
        <f>IF(A1308="","",IF(M1308="DETALLE","",COUNTIFS(N1308:$N$2970,N1308)))</f>
        <v/>
      </c>
      <c r="P1308" s="66" t="s">
        <v>774</v>
      </c>
      <c r="Q1308" s="66" t="s">
        <v>366</v>
      </c>
      <c r="R1308" s="66" t="s">
        <v>367</v>
      </c>
      <c r="S1308" s="65" t="s">
        <v>774</v>
      </c>
    </row>
    <row r="1309" spans="1:19" s="66" customFormat="1" x14ac:dyDescent="0.25">
      <c r="F1309" s="80" t="s">
        <v>94</v>
      </c>
      <c r="G1309" s="80" t="s">
        <v>361</v>
      </c>
      <c r="H1309" s="6">
        <v>12500000</v>
      </c>
      <c r="I1309" s="6"/>
      <c r="J1309" s="6">
        <f t="shared" ref="J1309:J1375" si="59">IF(AND(A1309="",F1309=""),"",H1309+I1309)</f>
        <v>12500000</v>
      </c>
      <c r="K1309" s="67" t="str">
        <f t="shared" ref="K1309:K1375" si="60">IF(F1309&lt;&gt;"",K1308,A1309&amp;IF(B1309="","","-"&amp;B1309)&amp;IF(OR(C1309="",C1309=" "),"","-"&amp;C1309)&amp;IF(OR(D1309="",D1309=" "),"","-"&amp;D1309)&amp;IF(OR(E1309="",E1309=" "),"","-"&amp;E1309))</f>
        <v>02-02-01-004-003</v>
      </c>
      <c r="L1309" s="67" t="s">
        <v>638</v>
      </c>
      <c r="M1309" s="66" t="s">
        <v>273</v>
      </c>
      <c r="N1309" s="66" t="str">
        <f t="shared" si="58"/>
        <v/>
      </c>
      <c r="O1309" s="66" t="str">
        <f>IF(A1309="","",IF(M1309="DETALLE","",COUNTIFS(N1309:$N$2970,N1309)))</f>
        <v/>
      </c>
      <c r="P1309" s="66" t="s">
        <v>774</v>
      </c>
      <c r="Q1309" s="66" t="s">
        <v>366</v>
      </c>
      <c r="R1309" s="66" t="s">
        <v>367</v>
      </c>
      <c r="S1309" s="65" t="s">
        <v>860</v>
      </c>
    </row>
    <row r="1310" spans="1:19" s="66" customFormat="1" x14ac:dyDescent="0.25">
      <c r="F1310" s="80" t="s">
        <v>98</v>
      </c>
      <c r="G1310" s="80" t="s">
        <v>283</v>
      </c>
      <c r="H1310" s="6">
        <v>3080000</v>
      </c>
      <c r="I1310" s="6"/>
      <c r="J1310" s="6">
        <f t="shared" si="59"/>
        <v>3080000</v>
      </c>
      <c r="K1310" s="67" t="str">
        <f t="shared" si="60"/>
        <v>02-02-01-004-003</v>
      </c>
      <c r="L1310" s="67" t="s">
        <v>638</v>
      </c>
      <c r="M1310" s="66" t="s">
        <v>273</v>
      </c>
      <c r="N1310" s="66" t="str">
        <f t="shared" si="58"/>
        <v/>
      </c>
      <c r="O1310" s="66" t="str">
        <f>IF(A1310="","",IF(M1310="DETALLE","",COUNTIFS(N1310:$N$2970,N1310)))</f>
        <v/>
      </c>
      <c r="P1310" s="66" t="s">
        <v>742</v>
      </c>
      <c r="Q1310" s="66" t="s">
        <v>366</v>
      </c>
      <c r="R1310" s="66" t="s">
        <v>367</v>
      </c>
      <c r="S1310" s="65" t="s">
        <v>862</v>
      </c>
    </row>
    <row r="1311" spans="1:19" s="66" customFormat="1" ht="31.5" customHeight="1" x14ac:dyDescent="0.25">
      <c r="A1311" s="62"/>
      <c r="B1311" s="62"/>
      <c r="C1311" s="62"/>
      <c r="D1311" s="62"/>
      <c r="E1311" s="62"/>
      <c r="F1311" s="62"/>
      <c r="G1311" s="62" t="s">
        <v>261</v>
      </c>
      <c r="H1311" s="4" t="str">
        <f>IF(A1311="","",SUMIFS(H1312:$H$2970,L1312:$L$2970,K1311))</f>
        <v/>
      </c>
      <c r="I1311" s="4" t="str">
        <f>IF(A1311="","",SUMIFS(I1312:$I$2970,L1312:$L$2970,K1311))</f>
        <v/>
      </c>
      <c r="J1311" s="4" t="str">
        <f t="shared" si="59"/>
        <v/>
      </c>
      <c r="K1311" s="64" t="str">
        <f t="shared" si="60"/>
        <v/>
      </c>
      <c r="L1311" s="64" t="s">
        <v>261</v>
      </c>
      <c r="M1311" s="62" t="s">
        <v>261</v>
      </c>
      <c r="N1311" s="62" t="str">
        <f t="shared" si="58"/>
        <v/>
      </c>
      <c r="O1311" s="62" t="str">
        <f>IF(A1311="","",IF(M1311="DETALLE","",COUNTIFS(N1311:$N$2970,N1311)))</f>
        <v/>
      </c>
      <c r="P1311" s="62" t="s">
        <v>261</v>
      </c>
      <c r="Q1311" s="62" t="s">
        <v>261</v>
      </c>
      <c r="R1311" s="62" t="s">
        <v>261</v>
      </c>
      <c r="S1311" s="65" t="s">
        <v>261</v>
      </c>
    </row>
    <row r="1312" spans="1:19" s="66" customFormat="1" ht="30" customHeight="1" x14ac:dyDescent="0.25">
      <c r="A1312" s="62" t="s">
        <v>27</v>
      </c>
      <c r="B1312" s="62" t="s">
        <v>27</v>
      </c>
      <c r="C1312" s="62" t="s">
        <v>28</v>
      </c>
      <c r="D1312" s="62" t="s">
        <v>100</v>
      </c>
      <c r="E1312" s="62" t="s">
        <v>100</v>
      </c>
      <c r="F1312" s="62"/>
      <c r="G1312" s="63" t="s">
        <v>387</v>
      </c>
      <c r="H1312" s="4">
        <f>IF(A1312="","",SUMIFS(H1313:$H$2970,L1313:$L$2970,K1312))</f>
        <v>4552279060</v>
      </c>
      <c r="I1312" s="4">
        <f>IF(A1312="","",SUMIFS(I1313:$I$2970,L1313:$L$2970,K1312))</f>
        <v>37500000</v>
      </c>
      <c r="J1312" s="4">
        <f t="shared" si="59"/>
        <v>4589779060</v>
      </c>
      <c r="K1312" s="64" t="str">
        <f t="shared" si="60"/>
        <v>02-02-01-004-004</v>
      </c>
      <c r="L1312" s="64" t="s">
        <v>635</v>
      </c>
      <c r="M1312" s="62" t="s">
        <v>277</v>
      </c>
      <c r="N1312" s="62" t="str">
        <f t="shared" si="58"/>
        <v>020201004004Subordinal</v>
      </c>
      <c r="O1312" s="62">
        <f>IF(A1312="","",IF(M1312="DETALLE","",COUNTIFS(N1312:$N$2970,N1312)))</f>
        <v>1</v>
      </c>
      <c r="P1312" s="62" t="s">
        <v>261</v>
      </c>
      <c r="Q1312" s="62" t="s">
        <v>366</v>
      </c>
      <c r="R1312" s="62" t="s">
        <v>387</v>
      </c>
      <c r="S1312" s="65" t="s">
        <v>261</v>
      </c>
    </row>
    <row r="1313" spans="1:19" s="66" customFormat="1" x14ac:dyDescent="0.25">
      <c r="F1313" s="80" t="s">
        <v>101</v>
      </c>
      <c r="G1313" s="80" t="s">
        <v>279</v>
      </c>
      <c r="H1313" s="6">
        <v>4390034060</v>
      </c>
      <c r="I1313" s="6"/>
      <c r="J1313" s="6">
        <f t="shared" si="59"/>
        <v>4390034060</v>
      </c>
      <c r="K1313" s="67" t="str">
        <f t="shared" si="60"/>
        <v>02-02-01-004-004</v>
      </c>
      <c r="L1313" s="67" t="s">
        <v>639</v>
      </c>
      <c r="M1313" s="66" t="s">
        <v>273</v>
      </c>
      <c r="N1313" s="66" t="str">
        <f t="shared" si="58"/>
        <v/>
      </c>
      <c r="O1313" s="66" t="str">
        <f>IF(A1313="","",IF(M1313="DETALLE","",COUNTIFS(N1313:$N$2970,N1313)))</f>
        <v/>
      </c>
      <c r="P1313" s="66" t="s">
        <v>739</v>
      </c>
      <c r="Q1313" s="66" t="s">
        <v>366</v>
      </c>
      <c r="R1313" s="66" t="s">
        <v>387</v>
      </c>
      <c r="S1313" s="65" t="s">
        <v>864</v>
      </c>
    </row>
    <row r="1314" spans="1:19" s="66" customFormat="1" x14ac:dyDescent="0.25">
      <c r="F1314" s="80" t="s">
        <v>166</v>
      </c>
      <c r="G1314" s="80" t="s">
        <v>1043</v>
      </c>
      <c r="H1314" s="6">
        <v>425000</v>
      </c>
      <c r="I1314" s="6"/>
      <c r="J1314" s="6">
        <f t="shared" si="59"/>
        <v>425000</v>
      </c>
      <c r="K1314" s="67" t="str">
        <f t="shared" si="60"/>
        <v>02-02-01-004-004</v>
      </c>
      <c r="L1314" s="67" t="s">
        <v>639</v>
      </c>
      <c r="M1314" s="66" t="s">
        <v>273</v>
      </c>
      <c r="N1314" s="66" t="str">
        <f t="shared" si="58"/>
        <v/>
      </c>
      <c r="O1314" s="66" t="str">
        <f>IF(A1314="","",IF(M1314="DETALLE","",COUNTIFS(N1314:$N$2970,N1314)))</f>
        <v/>
      </c>
      <c r="P1314" s="66" t="s">
        <v>739</v>
      </c>
      <c r="Q1314" s="66" t="s">
        <v>366</v>
      </c>
      <c r="R1314" s="66" t="s">
        <v>387</v>
      </c>
      <c r="S1314" s="65" t="s">
        <v>899</v>
      </c>
    </row>
    <row r="1315" spans="1:19" s="66" customFormat="1" x14ac:dyDescent="0.25">
      <c r="F1315" s="80" t="s">
        <v>137</v>
      </c>
      <c r="G1315" s="80" t="s">
        <v>402</v>
      </c>
      <c r="H1315" s="6">
        <v>1300000</v>
      </c>
      <c r="I1315" s="6"/>
      <c r="J1315" s="6">
        <f t="shared" si="59"/>
        <v>1300000</v>
      </c>
      <c r="K1315" s="67" t="str">
        <f t="shared" si="60"/>
        <v>02-02-01-004-004</v>
      </c>
      <c r="L1315" s="67" t="s">
        <v>639</v>
      </c>
      <c r="M1315" s="66" t="s">
        <v>273</v>
      </c>
      <c r="N1315" s="66" t="str">
        <f t="shared" si="58"/>
        <v/>
      </c>
      <c r="O1315" s="66" t="str">
        <f>IF(A1315="","",IF(M1315="DETALLE","",COUNTIFS(N1315:$N$2970,N1315)))</f>
        <v/>
      </c>
      <c r="P1315" s="66" t="s">
        <v>739</v>
      </c>
      <c r="Q1315" s="66" t="s">
        <v>366</v>
      </c>
      <c r="R1315" s="66" t="s">
        <v>387</v>
      </c>
      <c r="S1315" s="65" t="s">
        <v>885</v>
      </c>
    </row>
    <row r="1316" spans="1:19" s="66" customFormat="1" x14ac:dyDescent="0.25">
      <c r="F1316" s="80" t="s">
        <v>122</v>
      </c>
      <c r="G1316" s="80" t="s">
        <v>389</v>
      </c>
      <c r="H1316" s="6">
        <v>2000000</v>
      </c>
      <c r="I1316" s="6"/>
      <c r="J1316" s="6">
        <f t="shared" si="59"/>
        <v>2000000</v>
      </c>
      <c r="K1316" s="67" t="str">
        <f t="shared" si="60"/>
        <v>02-02-01-004-004</v>
      </c>
      <c r="L1316" s="67" t="s">
        <v>639</v>
      </c>
      <c r="M1316" s="66" t="s">
        <v>273</v>
      </c>
      <c r="N1316" s="66" t="str">
        <f t="shared" si="58"/>
        <v/>
      </c>
      <c r="O1316" s="66" t="str">
        <f>IF(A1316="","",IF(M1316="DETALLE","",COUNTIFS(N1316:$N$2970,N1316)))</f>
        <v/>
      </c>
      <c r="P1316" s="66" t="s">
        <v>739</v>
      </c>
      <c r="Q1316" s="66" t="s">
        <v>366</v>
      </c>
      <c r="R1316" s="66" t="s">
        <v>387</v>
      </c>
      <c r="S1316" s="65" t="s">
        <v>871</v>
      </c>
    </row>
    <row r="1317" spans="1:19" s="66" customFormat="1" x14ac:dyDescent="0.25">
      <c r="F1317" s="80" t="s">
        <v>147</v>
      </c>
      <c r="G1317" s="80" t="s">
        <v>830</v>
      </c>
      <c r="H1317" s="6">
        <v>10000000</v>
      </c>
      <c r="I1317" s="6"/>
      <c r="J1317" s="6">
        <f t="shared" si="59"/>
        <v>10000000</v>
      </c>
      <c r="K1317" s="67" t="str">
        <f t="shared" si="60"/>
        <v>02-02-01-004-004</v>
      </c>
      <c r="L1317" s="67" t="s">
        <v>639</v>
      </c>
      <c r="M1317" s="66" t="s">
        <v>273</v>
      </c>
      <c r="N1317" s="66" t="str">
        <f t="shared" si="58"/>
        <v/>
      </c>
      <c r="O1317" s="66" t="str">
        <f>IF(A1317="","",IF(M1317="DETALLE","",COUNTIFS(N1317:$N$2970,N1317)))</f>
        <v/>
      </c>
      <c r="P1317" s="66" t="s">
        <v>745</v>
      </c>
      <c r="Q1317" s="66" t="s">
        <v>366</v>
      </c>
      <c r="R1317" s="66" t="s">
        <v>387</v>
      </c>
      <c r="S1317" s="65" t="s">
        <v>889</v>
      </c>
    </row>
    <row r="1318" spans="1:19" s="66" customFormat="1" x14ac:dyDescent="0.25">
      <c r="F1318" s="80" t="s">
        <v>138</v>
      </c>
      <c r="G1318" s="80" t="s">
        <v>992</v>
      </c>
      <c r="H1318" s="6">
        <v>3500000</v>
      </c>
      <c r="I1318" s="6"/>
      <c r="J1318" s="6">
        <f t="shared" si="59"/>
        <v>3500000</v>
      </c>
      <c r="K1318" s="67" t="str">
        <f t="shared" si="60"/>
        <v>02-02-01-004-004</v>
      </c>
      <c r="L1318" s="67" t="s">
        <v>639</v>
      </c>
      <c r="M1318" s="66" t="s">
        <v>273</v>
      </c>
      <c r="N1318" s="66" t="str">
        <f t="shared" si="58"/>
        <v/>
      </c>
      <c r="O1318" s="66" t="str">
        <f>IF(A1318="","",IF(M1318="DETALLE","",COUNTIFS(N1318:$N$2970,N1318)))</f>
        <v/>
      </c>
      <c r="P1318" s="66" t="s">
        <v>778</v>
      </c>
      <c r="Q1318" s="66" t="s">
        <v>366</v>
      </c>
      <c r="R1318" s="66" t="s">
        <v>387</v>
      </c>
      <c r="S1318" s="65" t="s">
        <v>778</v>
      </c>
    </row>
    <row r="1319" spans="1:19" s="66" customFormat="1" x14ac:dyDescent="0.25">
      <c r="F1319" s="80" t="s">
        <v>59</v>
      </c>
      <c r="G1319" s="80" t="s">
        <v>1029</v>
      </c>
      <c r="H1319" s="6">
        <v>120000000</v>
      </c>
      <c r="I1319" s="6"/>
      <c r="J1319" s="6">
        <f t="shared" si="59"/>
        <v>120000000</v>
      </c>
      <c r="K1319" s="67" t="str">
        <f t="shared" si="60"/>
        <v>02-02-01-004-004</v>
      </c>
      <c r="L1319" s="67" t="s">
        <v>639</v>
      </c>
      <c r="M1319" s="66" t="s">
        <v>273</v>
      </c>
      <c r="N1319" s="66" t="str">
        <f t="shared" si="58"/>
        <v/>
      </c>
      <c r="O1319" s="66" t="str">
        <f>IF(A1319="","",IF(M1319="DETALLE","",COUNTIFS(N1319:$N$2970,N1319)))</f>
        <v/>
      </c>
      <c r="P1319" s="66" t="s">
        <v>759</v>
      </c>
      <c r="Q1319" s="66" t="s">
        <v>366</v>
      </c>
      <c r="R1319" s="66" t="s">
        <v>387</v>
      </c>
      <c r="S1319" s="65" t="s">
        <v>759</v>
      </c>
    </row>
    <row r="1320" spans="1:19" s="66" customFormat="1" x14ac:dyDescent="0.25">
      <c r="F1320" s="80" t="s">
        <v>145</v>
      </c>
      <c r="G1320" s="80" t="s">
        <v>1037</v>
      </c>
      <c r="H1320" s="6"/>
      <c r="I1320" s="6">
        <v>37500000</v>
      </c>
      <c r="J1320" s="6">
        <f t="shared" si="59"/>
        <v>37500000</v>
      </c>
      <c r="K1320" s="67" t="str">
        <f t="shared" si="60"/>
        <v>02-02-01-004-004</v>
      </c>
      <c r="L1320" s="67" t="s">
        <v>639</v>
      </c>
      <c r="M1320" s="66" t="s">
        <v>273</v>
      </c>
      <c r="N1320" s="66" t="str">
        <f t="shared" si="58"/>
        <v/>
      </c>
      <c r="O1320" s="66" t="str">
        <f>IF(A1320="","",IF(M1320="DETALLE","",COUNTIFS(N1320:$N$2970,N1320)))</f>
        <v/>
      </c>
      <c r="P1320" s="66" t="s">
        <v>767</v>
      </c>
      <c r="Q1320" s="66" t="s">
        <v>366</v>
      </c>
      <c r="R1320" s="66" t="s">
        <v>387</v>
      </c>
      <c r="S1320" s="65" t="s">
        <v>767</v>
      </c>
    </row>
    <row r="1321" spans="1:19" s="66" customFormat="1" x14ac:dyDescent="0.25">
      <c r="F1321" s="80" t="s">
        <v>60</v>
      </c>
      <c r="G1321" s="80" t="s">
        <v>329</v>
      </c>
      <c r="H1321" s="6">
        <v>14870000</v>
      </c>
      <c r="I1321" s="6"/>
      <c r="J1321" s="6">
        <f t="shared" si="59"/>
        <v>14870000</v>
      </c>
      <c r="K1321" s="67" t="str">
        <f t="shared" si="60"/>
        <v>02-02-01-004-004</v>
      </c>
      <c r="L1321" s="67" t="s">
        <v>639</v>
      </c>
      <c r="M1321" s="66" t="s">
        <v>273</v>
      </c>
      <c r="N1321" s="66" t="str">
        <f t="shared" si="58"/>
        <v/>
      </c>
      <c r="O1321" s="66" t="str">
        <f>IF(A1321="","",IF(M1321="DETALLE","",COUNTIFS(N1321:$N$2970,N1321)))</f>
        <v/>
      </c>
      <c r="P1321" s="66" t="s">
        <v>760</v>
      </c>
      <c r="Q1321" s="66" t="s">
        <v>366</v>
      </c>
      <c r="R1321" s="66" t="s">
        <v>387</v>
      </c>
      <c r="S1321" s="65" t="s">
        <v>760</v>
      </c>
    </row>
    <row r="1322" spans="1:19" s="66" customFormat="1" x14ac:dyDescent="0.25">
      <c r="F1322" s="80" t="s">
        <v>67</v>
      </c>
      <c r="G1322" s="80" t="s">
        <v>336</v>
      </c>
      <c r="H1322" s="6">
        <v>1700000</v>
      </c>
      <c r="I1322" s="6"/>
      <c r="J1322" s="6">
        <f t="shared" si="59"/>
        <v>1700000</v>
      </c>
      <c r="K1322" s="67" t="str">
        <f t="shared" si="60"/>
        <v>02-02-01-004-004</v>
      </c>
      <c r="L1322" s="67" t="s">
        <v>639</v>
      </c>
      <c r="M1322" s="66" t="s">
        <v>273</v>
      </c>
      <c r="N1322" s="66" t="str">
        <f t="shared" si="58"/>
        <v/>
      </c>
      <c r="O1322" s="66" t="str">
        <f>IF(A1322="","",IF(M1322="DETALLE","",COUNTIFS(N1322:$N$2970,N1322)))</f>
        <v/>
      </c>
      <c r="P1322" s="66" t="s">
        <v>762</v>
      </c>
      <c r="Q1322" s="66" t="s">
        <v>366</v>
      </c>
      <c r="R1322" s="66" t="s">
        <v>387</v>
      </c>
      <c r="S1322" s="65" t="s">
        <v>1048</v>
      </c>
    </row>
    <row r="1323" spans="1:19" s="66" customFormat="1" x14ac:dyDescent="0.25">
      <c r="F1323" s="80" t="s">
        <v>75</v>
      </c>
      <c r="G1323" s="80" t="s">
        <v>281</v>
      </c>
      <c r="H1323" s="6">
        <v>6450000</v>
      </c>
      <c r="I1323" s="6"/>
      <c r="J1323" s="6">
        <f t="shared" si="59"/>
        <v>6450000</v>
      </c>
      <c r="K1323" s="67" t="str">
        <f t="shared" si="60"/>
        <v>02-02-01-004-004</v>
      </c>
      <c r="L1323" s="67" t="s">
        <v>639</v>
      </c>
      <c r="M1323" s="66" t="s">
        <v>273</v>
      </c>
      <c r="N1323" s="66" t="str">
        <f t="shared" si="58"/>
        <v/>
      </c>
      <c r="O1323" s="66" t="str">
        <f>IF(A1323="","",IF(M1323="DETALLE","",COUNTIFS(N1323:$N$2970,N1323)))</f>
        <v/>
      </c>
      <c r="P1323" s="66" t="s">
        <v>741</v>
      </c>
      <c r="Q1323" s="66" t="s">
        <v>366</v>
      </c>
      <c r="R1323" s="66" t="s">
        <v>387</v>
      </c>
      <c r="S1323" s="65" t="s">
        <v>741</v>
      </c>
    </row>
    <row r="1324" spans="1:19" s="66" customFormat="1" x14ac:dyDescent="0.25">
      <c r="F1324" s="80" t="s">
        <v>86</v>
      </c>
      <c r="G1324" s="80" t="s">
        <v>353</v>
      </c>
      <c r="H1324" s="6">
        <v>2000000</v>
      </c>
      <c r="I1324" s="6"/>
      <c r="J1324" s="6">
        <f t="shared" si="59"/>
        <v>2000000</v>
      </c>
      <c r="K1324" s="67" t="str">
        <f t="shared" si="60"/>
        <v>02-02-01-004-004</v>
      </c>
      <c r="L1324" s="67" t="s">
        <v>639</v>
      </c>
      <c r="M1324" s="66" t="s">
        <v>273</v>
      </c>
      <c r="N1324" s="66" t="str">
        <f t="shared" si="58"/>
        <v/>
      </c>
      <c r="O1324" s="66" t="str">
        <f>IF(A1324="","",IF(M1324="DETALLE","",COUNTIFS(N1324:$N$2970,N1324)))</f>
        <v/>
      </c>
      <c r="P1324" s="66" t="s">
        <v>770</v>
      </c>
      <c r="Q1324" s="66" t="s">
        <v>366</v>
      </c>
      <c r="R1324" s="66" t="s">
        <v>387</v>
      </c>
      <c r="S1324" s="65" t="s">
        <v>856</v>
      </c>
    </row>
    <row r="1325" spans="1:19" s="66" customFormat="1" ht="24.75" customHeight="1" x14ac:dyDescent="0.25">
      <c r="K1325" s="67"/>
      <c r="L1325" s="67"/>
      <c r="N1325" s="62"/>
      <c r="O1325" s="62"/>
      <c r="P1325" s="62"/>
      <c r="Q1325" s="62"/>
      <c r="R1325" s="62"/>
      <c r="S1325" s="65"/>
    </row>
    <row r="1326" spans="1:19" s="66" customFormat="1" ht="30" customHeight="1" x14ac:dyDescent="0.25">
      <c r="A1326" s="62" t="s">
        <v>27</v>
      </c>
      <c r="B1326" s="62" t="s">
        <v>27</v>
      </c>
      <c r="C1326" s="62" t="s">
        <v>28</v>
      </c>
      <c r="D1326" s="62" t="s">
        <v>100</v>
      </c>
      <c r="E1326" s="62" t="s">
        <v>126</v>
      </c>
      <c r="F1326" s="71"/>
      <c r="G1326" s="63" t="s">
        <v>393</v>
      </c>
      <c r="H1326" s="4">
        <f>IF(A1326="","",SUMIFS(H1327:$H$2970,L1327:$L$2970,K1326))</f>
        <v>117203529.59999999</v>
      </c>
      <c r="I1326" s="4">
        <f>IF(A1326="","",SUMIFS(I1327:$I$2970,L1327:$L$2970,K1326))</f>
        <v>40000000</v>
      </c>
      <c r="J1326" s="4">
        <f t="shared" si="59"/>
        <v>157203529.59999999</v>
      </c>
      <c r="K1326" s="64" t="str">
        <f>IF(F1326&lt;&gt;"",#REF!,A1326&amp;IF(B1326="","","-"&amp;B1326)&amp;IF(OR(C1326="",C1326=" "),"","-"&amp;C1326)&amp;IF(OR(D1326="",D1326=" "),"","-"&amp;D1326)&amp;IF(OR(E1326="",E1326=" "),"","-"&amp;E1326))</f>
        <v>02-02-01-004-005</v>
      </c>
      <c r="L1326" s="64" t="s">
        <v>635</v>
      </c>
      <c r="M1326" s="62" t="s">
        <v>277</v>
      </c>
      <c r="N1326" s="62" t="str">
        <f t="shared" si="58"/>
        <v>020201004005Subordinal</v>
      </c>
      <c r="O1326" s="62">
        <f>IF(A1326="","",IF(M1326="DETALLE","",COUNTIFS(N1326:$N$2970,N1326)))</f>
        <v>1</v>
      </c>
      <c r="P1326" s="62" t="s">
        <v>261</v>
      </c>
      <c r="Q1326" s="62" t="s">
        <v>700</v>
      </c>
      <c r="R1326" s="62" t="s">
        <v>393</v>
      </c>
      <c r="S1326" s="65" t="s">
        <v>261</v>
      </c>
    </row>
    <row r="1327" spans="1:19" s="66" customFormat="1" x14ac:dyDescent="0.25">
      <c r="F1327" s="84" t="s">
        <v>101</v>
      </c>
      <c r="G1327" s="80" t="s">
        <v>279</v>
      </c>
      <c r="H1327" s="6">
        <v>50000000</v>
      </c>
      <c r="I1327" s="6"/>
      <c r="J1327" s="6">
        <f t="shared" si="59"/>
        <v>50000000</v>
      </c>
      <c r="K1327" s="67" t="str">
        <f t="shared" si="60"/>
        <v>02-02-01-004-005</v>
      </c>
      <c r="L1327" s="67" t="s">
        <v>640</v>
      </c>
      <c r="M1327" s="66" t="s">
        <v>273</v>
      </c>
      <c r="N1327" s="66" t="str">
        <f t="shared" si="58"/>
        <v/>
      </c>
      <c r="O1327" s="66" t="str">
        <f>IF(A1327="","",IF(M1327="DETALLE","",COUNTIFS(N1327:$N$2970,N1327)))</f>
        <v/>
      </c>
      <c r="P1327" s="66" t="s">
        <v>739</v>
      </c>
      <c r="Q1327" s="66" t="s">
        <v>700</v>
      </c>
      <c r="R1327" s="66" t="s">
        <v>393</v>
      </c>
      <c r="S1327" s="65" t="s">
        <v>864</v>
      </c>
    </row>
    <row r="1328" spans="1:19" s="66" customFormat="1" x14ac:dyDescent="0.25">
      <c r="F1328" s="84" t="s">
        <v>33</v>
      </c>
      <c r="G1328" s="80" t="s">
        <v>979</v>
      </c>
      <c r="H1328" s="6">
        <v>2100000</v>
      </c>
      <c r="I1328" s="6"/>
      <c r="J1328" s="6">
        <f t="shared" si="59"/>
        <v>2100000</v>
      </c>
      <c r="K1328" s="67" t="str">
        <f t="shared" si="60"/>
        <v>02-02-01-004-005</v>
      </c>
      <c r="L1328" s="67" t="s">
        <v>640</v>
      </c>
      <c r="M1328" s="66" t="s">
        <v>273</v>
      </c>
      <c r="N1328" s="66" t="str">
        <f t="shared" si="58"/>
        <v/>
      </c>
      <c r="O1328" s="66" t="str">
        <f>IF(A1328="","",IF(M1328="DETALLE","",COUNTIFS(N1328:$N$2970,N1328)))</f>
        <v/>
      </c>
      <c r="P1328" s="66" t="s">
        <v>739</v>
      </c>
      <c r="Q1328" s="66" t="s">
        <v>700</v>
      </c>
      <c r="R1328" s="66" t="s">
        <v>393</v>
      </c>
      <c r="S1328" s="65" t="s">
        <v>834</v>
      </c>
    </row>
    <row r="1329" spans="1:19" s="66" customFormat="1" x14ac:dyDescent="0.25">
      <c r="F1329" s="80" t="s">
        <v>136</v>
      </c>
      <c r="G1329" s="80" t="s">
        <v>1035</v>
      </c>
      <c r="H1329" s="6">
        <v>80000</v>
      </c>
      <c r="I1329" s="6"/>
      <c r="J1329" s="6">
        <f t="shared" si="59"/>
        <v>80000</v>
      </c>
      <c r="K1329" s="67" t="str">
        <f t="shared" si="60"/>
        <v>02-02-01-004-005</v>
      </c>
      <c r="L1329" s="67" t="s">
        <v>640</v>
      </c>
      <c r="M1329" s="66" t="s">
        <v>273</v>
      </c>
      <c r="N1329" s="66" t="str">
        <f t="shared" si="58"/>
        <v/>
      </c>
      <c r="O1329" s="66" t="str">
        <f>IF(A1329="","",IF(M1329="DETALLE","",COUNTIFS(N1329:$N$2970,N1329)))</f>
        <v/>
      </c>
      <c r="P1329" s="66" t="s">
        <v>739</v>
      </c>
      <c r="Q1329" s="66" t="s">
        <v>700</v>
      </c>
      <c r="R1329" s="66" t="s">
        <v>393</v>
      </c>
      <c r="S1329" s="65" t="s">
        <v>884</v>
      </c>
    </row>
    <row r="1330" spans="1:19" s="66" customFormat="1" x14ac:dyDescent="0.25">
      <c r="F1330" s="80" t="s">
        <v>36</v>
      </c>
      <c r="G1330" s="80" t="s">
        <v>307</v>
      </c>
      <c r="H1330" s="6">
        <v>154500</v>
      </c>
      <c r="I1330" s="6"/>
      <c r="J1330" s="6">
        <f t="shared" si="59"/>
        <v>154500</v>
      </c>
      <c r="K1330" s="67" t="str">
        <f t="shared" si="60"/>
        <v>02-02-01-004-005</v>
      </c>
      <c r="L1330" s="67" t="s">
        <v>640</v>
      </c>
      <c r="M1330" s="66" t="s">
        <v>273</v>
      </c>
      <c r="N1330" s="66" t="str">
        <f t="shared" si="58"/>
        <v/>
      </c>
      <c r="O1330" s="66" t="str">
        <f>IF(A1330="","",IF(M1330="DETALLE","",COUNTIFS(N1330:$N$2970,N1330)))</f>
        <v/>
      </c>
      <c r="P1330" s="66" t="s">
        <v>739</v>
      </c>
      <c r="Q1330" s="66" t="s">
        <v>700</v>
      </c>
      <c r="R1330" s="66" t="s">
        <v>393</v>
      </c>
      <c r="S1330" s="65" t="s">
        <v>837</v>
      </c>
    </row>
    <row r="1331" spans="1:19" s="66" customFormat="1" x14ac:dyDescent="0.25">
      <c r="F1331" s="80" t="s">
        <v>41</v>
      </c>
      <c r="G1331" s="80" t="s">
        <v>312</v>
      </c>
      <c r="H1331" s="6">
        <v>2000000</v>
      </c>
      <c r="I1331" s="6"/>
      <c r="J1331" s="6">
        <f t="shared" si="59"/>
        <v>2000000</v>
      </c>
      <c r="K1331" s="67" t="str">
        <f t="shared" si="60"/>
        <v>02-02-01-004-005</v>
      </c>
      <c r="L1331" s="67" t="s">
        <v>640</v>
      </c>
      <c r="M1331" s="66" t="s">
        <v>273</v>
      </c>
      <c r="N1331" s="66" t="str">
        <f t="shared" si="58"/>
        <v/>
      </c>
      <c r="O1331" s="66" t="str">
        <f>IF(A1331="","",IF(M1331="DETALLE","",COUNTIFS(N1331:$N$2970,N1331)))</f>
        <v/>
      </c>
      <c r="P1331" s="66" t="s">
        <v>745</v>
      </c>
      <c r="Q1331" s="66" t="s">
        <v>700</v>
      </c>
      <c r="R1331" s="66" t="s">
        <v>393</v>
      </c>
      <c r="S1331" s="65" t="s">
        <v>745</v>
      </c>
    </row>
    <row r="1332" spans="1:19" s="66" customFormat="1" x14ac:dyDescent="0.25">
      <c r="F1332" s="80" t="s">
        <v>147</v>
      </c>
      <c r="G1332" s="80" t="s">
        <v>830</v>
      </c>
      <c r="H1332" s="6">
        <v>2000000</v>
      </c>
      <c r="I1332" s="6"/>
      <c r="J1332" s="6">
        <f t="shared" si="59"/>
        <v>2000000</v>
      </c>
      <c r="K1332" s="67" t="str">
        <f t="shared" si="60"/>
        <v>02-02-01-004-005</v>
      </c>
      <c r="L1332" s="67" t="s">
        <v>640</v>
      </c>
      <c r="M1332" s="66" t="s">
        <v>273</v>
      </c>
      <c r="N1332" s="66" t="str">
        <f t="shared" si="58"/>
        <v/>
      </c>
      <c r="O1332" s="66" t="str">
        <f>IF(A1332="","",IF(M1332="DETALLE","",COUNTIFS(N1332:$N$2970,N1332)))</f>
        <v/>
      </c>
      <c r="P1332" s="66" t="s">
        <v>745</v>
      </c>
      <c r="Q1332" s="66" t="s">
        <v>700</v>
      </c>
      <c r="R1332" s="66" t="s">
        <v>393</v>
      </c>
      <c r="S1332" s="65" t="s">
        <v>889</v>
      </c>
    </row>
    <row r="1333" spans="1:19" s="66" customFormat="1" x14ac:dyDescent="0.25">
      <c r="F1333" s="80" t="s">
        <v>51</v>
      </c>
      <c r="G1333" s="80" t="s">
        <v>322</v>
      </c>
      <c r="H1333" s="6">
        <v>45000000</v>
      </c>
      <c r="I1333" s="6"/>
      <c r="J1333" s="6">
        <f t="shared" si="59"/>
        <v>45000000</v>
      </c>
      <c r="K1333" s="67" t="str">
        <f t="shared" si="60"/>
        <v>02-02-01-004-005</v>
      </c>
      <c r="L1333" s="67" t="s">
        <v>640</v>
      </c>
      <c r="M1333" s="66" t="s">
        <v>273</v>
      </c>
      <c r="N1333" s="66" t="str">
        <f t="shared" si="58"/>
        <v/>
      </c>
      <c r="O1333" s="66" t="str">
        <f>IF(A1333="","",IF(M1333="DETALLE","",COUNTIFS(N1333:$N$2970,N1333)))</f>
        <v/>
      </c>
      <c r="P1333" s="66" t="s">
        <v>753</v>
      </c>
      <c r="Q1333" s="66" t="s">
        <v>700</v>
      </c>
      <c r="R1333" s="66" t="s">
        <v>393</v>
      </c>
      <c r="S1333" s="65" t="s">
        <v>753</v>
      </c>
    </row>
    <row r="1334" spans="1:19" s="66" customFormat="1" x14ac:dyDescent="0.25">
      <c r="F1334" s="84" t="s">
        <v>72</v>
      </c>
      <c r="G1334" s="80" t="s">
        <v>341</v>
      </c>
      <c r="H1334" s="6">
        <v>115000</v>
      </c>
      <c r="I1334" s="6"/>
      <c r="J1334" s="6">
        <f t="shared" si="59"/>
        <v>115000</v>
      </c>
      <c r="K1334" s="67" t="str">
        <f t="shared" si="60"/>
        <v>02-02-01-004-005</v>
      </c>
      <c r="L1334" s="67" t="s">
        <v>640</v>
      </c>
      <c r="M1334" s="66" t="s">
        <v>273</v>
      </c>
      <c r="N1334" s="66" t="str">
        <f t="shared" si="58"/>
        <v/>
      </c>
      <c r="O1334" s="66" t="str">
        <f>IF(A1334="","",IF(M1334="DETALLE","",COUNTIFS(N1334:$N$2970,N1334)))</f>
        <v/>
      </c>
      <c r="P1334" s="66" t="s">
        <v>765</v>
      </c>
      <c r="Q1334" s="66" t="s">
        <v>700</v>
      </c>
      <c r="R1334" s="66" t="s">
        <v>393</v>
      </c>
      <c r="S1334" s="65" t="s">
        <v>850</v>
      </c>
    </row>
    <row r="1335" spans="1:19" s="66" customFormat="1" x14ac:dyDescent="0.25">
      <c r="F1335" s="80" t="s">
        <v>73</v>
      </c>
      <c r="G1335" s="80" t="s">
        <v>342</v>
      </c>
      <c r="H1335" s="6">
        <v>1650000</v>
      </c>
      <c r="I1335" s="6"/>
      <c r="J1335" s="6">
        <f t="shared" si="59"/>
        <v>1650000</v>
      </c>
      <c r="K1335" s="67" t="str">
        <f t="shared" si="60"/>
        <v>02-02-01-004-005</v>
      </c>
      <c r="L1335" s="67" t="s">
        <v>640</v>
      </c>
      <c r="M1335" s="66" t="s">
        <v>273</v>
      </c>
      <c r="N1335" s="66" t="str">
        <f t="shared" si="58"/>
        <v/>
      </c>
      <c r="O1335" s="66" t="str">
        <f>IF(A1335="","",IF(M1335="DETALLE","",COUNTIFS(N1335:$N$2970,N1335)))</f>
        <v/>
      </c>
      <c r="P1335" s="66" t="s">
        <v>765</v>
      </c>
      <c r="Q1335" s="66" t="s">
        <v>700</v>
      </c>
      <c r="R1335" s="66" t="s">
        <v>393</v>
      </c>
      <c r="S1335" s="65" t="s">
        <v>765</v>
      </c>
    </row>
    <row r="1336" spans="1:19" s="66" customFormat="1" x14ac:dyDescent="0.25">
      <c r="F1336" s="80" t="s">
        <v>78</v>
      </c>
      <c r="G1336" s="80" t="s">
        <v>345</v>
      </c>
      <c r="H1336" s="6">
        <v>1180000</v>
      </c>
      <c r="I1336" s="6"/>
      <c r="J1336" s="6">
        <f t="shared" si="59"/>
        <v>1180000</v>
      </c>
      <c r="K1336" s="67" t="str">
        <f t="shared" si="60"/>
        <v>02-02-01-004-005</v>
      </c>
      <c r="L1336" s="67" t="s">
        <v>640</v>
      </c>
      <c r="M1336" s="66" t="s">
        <v>273</v>
      </c>
      <c r="N1336" s="66" t="str">
        <f t="shared" si="58"/>
        <v/>
      </c>
      <c r="O1336" s="66" t="str">
        <f>IF(A1336="","",IF(M1336="DETALLE","",COUNTIFS(N1336:$N$2970,N1336)))</f>
        <v/>
      </c>
      <c r="P1336" s="66" t="s">
        <v>767</v>
      </c>
      <c r="Q1336" s="66" t="s">
        <v>700</v>
      </c>
      <c r="R1336" s="66" t="s">
        <v>393</v>
      </c>
      <c r="S1336" s="65" t="s">
        <v>852</v>
      </c>
    </row>
    <row r="1337" spans="1:19" s="66" customFormat="1" x14ac:dyDescent="0.25">
      <c r="F1337" s="80" t="s">
        <v>80</v>
      </c>
      <c r="G1337" s="80" t="s">
        <v>347</v>
      </c>
      <c r="H1337" s="6">
        <v>424029.6</v>
      </c>
      <c r="I1337" s="6"/>
      <c r="J1337" s="6">
        <f t="shared" si="59"/>
        <v>424029.6</v>
      </c>
      <c r="K1337" s="67" t="str">
        <f t="shared" si="60"/>
        <v>02-02-01-004-005</v>
      </c>
      <c r="L1337" s="67" t="s">
        <v>640</v>
      </c>
      <c r="M1337" s="66" t="s">
        <v>273</v>
      </c>
      <c r="N1337" s="66" t="str">
        <f t="shared" si="58"/>
        <v/>
      </c>
      <c r="O1337" s="66" t="str">
        <f>IF(A1337="","",IF(M1337="DETALLE","",COUNTIFS(N1337:$N$2970,N1337)))</f>
        <v/>
      </c>
      <c r="P1337" s="66" t="s">
        <v>768</v>
      </c>
      <c r="Q1337" s="66" t="s">
        <v>700</v>
      </c>
      <c r="R1337" s="66" t="s">
        <v>393</v>
      </c>
      <c r="S1337" s="65" t="s">
        <v>768</v>
      </c>
    </row>
    <row r="1338" spans="1:19" s="66" customFormat="1" x14ac:dyDescent="0.25">
      <c r="F1338" s="80" t="s">
        <v>86</v>
      </c>
      <c r="G1338" s="80" t="s">
        <v>353</v>
      </c>
      <c r="H1338" s="6">
        <v>10500000</v>
      </c>
      <c r="I1338" s="6"/>
      <c r="J1338" s="6">
        <f t="shared" si="59"/>
        <v>10500000</v>
      </c>
      <c r="K1338" s="67" t="str">
        <f t="shared" si="60"/>
        <v>02-02-01-004-005</v>
      </c>
      <c r="L1338" s="67" t="s">
        <v>640</v>
      </c>
      <c r="M1338" s="66" t="s">
        <v>273</v>
      </c>
      <c r="N1338" s="66" t="str">
        <f t="shared" si="58"/>
        <v/>
      </c>
      <c r="O1338" s="66" t="str">
        <f>IF(A1338="","",IF(M1338="DETALLE","",COUNTIFS(N1338:$N$2970,N1338)))</f>
        <v/>
      </c>
      <c r="P1338" s="66" t="s">
        <v>770</v>
      </c>
      <c r="Q1338" s="66" t="s">
        <v>700</v>
      </c>
      <c r="R1338" s="66" t="s">
        <v>393</v>
      </c>
      <c r="S1338" s="65" t="s">
        <v>856</v>
      </c>
    </row>
    <row r="1339" spans="1:19" s="66" customFormat="1" x14ac:dyDescent="0.25">
      <c r="F1339" s="80" t="s">
        <v>141</v>
      </c>
      <c r="G1339" s="80" t="s">
        <v>405</v>
      </c>
      <c r="H1339" s="6"/>
      <c r="I1339" s="6">
        <v>40000000</v>
      </c>
      <c r="J1339" s="6">
        <f t="shared" si="59"/>
        <v>40000000</v>
      </c>
      <c r="K1339" s="67" t="str">
        <f t="shared" si="60"/>
        <v>02-02-01-004-005</v>
      </c>
      <c r="L1339" s="67" t="s">
        <v>640</v>
      </c>
      <c r="M1339" s="66" t="s">
        <v>273</v>
      </c>
      <c r="N1339" s="66" t="str">
        <f t="shared" si="58"/>
        <v/>
      </c>
      <c r="O1339" s="66" t="str">
        <f>IF(A1339="","",IF(M1339="DETALLE","",COUNTIFS(N1339:$N$2970,N1339)))</f>
        <v/>
      </c>
      <c r="P1339" s="66" t="s">
        <v>772</v>
      </c>
      <c r="Q1339" s="66" t="s">
        <v>700</v>
      </c>
      <c r="R1339" s="66" t="s">
        <v>393</v>
      </c>
      <c r="S1339" s="65" t="s">
        <v>772</v>
      </c>
    </row>
    <row r="1340" spans="1:19" s="66" customFormat="1" x14ac:dyDescent="0.25">
      <c r="F1340" s="80" t="s">
        <v>98</v>
      </c>
      <c r="G1340" s="80" t="s">
        <v>283</v>
      </c>
      <c r="H1340" s="6">
        <v>2000000</v>
      </c>
      <c r="I1340" s="6"/>
      <c r="J1340" s="6">
        <f t="shared" si="59"/>
        <v>2000000</v>
      </c>
      <c r="K1340" s="67" t="str">
        <f t="shared" si="60"/>
        <v>02-02-01-004-005</v>
      </c>
      <c r="L1340" s="67" t="s">
        <v>640</v>
      </c>
      <c r="M1340" s="66" t="s">
        <v>273</v>
      </c>
      <c r="N1340" s="66" t="str">
        <f t="shared" si="58"/>
        <v/>
      </c>
      <c r="O1340" s="66" t="str">
        <f>IF(A1340="","",IF(M1340="DETALLE","",COUNTIFS(N1340:$N$2970,N1340)))</f>
        <v/>
      </c>
      <c r="P1340" s="66" t="s">
        <v>742</v>
      </c>
      <c r="Q1340" s="66" t="s">
        <v>700</v>
      </c>
      <c r="R1340" s="66" t="s">
        <v>393</v>
      </c>
      <c r="S1340" s="65" t="s">
        <v>862</v>
      </c>
    </row>
    <row r="1341" spans="1:19" s="66" customFormat="1" ht="39.75" customHeight="1" x14ac:dyDescent="0.25">
      <c r="A1341" s="62"/>
      <c r="B1341" s="62"/>
      <c r="C1341" s="62"/>
      <c r="D1341" s="62"/>
      <c r="E1341" s="62"/>
      <c r="F1341" s="62"/>
      <c r="G1341" s="62" t="s">
        <v>261</v>
      </c>
      <c r="H1341" s="4" t="str">
        <f>IF(A1341="","",SUMIFS(H1342:$H$2970,L1342:$L$2970,K1341))</f>
        <v/>
      </c>
      <c r="I1341" s="4" t="str">
        <f>IF(A1341="","",SUMIFS(I1342:$I$2970,L1342:$L$2970,K1341))</f>
        <v/>
      </c>
      <c r="J1341" s="4" t="str">
        <f t="shared" si="59"/>
        <v/>
      </c>
      <c r="K1341" s="64" t="str">
        <f t="shared" si="60"/>
        <v/>
      </c>
      <c r="L1341" s="64" t="s">
        <v>261</v>
      </c>
      <c r="M1341" s="62" t="s">
        <v>261</v>
      </c>
      <c r="N1341" s="62" t="str">
        <f t="shared" si="58"/>
        <v/>
      </c>
      <c r="O1341" s="62" t="str">
        <f>IF(A1341="","",IF(M1341="DETALLE","",COUNTIFS(N1341:$N$2970,N1341)))</f>
        <v/>
      </c>
      <c r="P1341" s="62" t="s">
        <v>261</v>
      </c>
      <c r="Q1341" s="62" t="s">
        <v>261</v>
      </c>
      <c r="R1341" s="62" t="s">
        <v>261</v>
      </c>
      <c r="S1341" s="65" t="s">
        <v>261</v>
      </c>
    </row>
    <row r="1342" spans="1:19" s="66" customFormat="1" ht="30" customHeight="1" x14ac:dyDescent="0.25">
      <c r="A1342" s="62" t="s">
        <v>27</v>
      </c>
      <c r="B1342" s="62" t="s">
        <v>27</v>
      </c>
      <c r="C1342" s="62" t="s">
        <v>28</v>
      </c>
      <c r="D1342" s="62" t="s">
        <v>100</v>
      </c>
      <c r="E1342" s="62" t="s">
        <v>143</v>
      </c>
      <c r="F1342" s="62"/>
      <c r="G1342" s="63" t="s">
        <v>407</v>
      </c>
      <c r="H1342" s="4">
        <f>IF(A1342="","",SUMIFS(H1343:$H$2970,L1343:$L$2970,K1342))</f>
        <v>1728703488</v>
      </c>
      <c r="I1342" s="4">
        <f>IF(A1342="","",SUMIFS(I1343:$I$2970,L1343:$L$2970,K1342))</f>
        <v>67000000</v>
      </c>
      <c r="J1342" s="4">
        <f t="shared" si="59"/>
        <v>1795703488</v>
      </c>
      <c r="K1342" s="64" t="str">
        <f t="shared" si="60"/>
        <v>02-02-01-004-006</v>
      </c>
      <c r="L1342" s="64" t="s">
        <v>635</v>
      </c>
      <c r="M1342" s="62" t="s">
        <v>277</v>
      </c>
      <c r="N1342" s="62" t="str">
        <f t="shared" si="58"/>
        <v>020201004006Subordinal</v>
      </c>
      <c r="O1342" s="62">
        <f>IF(A1342="","",IF(M1342="DETALLE","",COUNTIFS(N1342:$N$2970,N1342)))</f>
        <v>1</v>
      </c>
      <c r="P1342" s="62" t="s">
        <v>261</v>
      </c>
      <c r="Q1342" s="62" t="s">
        <v>701</v>
      </c>
      <c r="R1342" s="62" t="s">
        <v>407</v>
      </c>
      <c r="S1342" s="65" t="s">
        <v>261</v>
      </c>
    </row>
    <row r="1343" spans="1:19" s="66" customFormat="1" x14ac:dyDescent="0.25">
      <c r="F1343" s="84" t="s">
        <v>101</v>
      </c>
      <c r="G1343" s="80" t="s">
        <v>279</v>
      </c>
      <c r="H1343" s="6">
        <v>4800000</v>
      </c>
      <c r="I1343" s="6"/>
      <c r="J1343" s="6">
        <f t="shared" si="59"/>
        <v>4800000</v>
      </c>
      <c r="K1343" s="67" t="str">
        <f t="shared" si="60"/>
        <v>02-02-01-004-006</v>
      </c>
      <c r="L1343" s="67" t="s">
        <v>641</v>
      </c>
      <c r="M1343" s="66" t="s">
        <v>273</v>
      </c>
      <c r="N1343" s="66" t="str">
        <f t="shared" si="58"/>
        <v/>
      </c>
      <c r="O1343" s="66" t="str">
        <f>IF(A1343="","",IF(M1343="DETALLE","",COUNTIFS(N1343:$N$2970,N1343)))</f>
        <v/>
      </c>
      <c r="P1343" s="66" t="s">
        <v>739</v>
      </c>
      <c r="Q1343" s="66" t="s">
        <v>701</v>
      </c>
      <c r="R1343" s="66" t="s">
        <v>407</v>
      </c>
      <c r="S1343" s="65" t="s">
        <v>864</v>
      </c>
    </row>
    <row r="1344" spans="1:19" s="66" customFormat="1" x14ac:dyDescent="0.25">
      <c r="F1344" s="80" t="s">
        <v>33</v>
      </c>
      <c r="G1344" s="80" t="s">
        <v>979</v>
      </c>
      <c r="H1344" s="6">
        <v>3180000</v>
      </c>
      <c r="I1344" s="6"/>
      <c r="J1344" s="6">
        <f t="shared" si="59"/>
        <v>3180000</v>
      </c>
      <c r="K1344" s="67" t="str">
        <f t="shared" si="60"/>
        <v>02-02-01-004-006</v>
      </c>
      <c r="L1344" s="67" t="s">
        <v>641</v>
      </c>
      <c r="M1344" s="66" t="s">
        <v>273</v>
      </c>
      <c r="N1344" s="66" t="str">
        <f t="shared" si="58"/>
        <v/>
      </c>
      <c r="O1344" s="66" t="str">
        <f>IF(A1344="","",IF(M1344="DETALLE","",COUNTIFS(N1344:$N$2970,N1344)))</f>
        <v/>
      </c>
      <c r="P1344" s="66" t="s">
        <v>739</v>
      </c>
      <c r="Q1344" s="66" t="s">
        <v>701</v>
      </c>
      <c r="R1344" s="66" t="s">
        <v>407</v>
      </c>
      <c r="S1344" s="65" t="s">
        <v>834</v>
      </c>
    </row>
    <row r="1345" spans="1:19" s="66" customFormat="1" x14ac:dyDescent="0.25">
      <c r="F1345" s="80" t="s">
        <v>35</v>
      </c>
      <c r="G1345" s="80" t="s">
        <v>1034</v>
      </c>
      <c r="H1345" s="6">
        <v>64300000</v>
      </c>
      <c r="I1345" s="6"/>
      <c r="J1345" s="6">
        <f t="shared" si="59"/>
        <v>64300000</v>
      </c>
      <c r="K1345" s="67" t="str">
        <f t="shared" si="60"/>
        <v>02-02-01-004-006</v>
      </c>
      <c r="L1345" s="67" t="s">
        <v>641</v>
      </c>
      <c r="M1345" s="66" t="s">
        <v>273</v>
      </c>
      <c r="N1345" s="66" t="str">
        <f t="shared" si="58"/>
        <v/>
      </c>
      <c r="O1345" s="66" t="str">
        <f>IF(A1345="","",IF(M1345="DETALLE","",COUNTIFS(N1345:$N$2970,N1345)))</f>
        <v/>
      </c>
      <c r="P1345" s="66" t="s">
        <v>739</v>
      </c>
      <c r="Q1345" s="66" t="s">
        <v>701</v>
      </c>
      <c r="R1345" s="66" t="s">
        <v>407</v>
      </c>
      <c r="S1345" s="65" t="s">
        <v>836</v>
      </c>
    </row>
    <row r="1346" spans="1:19" s="66" customFormat="1" x14ac:dyDescent="0.25">
      <c r="F1346" s="80" t="s">
        <v>136</v>
      </c>
      <c r="G1346" s="80" t="s">
        <v>1035</v>
      </c>
      <c r="H1346" s="6">
        <v>1000000</v>
      </c>
      <c r="I1346" s="6"/>
      <c r="J1346" s="6">
        <f t="shared" si="59"/>
        <v>1000000</v>
      </c>
      <c r="K1346" s="67" t="str">
        <f t="shared" si="60"/>
        <v>02-02-01-004-006</v>
      </c>
      <c r="L1346" s="67" t="s">
        <v>641</v>
      </c>
      <c r="M1346" s="66" t="s">
        <v>273</v>
      </c>
      <c r="N1346" s="66" t="str">
        <f t="shared" si="58"/>
        <v/>
      </c>
      <c r="O1346" s="66" t="str">
        <f>IF(A1346="","",IF(M1346="DETALLE","",COUNTIFS(N1346:$N$2970,N1346)))</f>
        <v/>
      </c>
      <c r="P1346" s="66" t="s">
        <v>739</v>
      </c>
      <c r="Q1346" s="66" t="s">
        <v>701</v>
      </c>
      <c r="R1346" s="66" t="s">
        <v>407</v>
      </c>
      <c r="S1346" s="65" t="s">
        <v>884</v>
      </c>
    </row>
    <row r="1347" spans="1:19" s="66" customFormat="1" x14ac:dyDescent="0.25">
      <c r="F1347" s="80" t="s">
        <v>37</v>
      </c>
      <c r="G1347" s="80" t="s">
        <v>308</v>
      </c>
      <c r="H1347" s="6">
        <v>85000000</v>
      </c>
      <c r="I1347" s="6"/>
      <c r="J1347" s="6">
        <f t="shared" si="59"/>
        <v>85000000</v>
      </c>
      <c r="K1347" s="67" t="str">
        <f t="shared" si="60"/>
        <v>02-02-01-004-006</v>
      </c>
      <c r="L1347" s="67" t="s">
        <v>641</v>
      </c>
      <c r="M1347" s="66" t="s">
        <v>273</v>
      </c>
      <c r="N1347" s="66" t="str">
        <f t="shared" si="58"/>
        <v/>
      </c>
      <c r="O1347" s="66" t="str">
        <f>IF(A1347="","",IF(M1347="DETALLE","",COUNTIFS(N1347:$N$2970,N1347)))</f>
        <v/>
      </c>
      <c r="P1347" s="66" t="s">
        <v>739</v>
      </c>
      <c r="Q1347" s="66" t="s">
        <v>701</v>
      </c>
      <c r="R1347" s="66" t="s">
        <v>407</v>
      </c>
      <c r="S1347" s="65" t="s">
        <v>838</v>
      </c>
    </row>
    <row r="1348" spans="1:19" s="66" customFormat="1" x14ac:dyDescent="0.25">
      <c r="F1348" s="80" t="s">
        <v>39</v>
      </c>
      <c r="G1348" s="80" t="s">
        <v>310</v>
      </c>
      <c r="H1348" s="6">
        <v>2000000</v>
      </c>
      <c r="I1348" s="6"/>
      <c r="J1348" s="6">
        <f t="shared" si="59"/>
        <v>2000000</v>
      </c>
      <c r="K1348" s="67" t="str">
        <f t="shared" si="60"/>
        <v>02-02-01-004-006</v>
      </c>
      <c r="L1348" s="67" t="s">
        <v>641</v>
      </c>
      <c r="M1348" s="66" t="s">
        <v>273</v>
      </c>
      <c r="N1348" s="66" t="str">
        <f t="shared" si="58"/>
        <v/>
      </c>
      <c r="O1348" s="66" t="str">
        <f>IF(A1348="","",IF(M1348="DETALLE","",COUNTIFS(N1348:$N$2970,N1348)))</f>
        <v/>
      </c>
      <c r="P1348" s="66" t="s">
        <v>739</v>
      </c>
      <c r="Q1348" s="66" t="s">
        <v>701</v>
      </c>
      <c r="R1348" s="66" t="s">
        <v>407</v>
      </c>
      <c r="S1348" s="65" t="s">
        <v>840</v>
      </c>
    </row>
    <row r="1349" spans="1:19" s="66" customFormat="1" x14ac:dyDescent="0.25">
      <c r="F1349" s="80" t="s">
        <v>123</v>
      </c>
      <c r="G1349" s="80" t="s">
        <v>390</v>
      </c>
      <c r="H1349" s="6">
        <v>10000000</v>
      </c>
      <c r="I1349" s="6"/>
      <c r="J1349" s="6">
        <f t="shared" si="59"/>
        <v>10000000</v>
      </c>
      <c r="K1349" s="67" t="str">
        <f t="shared" si="60"/>
        <v>02-02-01-004-006</v>
      </c>
      <c r="L1349" s="67" t="s">
        <v>641</v>
      </c>
      <c r="M1349" s="66" t="s">
        <v>273</v>
      </c>
      <c r="N1349" s="66" t="str">
        <f t="shared" si="58"/>
        <v/>
      </c>
      <c r="O1349" s="66" t="str">
        <f>IF(A1349="","",IF(M1349="DETALLE","",COUNTIFS(N1349:$N$2970,N1349)))</f>
        <v/>
      </c>
      <c r="P1349" s="66" t="s">
        <v>739</v>
      </c>
      <c r="Q1349" s="66" t="s">
        <v>701</v>
      </c>
      <c r="R1349" s="66" t="s">
        <v>407</v>
      </c>
      <c r="S1349" s="65" t="s">
        <v>872</v>
      </c>
    </row>
    <row r="1350" spans="1:19" s="66" customFormat="1" ht="15.75" thickBot="1" x14ac:dyDescent="0.3">
      <c r="F1350" s="84" t="s">
        <v>40</v>
      </c>
      <c r="G1350" s="80" t="s">
        <v>994</v>
      </c>
      <c r="H1350" s="6">
        <v>9000000</v>
      </c>
      <c r="I1350" s="6"/>
      <c r="J1350" s="6">
        <f t="shared" si="59"/>
        <v>9000000</v>
      </c>
      <c r="K1350" s="67" t="str">
        <f t="shared" si="60"/>
        <v>02-02-01-004-006</v>
      </c>
      <c r="L1350" s="67" t="s">
        <v>641</v>
      </c>
      <c r="M1350" s="66" t="s">
        <v>273</v>
      </c>
      <c r="N1350" s="66" t="str">
        <f t="shared" si="58"/>
        <v/>
      </c>
      <c r="O1350" s="66" t="str">
        <f>IF(A1350="","",IF(M1350="DETALLE","",COUNTIFS(N1350:$N$2970,N1350)))</f>
        <v/>
      </c>
      <c r="P1350" s="66" t="s">
        <v>744</v>
      </c>
      <c r="Q1350" s="66" t="s">
        <v>701</v>
      </c>
      <c r="R1350" s="66" t="s">
        <v>407</v>
      </c>
      <c r="S1350" s="65" t="s">
        <v>744</v>
      </c>
    </row>
    <row r="1351" spans="1:19" s="66" customFormat="1" ht="15.75" thickTop="1" x14ac:dyDescent="0.25">
      <c r="A1351" s="91" t="s">
        <v>926</v>
      </c>
      <c r="B1351" s="92"/>
      <c r="C1351" s="92"/>
      <c r="D1351" s="92"/>
      <c r="E1351" s="92"/>
      <c r="F1351" s="92"/>
      <c r="G1351" s="92"/>
      <c r="H1351" s="92"/>
      <c r="I1351" s="92"/>
      <c r="J1351" s="61" t="s">
        <v>940</v>
      </c>
      <c r="K1351" s="67"/>
      <c r="L1351" s="67"/>
      <c r="S1351" s="65"/>
    </row>
    <row r="1352" spans="1:19" s="66" customFormat="1" ht="45" customHeight="1" thickBot="1" x14ac:dyDescent="0.3">
      <c r="A1352" s="93" t="s">
        <v>929</v>
      </c>
      <c r="B1352" s="94"/>
      <c r="C1352" s="94"/>
      <c r="D1352" s="94"/>
      <c r="E1352" s="94"/>
      <c r="F1352" s="94"/>
      <c r="G1352" s="94"/>
      <c r="H1352" s="94"/>
      <c r="I1352" s="94"/>
      <c r="J1352" s="94"/>
      <c r="K1352" s="67"/>
      <c r="L1352" s="67"/>
      <c r="S1352" s="65"/>
    </row>
    <row r="1353" spans="1:19" s="66" customFormat="1" ht="15.75" thickTop="1" x14ac:dyDescent="0.25">
      <c r="A1353" s="48" t="s">
        <v>11</v>
      </c>
      <c r="B1353" s="48" t="s">
        <v>12</v>
      </c>
      <c r="C1353" s="48" t="s">
        <v>13</v>
      </c>
      <c r="D1353" s="48" t="s">
        <v>14</v>
      </c>
      <c r="E1353" s="48" t="s">
        <v>15</v>
      </c>
      <c r="F1353" s="48" t="s">
        <v>16</v>
      </c>
      <c r="G1353" s="49" t="s">
        <v>17</v>
      </c>
      <c r="H1353" s="50" t="s">
        <v>18</v>
      </c>
      <c r="I1353" s="50" t="s">
        <v>19</v>
      </c>
      <c r="J1353" s="50" t="s">
        <v>20</v>
      </c>
      <c r="K1353" s="67"/>
      <c r="L1353" s="67"/>
      <c r="S1353" s="65"/>
    </row>
    <row r="1354" spans="1:19" s="66" customFormat="1" x14ac:dyDescent="0.25">
      <c r="F1354" s="80" t="s">
        <v>41</v>
      </c>
      <c r="G1354" s="80" t="s">
        <v>312</v>
      </c>
      <c r="H1354" s="6">
        <v>20000000</v>
      </c>
      <c r="I1354" s="6"/>
      <c r="J1354" s="6">
        <f t="shared" si="59"/>
        <v>20000000</v>
      </c>
      <c r="K1354" s="67" t="str">
        <f>IF(F1354&lt;&gt;"",K1350,A1354&amp;IF(B1354="","","-"&amp;B1354)&amp;IF(OR(C1354="",C1354=" "),"","-"&amp;C1354)&amp;IF(OR(D1354="",D1354=" "),"","-"&amp;D1354)&amp;IF(OR(E1354="",E1354=" "),"","-"&amp;E1354))</f>
        <v>02-02-01-004-006</v>
      </c>
      <c r="L1354" s="67" t="s">
        <v>641</v>
      </c>
      <c r="M1354" s="66" t="s">
        <v>273</v>
      </c>
      <c r="N1354" s="66" t="str">
        <f t="shared" si="58"/>
        <v/>
      </c>
      <c r="O1354" s="66" t="str">
        <f>IF(A1354="","",IF(M1354="DETALLE","",COUNTIFS(N1354:$N$2970,N1354)))</f>
        <v/>
      </c>
      <c r="P1354" s="66" t="s">
        <v>745</v>
      </c>
      <c r="Q1354" s="66" t="s">
        <v>701</v>
      </c>
      <c r="R1354" s="66" t="s">
        <v>407</v>
      </c>
      <c r="S1354" s="65" t="s">
        <v>745</v>
      </c>
    </row>
    <row r="1355" spans="1:19" s="66" customFormat="1" x14ac:dyDescent="0.25">
      <c r="F1355" s="80" t="s">
        <v>46</v>
      </c>
      <c r="G1355" s="80" t="s">
        <v>989</v>
      </c>
      <c r="H1355" s="6">
        <v>100000000</v>
      </c>
      <c r="I1355" s="6"/>
      <c r="J1355" s="6">
        <f t="shared" si="59"/>
        <v>100000000</v>
      </c>
      <c r="K1355" s="67" t="str">
        <f t="shared" si="60"/>
        <v>02-02-01-004-006</v>
      </c>
      <c r="L1355" s="67" t="s">
        <v>641</v>
      </c>
      <c r="M1355" s="66" t="s">
        <v>273</v>
      </c>
      <c r="N1355" s="66" t="str">
        <f t="shared" si="58"/>
        <v/>
      </c>
      <c r="O1355" s="66" t="str">
        <f>IF(A1355="","",IF(M1355="DETALLE","",COUNTIFS(N1355:$N$2970,N1355)))</f>
        <v/>
      </c>
      <c r="P1355" s="66" t="s">
        <v>749</v>
      </c>
      <c r="Q1355" s="66" t="s">
        <v>701</v>
      </c>
      <c r="R1355" s="66" t="s">
        <v>407</v>
      </c>
      <c r="S1355" s="65" t="s">
        <v>749</v>
      </c>
    </row>
    <row r="1356" spans="1:19" s="66" customFormat="1" x14ac:dyDescent="0.25">
      <c r="F1356" s="80" t="s">
        <v>48</v>
      </c>
      <c r="G1356" s="80" t="s">
        <v>319</v>
      </c>
      <c r="H1356" s="6">
        <v>20000000</v>
      </c>
      <c r="I1356" s="6"/>
      <c r="J1356" s="6">
        <f t="shared" si="59"/>
        <v>20000000</v>
      </c>
      <c r="K1356" s="67" t="str">
        <f t="shared" si="60"/>
        <v>02-02-01-004-006</v>
      </c>
      <c r="L1356" s="67" t="s">
        <v>641</v>
      </c>
      <c r="M1356" s="66" t="s">
        <v>273</v>
      </c>
      <c r="N1356" s="66" t="str">
        <f t="shared" si="58"/>
        <v/>
      </c>
      <c r="O1356" s="66" t="str">
        <f>IF(A1356="","",IF(M1356="DETALLE","",COUNTIFS(N1356:$N$2970,N1356)))</f>
        <v/>
      </c>
      <c r="P1356" s="66" t="s">
        <v>751</v>
      </c>
      <c r="Q1356" s="66" t="s">
        <v>701</v>
      </c>
      <c r="R1356" s="66" t="s">
        <v>407</v>
      </c>
      <c r="S1356" s="65" t="s">
        <v>751</v>
      </c>
    </row>
    <row r="1357" spans="1:19" s="66" customFormat="1" x14ac:dyDescent="0.25">
      <c r="F1357" s="80" t="s">
        <v>56</v>
      </c>
      <c r="G1357" s="80" t="s">
        <v>280</v>
      </c>
      <c r="H1357" s="6">
        <v>1300000000</v>
      </c>
      <c r="I1357" s="6"/>
      <c r="J1357" s="6">
        <f t="shared" si="59"/>
        <v>1300000000</v>
      </c>
      <c r="K1357" s="67" t="str">
        <f t="shared" si="60"/>
        <v>02-02-01-004-006</v>
      </c>
      <c r="L1357" s="67" t="s">
        <v>641</v>
      </c>
      <c r="M1357" s="66" t="s">
        <v>273</v>
      </c>
      <c r="N1357" s="66" t="str">
        <f t="shared" si="58"/>
        <v/>
      </c>
      <c r="O1357" s="66" t="str">
        <f>IF(A1357="","",IF(M1357="DETALLE","",COUNTIFS(N1357:$N$2970,N1357)))</f>
        <v/>
      </c>
      <c r="P1357" s="66" t="s">
        <v>740</v>
      </c>
      <c r="Q1357" s="66" t="s">
        <v>701</v>
      </c>
      <c r="R1357" s="66" t="s">
        <v>407</v>
      </c>
      <c r="S1357" s="65" t="s">
        <v>740</v>
      </c>
    </row>
    <row r="1358" spans="1:19" s="66" customFormat="1" x14ac:dyDescent="0.25">
      <c r="F1358" s="80" t="s">
        <v>59</v>
      </c>
      <c r="G1358" s="80" t="s">
        <v>1029</v>
      </c>
      <c r="H1358" s="6">
        <v>56581400</v>
      </c>
      <c r="I1358" s="6"/>
      <c r="J1358" s="6">
        <f t="shared" si="59"/>
        <v>56581400</v>
      </c>
      <c r="K1358" s="67" t="str">
        <f t="shared" si="60"/>
        <v>02-02-01-004-006</v>
      </c>
      <c r="L1358" s="67" t="s">
        <v>641</v>
      </c>
      <c r="M1358" s="66" t="s">
        <v>273</v>
      </c>
      <c r="N1358" s="66" t="str">
        <f t="shared" si="58"/>
        <v/>
      </c>
      <c r="O1358" s="66" t="str">
        <f>IF(A1358="","",IF(M1358="DETALLE","",COUNTIFS(N1358:$N$2970,N1358)))</f>
        <v/>
      </c>
      <c r="P1358" s="66" t="s">
        <v>759</v>
      </c>
      <c r="Q1358" s="66" t="s">
        <v>701</v>
      </c>
      <c r="R1358" s="66" t="s">
        <v>407</v>
      </c>
      <c r="S1358" s="65" t="s">
        <v>759</v>
      </c>
    </row>
    <row r="1359" spans="1:19" s="66" customFormat="1" x14ac:dyDescent="0.25">
      <c r="F1359" s="80" t="s">
        <v>145</v>
      </c>
      <c r="G1359" s="80" t="s">
        <v>1037</v>
      </c>
      <c r="H1359" s="6"/>
      <c r="I1359" s="6">
        <v>18000000</v>
      </c>
      <c r="J1359" s="6">
        <f t="shared" si="59"/>
        <v>18000000</v>
      </c>
      <c r="K1359" s="67" t="str">
        <f t="shared" si="60"/>
        <v>02-02-01-004-006</v>
      </c>
      <c r="L1359" s="67" t="s">
        <v>641</v>
      </c>
      <c r="M1359" s="66" t="s">
        <v>273</v>
      </c>
      <c r="N1359" s="66" t="str">
        <f t="shared" si="58"/>
        <v/>
      </c>
      <c r="O1359" s="66" t="str">
        <f>IF(A1359="","",IF(M1359="DETALLE","",COUNTIFS(N1359:$N$2970,N1359)))</f>
        <v/>
      </c>
      <c r="P1359" s="66" t="s">
        <v>767</v>
      </c>
      <c r="Q1359" s="66" t="s">
        <v>701</v>
      </c>
      <c r="R1359" s="66" t="s">
        <v>407</v>
      </c>
      <c r="S1359" s="65" t="s">
        <v>767</v>
      </c>
    </row>
    <row r="1360" spans="1:19" s="66" customFormat="1" x14ac:dyDescent="0.25">
      <c r="F1360" s="80" t="s">
        <v>60</v>
      </c>
      <c r="G1360" s="80" t="s">
        <v>329</v>
      </c>
      <c r="H1360" s="6">
        <v>60000</v>
      </c>
      <c r="I1360" s="6"/>
      <c r="J1360" s="6">
        <f t="shared" si="59"/>
        <v>60000</v>
      </c>
      <c r="K1360" s="67" t="str">
        <f t="shared" si="60"/>
        <v>02-02-01-004-006</v>
      </c>
      <c r="L1360" s="67" t="s">
        <v>641</v>
      </c>
      <c r="M1360" s="66" t="s">
        <v>273</v>
      </c>
      <c r="N1360" s="66" t="str">
        <f t="shared" si="58"/>
        <v/>
      </c>
      <c r="O1360" s="66" t="str">
        <f>IF(A1360="","",IF(M1360="DETALLE","",COUNTIFS(N1360:$N$2970,N1360)))</f>
        <v/>
      </c>
      <c r="P1360" s="66" t="s">
        <v>760</v>
      </c>
      <c r="Q1360" s="66" t="s">
        <v>701</v>
      </c>
      <c r="R1360" s="66" t="s">
        <v>407</v>
      </c>
      <c r="S1360" s="65" t="s">
        <v>760</v>
      </c>
    </row>
    <row r="1361" spans="1:19" s="66" customFormat="1" x14ac:dyDescent="0.25">
      <c r="F1361" s="80" t="s">
        <v>65</v>
      </c>
      <c r="G1361" s="80" t="s">
        <v>1024</v>
      </c>
      <c r="H1361" s="6">
        <v>5000000</v>
      </c>
      <c r="I1361" s="6"/>
      <c r="J1361" s="6">
        <f t="shared" si="59"/>
        <v>5000000</v>
      </c>
      <c r="K1361" s="67" t="str">
        <f t="shared" si="60"/>
        <v>02-02-01-004-006</v>
      </c>
      <c r="L1361" s="67" t="s">
        <v>641</v>
      </c>
      <c r="M1361" s="66" t="s">
        <v>273</v>
      </c>
      <c r="N1361" s="66" t="str">
        <f t="shared" si="58"/>
        <v/>
      </c>
      <c r="O1361" s="66" t="str">
        <f>IF(A1361="","",IF(M1361="DETALLE","",COUNTIFS(N1361:$N$2970,N1361)))</f>
        <v/>
      </c>
      <c r="P1361" s="66" t="s">
        <v>762</v>
      </c>
      <c r="Q1361" s="66" t="s">
        <v>701</v>
      </c>
      <c r="R1361" s="66" t="s">
        <v>407</v>
      </c>
      <c r="S1361" s="65" t="s">
        <v>762</v>
      </c>
    </row>
    <row r="1362" spans="1:19" s="66" customFormat="1" x14ac:dyDescent="0.25">
      <c r="F1362" s="80" t="s">
        <v>72</v>
      </c>
      <c r="G1362" s="80" t="s">
        <v>341</v>
      </c>
      <c r="H1362" s="6"/>
      <c r="I1362" s="6">
        <v>27000000</v>
      </c>
      <c r="J1362" s="6">
        <f t="shared" si="59"/>
        <v>27000000</v>
      </c>
      <c r="K1362" s="67" t="str">
        <f t="shared" si="60"/>
        <v>02-02-01-004-006</v>
      </c>
      <c r="L1362" s="67" t="s">
        <v>641</v>
      </c>
      <c r="M1362" s="66" t="s">
        <v>273</v>
      </c>
      <c r="N1362" s="66" t="str">
        <f t="shared" si="58"/>
        <v/>
      </c>
      <c r="O1362" s="66" t="str">
        <f>IF(A1362="","",IF(M1362="DETALLE","",COUNTIFS(N1362:$N$2970,N1362)))</f>
        <v/>
      </c>
      <c r="P1362" s="66" t="s">
        <v>765</v>
      </c>
      <c r="Q1362" s="66" t="s">
        <v>701</v>
      </c>
      <c r="R1362" s="66" t="s">
        <v>407</v>
      </c>
      <c r="S1362" s="65" t="s">
        <v>850</v>
      </c>
    </row>
    <row r="1363" spans="1:19" s="66" customFormat="1" x14ac:dyDescent="0.25">
      <c r="F1363" s="80" t="s">
        <v>124</v>
      </c>
      <c r="G1363" s="80" t="s">
        <v>987</v>
      </c>
      <c r="H1363" s="6">
        <v>600000</v>
      </c>
      <c r="I1363" s="6"/>
      <c r="J1363" s="6">
        <f t="shared" si="59"/>
        <v>600000</v>
      </c>
      <c r="K1363" s="67" t="str">
        <f t="shared" si="60"/>
        <v>02-02-01-004-006</v>
      </c>
      <c r="L1363" s="67" t="s">
        <v>641</v>
      </c>
      <c r="M1363" s="66" t="s">
        <v>273</v>
      </c>
      <c r="N1363" s="66" t="str">
        <f t="shared" si="58"/>
        <v/>
      </c>
      <c r="O1363" s="66" t="str">
        <f>IF(A1363="","",IF(M1363="DETALLE","",COUNTIFS(N1363:$N$2970,N1363)))</f>
        <v/>
      </c>
      <c r="P1363" s="66" t="s">
        <v>766</v>
      </c>
      <c r="Q1363" s="66" t="s">
        <v>701</v>
      </c>
      <c r="R1363" s="66" t="s">
        <v>407</v>
      </c>
      <c r="S1363" s="65" t="s">
        <v>873</v>
      </c>
    </row>
    <row r="1364" spans="1:19" s="66" customFormat="1" x14ac:dyDescent="0.25">
      <c r="F1364" s="80" t="s">
        <v>75</v>
      </c>
      <c r="G1364" s="80" t="s">
        <v>281</v>
      </c>
      <c r="H1364" s="6">
        <v>350000</v>
      </c>
      <c r="I1364" s="6"/>
      <c r="J1364" s="6">
        <f t="shared" si="59"/>
        <v>350000</v>
      </c>
      <c r="K1364" s="67" t="str">
        <f t="shared" si="60"/>
        <v>02-02-01-004-006</v>
      </c>
      <c r="L1364" s="67" t="s">
        <v>641</v>
      </c>
      <c r="M1364" s="66" t="s">
        <v>273</v>
      </c>
      <c r="N1364" s="66" t="str">
        <f t="shared" si="58"/>
        <v/>
      </c>
      <c r="O1364" s="66" t="str">
        <f>IF(A1364="","",IF(M1364="DETALLE","",COUNTIFS(N1364:$N$2970,N1364)))</f>
        <v/>
      </c>
      <c r="P1364" s="66" t="s">
        <v>741</v>
      </c>
      <c r="Q1364" s="66" t="s">
        <v>701</v>
      </c>
      <c r="R1364" s="66" t="s">
        <v>407</v>
      </c>
      <c r="S1364" s="65" t="s">
        <v>741</v>
      </c>
    </row>
    <row r="1365" spans="1:19" s="66" customFormat="1" x14ac:dyDescent="0.25">
      <c r="F1365" s="80" t="s">
        <v>76</v>
      </c>
      <c r="G1365" s="80" t="s">
        <v>282</v>
      </c>
      <c r="H1365" s="6">
        <v>15000000</v>
      </c>
      <c r="I1365" s="6"/>
      <c r="J1365" s="6">
        <f t="shared" si="59"/>
        <v>15000000</v>
      </c>
      <c r="K1365" s="67" t="str">
        <f t="shared" si="60"/>
        <v>02-02-01-004-006</v>
      </c>
      <c r="L1365" s="67" t="s">
        <v>641</v>
      </c>
      <c r="M1365" s="66" t="s">
        <v>273</v>
      </c>
      <c r="N1365" s="66" t="str">
        <f t="shared" si="58"/>
        <v/>
      </c>
      <c r="O1365" s="66" t="str">
        <f>IF(A1365="","",IF(M1365="DETALLE","",COUNTIFS(N1365:$N$2970,N1365)))</f>
        <v/>
      </c>
      <c r="P1365" s="66" t="s">
        <v>741</v>
      </c>
      <c r="Q1365" s="66" t="s">
        <v>701</v>
      </c>
      <c r="R1365" s="66" t="s">
        <v>407</v>
      </c>
      <c r="S1365" s="65" t="s">
        <v>851</v>
      </c>
    </row>
    <row r="1366" spans="1:19" s="66" customFormat="1" x14ac:dyDescent="0.25">
      <c r="F1366" s="80" t="s">
        <v>80</v>
      </c>
      <c r="G1366" s="80" t="s">
        <v>347</v>
      </c>
      <c r="H1366" s="6">
        <v>10732088</v>
      </c>
      <c r="I1366" s="6"/>
      <c r="J1366" s="6">
        <f t="shared" si="59"/>
        <v>10732088</v>
      </c>
      <c r="K1366" s="67" t="str">
        <f t="shared" si="60"/>
        <v>02-02-01-004-006</v>
      </c>
      <c r="L1366" s="67" t="s">
        <v>641</v>
      </c>
      <c r="M1366" s="66" t="s">
        <v>273</v>
      </c>
      <c r="N1366" s="66" t="str">
        <f t="shared" si="58"/>
        <v/>
      </c>
      <c r="O1366" s="66" t="str">
        <f>IF(A1366="","",IF(M1366="DETALLE","",COUNTIFS(N1366:$N$2970,N1366)))</f>
        <v/>
      </c>
      <c r="P1366" s="66" t="s">
        <v>768</v>
      </c>
      <c r="Q1366" s="66" t="s">
        <v>701</v>
      </c>
      <c r="R1366" s="66" t="s">
        <v>407</v>
      </c>
      <c r="S1366" s="65" t="s">
        <v>768</v>
      </c>
    </row>
    <row r="1367" spans="1:19" s="66" customFormat="1" x14ac:dyDescent="0.25">
      <c r="F1367" s="80" t="s">
        <v>113</v>
      </c>
      <c r="G1367" s="80" t="s">
        <v>379</v>
      </c>
      <c r="H1367" s="6">
        <v>12100000</v>
      </c>
      <c r="I1367" s="6"/>
      <c r="J1367" s="6">
        <f t="shared" si="59"/>
        <v>12100000</v>
      </c>
      <c r="K1367" s="67" t="str">
        <f t="shared" si="60"/>
        <v>02-02-01-004-006</v>
      </c>
      <c r="L1367" s="67" t="s">
        <v>641</v>
      </c>
      <c r="M1367" s="66" t="s">
        <v>273</v>
      </c>
      <c r="N1367" s="66" t="str">
        <f t="shared" si="58"/>
        <v/>
      </c>
      <c r="O1367" s="66" t="str">
        <f>IF(A1367="","",IF(M1367="DETALLE","",COUNTIFS(N1367:$N$2970,N1367)))</f>
        <v/>
      </c>
      <c r="P1367" s="66" t="s">
        <v>768</v>
      </c>
      <c r="Q1367" s="66" t="s">
        <v>701</v>
      </c>
      <c r="R1367" s="66" t="s">
        <v>407</v>
      </c>
      <c r="S1367" s="65" t="s">
        <v>867</v>
      </c>
    </row>
    <row r="1368" spans="1:19" s="66" customFormat="1" x14ac:dyDescent="0.25">
      <c r="F1368" s="80" t="s">
        <v>141</v>
      </c>
      <c r="G1368" s="80" t="s">
        <v>405</v>
      </c>
      <c r="H1368" s="6"/>
      <c r="I1368" s="6">
        <v>22000000</v>
      </c>
      <c r="J1368" s="6">
        <f t="shared" si="59"/>
        <v>22000000</v>
      </c>
      <c r="K1368" s="67" t="str">
        <f t="shared" si="60"/>
        <v>02-02-01-004-006</v>
      </c>
      <c r="L1368" s="67" t="s">
        <v>641</v>
      </c>
      <c r="M1368" s="66" t="s">
        <v>273</v>
      </c>
      <c r="N1368" s="66" t="str">
        <f t="shared" si="58"/>
        <v/>
      </c>
      <c r="O1368" s="66" t="str">
        <f>IF(A1368="","",IF(M1368="DETALLE","",COUNTIFS(N1368:$N$2970,N1368)))</f>
        <v/>
      </c>
      <c r="P1368" s="66" t="s">
        <v>772</v>
      </c>
      <c r="Q1368" s="66" t="s">
        <v>701</v>
      </c>
      <c r="R1368" s="66" t="s">
        <v>407</v>
      </c>
      <c r="S1368" s="65" t="s">
        <v>772</v>
      </c>
    </row>
    <row r="1369" spans="1:19" s="66" customFormat="1" x14ac:dyDescent="0.25">
      <c r="F1369" s="80" t="s">
        <v>125</v>
      </c>
      <c r="G1369" s="80" t="s">
        <v>392</v>
      </c>
      <c r="H1369" s="6">
        <v>2400000</v>
      </c>
      <c r="I1369" s="6"/>
      <c r="J1369" s="6">
        <f t="shared" si="59"/>
        <v>2400000</v>
      </c>
      <c r="K1369" s="67" t="str">
        <f t="shared" si="60"/>
        <v>02-02-01-004-006</v>
      </c>
      <c r="L1369" s="67" t="s">
        <v>641</v>
      </c>
      <c r="M1369" s="66" t="s">
        <v>273</v>
      </c>
      <c r="N1369" s="66" t="str">
        <f t="shared" si="58"/>
        <v/>
      </c>
      <c r="O1369" s="66" t="str">
        <f>IF(A1369="","",IF(M1369="DETALLE","",COUNTIFS(N1369:$N$2970,N1369)))</f>
        <v/>
      </c>
      <c r="P1369" s="66" t="s">
        <v>772</v>
      </c>
      <c r="Q1369" s="66" t="s">
        <v>701</v>
      </c>
      <c r="R1369" s="66" t="s">
        <v>407</v>
      </c>
      <c r="S1369" s="65" t="s">
        <v>874</v>
      </c>
    </row>
    <row r="1370" spans="1:19" s="66" customFormat="1" x14ac:dyDescent="0.25">
      <c r="F1370" s="80" t="s">
        <v>91</v>
      </c>
      <c r="G1370" s="80" t="s">
        <v>358</v>
      </c>
      <c r="H1370" s="6">
        <v>500000</v>
      </c>
      <c r="I1370" s="6"/>
      <c r="J1370" s="6">
        <f t="shared" si="59"/>
        <v>500000</v>
      </c>
      <c r="K1370" s="67" t="str">
        <f t="shared" si="60"/>
        <v>02-02-01-004-006</v>
      </c>
      <c r="L1370" s="67" t="s">
        <v>641</v>
      </c>
      <c r="M1370" s="66" t="s">
        <v>273</v>
      </c>
      <c r="N1370" s="66" t="str">
        <f t="shared" si="58"/>
        <v/>
      </c>
      <c r="O1370" s="66" t="str">
        <f>IF(A1370="","",IF(M1370="DETALLE","",COUNTIFS(N1370:$N$2970,N1370)))</f>
        <v/>
      </c>
      <c r="P1370" s="66" t="s">
        <v>773</v>
      </c>
      <c r="Q1370" s="66" t="s">
        <v>701</v>
      </c>
      <c r="R1370" s="66" t="s">
        <v>407</v>
      </c>
      <c r="S1370" s="65" t="s">
        <v>859</v>
      </c>
    </row>
    <row r="1371" spans="1:19" s="66" customFormat="1" x14ac:dyDescent="0.25">
      <c r="F1371" s="84" t="s">
        <v>94</v>
      </c>
      <c r="G1371" s="80" t="s">
        <v>361</v>
      </c>
      <c r="H1371" s="6">
        <v>6100000</v>
      </c>
      <c r="I1371" s="6"/>
      <c r="J1371" s="6">
        <f t="shared" si="59"/>
        <v>6100000</v>
      </c>
      <c r="K1371" s="67" t="str">
        <f t="shared" si="60"/>
        <v>02-02-01-004-006</v>
      </c>
      <c r="L1371" s="67" t="s">
        <v>641</v>
      </c>
      <c r="M1371" s="66" t="s">
        <v>273</v>
      </c>
      <c r="N1371" s="66" t="str">
        <f t="shared" si="58"/>
        <v/>
      </c>
      <c r="O1371" s="66" t="str">
        <f>IF(A1371="","",IF(M1371="DETALLE","",COUNTIFS(N1371:$N$2970,N1371)))</f>
        <v/>
      </c>
      <c r="P1371" s="66" t="s">
        <v>774</v>
      </c>
      <c r="Q1371" s="66" t="s">
        <v>701</v>
      </c>
      <c r="R1371" s="66" t="s">
        <v>407</v>
      </c>
      <c r="S1371" s="65" t="s">
        <v>860</v>
      </c>
    </row>
    <row r="1372" spans="1:19" s="66" customFormat="1" ht="30.75" customHeight="1" x14ac:dyDescent="0.25">
      <c r="A1372" s="62"/>
      <c r="B1372" s="62"/>
      <c r="C1372" s="62"/>
      <c r="D1372" s="62"/>
      <c r="E1372" s="62"/>
      <c r="F1372" s="71"/>
      <c r="G1372" s="62" t="s">
        <v>261</v>
      </c>
      <c r="H1372" s="4" t="str">
        <f>IF(A1372="","",SUMIFS(H1373:$H$2970,L1373:$L$2970,K1372))</f>
        <v/>
      </c>
      <c r="I1372" s="4" t="str">
        <f>IF(A1372="","",SUMIFS(I1373:$I$2970,L1373:$L$2970,K1372))</f>
        <v/>
      </c>
      <c r="J1372" s="4" t="str">
        <f t="shared" si="59"/>
        <v/>
      </c>
      <c r="K1372" s="64" t="str">
        <f t="shared" si="60"/>
        <v/>
      </c>
      <c r="L1372" s="64" t="s">
        <v>261</v>
      </c>
      <c r="M1372" s="62" t="s">
        <v>261</v>
      </c>
      <c r="N1372" s="62" t="str">
        <f t="shared" ref="N1372:N1435" si="61">IF(F1372&lt;&gt;"","",A1372&amp;TRIM(B1372)&amp;TRIM(C1372)&amp;TRIM(D1372)&amp;TRIM(E1372)&amp;TRIM(M1372))</f>
        <v/>
      </c>
      <c r="O1372" s="62" t="str">
        <f>IF(A1372="","",IF(M1372="DETALLE","",COUNTIFS(N1372:$N$2970,N1372)))</f>
        <v/>
      </c>
      <c r="P1372" s="62" t="s">
        <v>261</v>
      </c>
      <c r="Q1372" s="62" t="s">
        <v>261</v>
      </c>
      <c r="R1372" s="62" t="s">
        <v>261</v>
      </c>
      <c r="S1372" s="65" t="s">
        <v>261</v>
      </c>
    </row>
    <row r="1373" spans="1:19" s="66" customFormat="1" ht="30" customHeight="1" x14ac:dyDescent="0.25">
      <c r="A1373" s="62" t="s">
        <v>27</v>
      </c>
      <c r="B1373" s="62" t="s">
        <v>27</v>
      </c>
      <c r="C1373" s="62" t="s">
        <v>28</v>
      </c>
      <c r="D1373" s="62" t="s">
        <v>100</v>
      </c>
      <c r="E1373" s="62" t="s">
        <v>146</v>
      </c>
      <c r="F1373" s="71"/>
      <c r="G1373" s="63" t="s">
        <v>410</v>
      </c>
      <c r="H1373" s="4">
        <f>IF(A1373="","",SUMIFS(H1374:$H$2970,L1374:$L$2970,K1373))</f>
        <v>1302958235.5</v>
      </c>
      <c r="I1373" s="4">
        <f>IF(A1373="","",SUMIFS(I1374:$I$2970,L1374:$L$2970,K1373))</f>
        <v>281650000</v>
      </c>
      <c r="J1373" s="4">
        <f t="shared" si="59"/>
        <v>1584608235.5</v>
      </c>
      <c r="K1373" s="64" t="str">
        <f t="shared" si="60"/>
        <v>02-02-01-004-007</v>
      </c>
      <c r="L1373" s="64" t="s">
        <v>635</v>
      </c>
      <c r="M1373" s="62" t="s">
        <v>277</v>
      </c>
      <c r="N1373" s="62" t="str">
        <f t="shared" si="61"/>
        <v>020201004007Subordinal</v>
      </c>
      <c r="O1373" s="62">
        <f>IF(A1373="","",IF(M1373="DETALLE","",COUNTIFS(N1373:$N$2970,N1373)))</f>
        <v>1</v>
      </c>
      <c r="P1373" s="62" t="s">
        <v>261</v>
      </c>
      <c r="Q1373" s="62" t="s">
        <v>683</v>
      </c>
      <c r="R1373" s="62" t="s">
        <v>410</v>
      </c>
      <c r="S1373" s="65" t="s">
        <v>261</v>
      </c>
    </row>
    <row r="1374" spans="1:19" s="66" customFormat="1" x14ac:dyDescent="0.25">
      <c r="F1374" s="84" t="s">
        <v>101</v>
      </c>
      <c r="G1374" s="80" t="s">
        <v>279</v>
      </c>
      <c r="H1374" s="6">
        <v>7200000</v>
      </c>
      <c r="I1374" s="6"/>
      <c r="J1374" s="6">
        <f t="shared" si="59"/>
        <v>7200000</v>
      </c>
      <c r="K1374" s="67" t="str">
        <f t="shared" si="60"/>
        <v>02-02-01-004-007</v>
      </c>
      <c r="L1374" s="67" t="s">
        <v>642</v>
      </c>
      <c r="M1374" s="66" t="s">
        <v>273</v>
      </c>
      <c r="N1374" s="66" t="str">
        <f t="shared" si="61"/>
        <v/>
      </c>
      <c r="O1374" s="66" t="str">
        <f>IF(A1374="","",IF(M1374="DETALLE","",COUNTIFS(N1374:$N$2970,N1374)))</f>
        <v/>
      </c>
      <c r="P1374" s="66" t="s">
        <v>739</v>
      </c>
      <c r="Q1374" s="66" t="s">
        <v>683</v>
      </c>
      <c r="R1374" s="66" t="s">
        <v>410</v>
      </c>
      <c r="S1374" s="65" t="s">
        <v>864</v>
      </c>
    </row>
    <row r="1375" spans="1:19" s="66" customFormat="1" x14ac:dyDescent="0.25">
      <c r="F1375" s="84" t="s">
        <v>169</v>
      </c>
      <c r="G1375" s="80" t="s">
        <v>1044</v>
      </c>
      <c r="H1375" s="6">
        <v>5000000</v>
      </c>
      <c r="I1375" s="6"/>
      <c r="J1375" s="6">
        <f t="shared" si="59"/>
        <v>5000000</v>
      </c>
      <c r="K1375" s="67" t="str">
        <f t="shared" si="60"/>
        <v>02-02-01-004-007</v>
      </c>
      <c r="L1375" s="67" t="s">
        <v>642</v>
      </c>
      <c r="M1375" s="66" t="s">
        <v>273</v>
      </c>
      <c r="N1375" s="66" t="str">
        <f t="shared" si="61"/>
        <v/>
      </c>
      <c r="O1375" s="66" t="str">
        <f>IF(A1375="","",IF(M1375="DETALLE","",COUNTIFS(N1375:$N$2970,N1375)))</f>
        <v/>
      </c>
      <c r="P1375" s="66" t="s">
        <v>739</v>
      </c>
      <c r="Q1375" s="66" t="s">
        <v>683</v>
      </c>
      <c r="R1375" s="66" t="s">
        <v>410</v>
      </c>
      <c r="S1375" s="65" t="s">
        <v>902</v>
      </c>
    </row>
    <row r="1376" spans="1:19" s="66" customFormat="1" x14ac:dyDescent="0.25">
      <c r="F1376" s="84" t="s">
        <v>154</v>
      </c>
      <c r="G1376" s="80" t="s">
        <v>1009</v>
      </c>
      <c r="H1376" s="6">
        <v>4000000</v>
      </c>
      <c r="I1376" s="6"/>
      <c r="J1376" s="6">
        <f t="shared" ref="J1376:J1439" si="62">IF(AND(A1376="",F1376=""),"",H1376+I1376)</f>
        <v>4000000</v>
      </c>
      <c r="K1376" s="67" t="str">
        <f t="shared" ref="K1376:K1439" si="63">IF(F1376&lt;&gt;"",K1375,A1376&amp;IF(B1376="","","-"&amp;B1376)&amp;IF(OR(C1376="",C1376=" "),"","-"&amp;C1376)&amp;IF(OR(D1376="",D1376=" "),"","-"&amp;D1376)&amp;IF(OR(E1376="",E1376=" "),"","-"&amp;E1376))</f>
        <v>02-02-01-004-007</v>
      </c>
      <c r="L1376" s="67" t="s">
        <v>642</v>
      </c>
      <c r="M1376" s="66" t="s">
        <v>273</v>
      </c>
      <c r="N1376" s="66" t="str">
        <f t="shared" si="61"/>
        <v/>
      </c>
      <c r="O1376" s="66" t="str">
        <f>IF(A1376="","",IF(M1376="DETALLE","",COUNTIFS(N1376:$N$2970,N1376)))</f>
        <v/>
      </c>
      <c r="P1376" s="66" t="s">
        <v>739</v>
      </c>
      <c r="Q1376" s="66" t="s">
        <v>683</v>
      </c>
      <c r="R1376" s="66" t="s">
        <v>410</v>
      </c>
      <c r="S1376" s="65" t="s">
        <v>891</v>
      </c>
    </row>
    <row r="1377" spans="6:19" s="66" customFormat="1" x14ac:dyDescent="0.25">
      <c r="F1377" s="80" t="s">
        <v>33</v>
      </c>
      <c r="G1377" s="80" t="s">
        <v>979</v>
      </c>
      <c r="H1377" s="6">
        <v>59190000</v>
      </c>
      <c r="I1377" s="6"/>
      <c r="J1377" s="6">
        <f t="shared" si="62"/>
        <v>59190000</v>
      </c>
      <c r="K1377" s="67" t="str">
        <f t="shared" si="63"/>
        <v>02-02-01-004-007</v>
      </c>
      <c r="L1377" s="67" t="s">
        <v>642</v>
      </c>
      <c r="M1377" s="66" t="s">
        <v>273</v>
      </c>
      <c r="N1377" s="66" t="str">
        <f t="shared" si="61"/>
        <v/>
      </c>
      <c r="O1377" s="66" t="str">
        <f>IF(A1377="","",IF(M1377="DETALLE","",COUNTIFS(N1377:$N$2970,N1377)))</f>
        <v/>
      </c>
      <c r="P1377" s="66" t="s">
        <v>739</v>
      </c>
      <c r="Q1377" s="66" t="s">
        <v>683</v>
      </c>
      <c r="R1377" s="66" t="s">
        <v>410</v>
      </c>
      <c r="S1377" s="65" t="s">
        <v>834</v>
      </c>
    </row>
    <row r="1378" spans="6:19" s="66" customFormat="1" x14ac:dyDescent="0.25">
      <c r="F1378" s="80" t="s">
        <v>35</v>
      </c>
      <c r="G1378" s="80" t="s">
        <v>1034</v>
      </c>
      <c r="H1378" s="6">
        <v>3450000</v>
      </c>
      <c r="I1378" s="6"/>
      <c r="J1378" s="6">
        <f t="shared" si="62"/>
        <v>3450000</v>
      </c>
      <c r="K1378" s="67" t="str">
        <f t="shared" si="63"/>
        <v>02-02-01-004-007</v>
      </c>
      <c r="L1378" s="67" t="s">
        <v>642</v>
      </c>
      <c r="M1378" s="66" t="s">
        <v>273</v>
      </c>
      <c r="N1378" s="66" t="str">
        <f t="shared" si="61"/>
        <v/>
      </c>
      <c r="O1378" s="66" t="str">
        <f>IF(A1378="","",IF(M1378="DETALLE","",COUNTIFS(N1378:$N$2970,N1378)))</f>
        <v/>
      </c>
      <c r="P1378" s="66" t="s">
        <v>739</v>
      </c>
      <c r="Q1378" s="66" t="s">
        <v>683</v>
      </c>
      <c r="R1378" s="66" t="s">
        <v>410</v>
      </c>
      <c r="S1378" s="65" t="s">
        <v>836</v>
      </c>
    </row>
    <row r="1379" spans="6:19" s="66" customFormat="1" x14ac:dyDescent="0.25">
      <c r="F1379" s="80" t="s">
        <v>136</v>
      </c>
      <c r="G1379" s="80" t="s">
        <v>1035</v>
      </c>
      <c r="H1379" s="6">
        <v>3120000</v>
      </c>
      <c r="I1379" s="6"/>
      <c r="J1379" s="6">
        <f t="shared" si="62"/>
        <v>3120000</v>
      </c>
      <c r="K1379" s="67" t="str">
        <f t="shared" si="63"/>
        <v>02-02-01-004-007</v>
      </c>
      <c r="L1379" s="67" t="s">
        <v>642</v>
      </c>
      <c r="M1379" s="66" t="s">
        <v>273</v>
      </c>
      <c r="N1379" s="66" t="str">
        <f t="shared" si="61"/>
        <v/>
      </c>
      <c r="O1379" s="66" t="str">
        <f>IF(A1379="","",IF(M1379="DETALLE","",COUNTIFS(N1379:$N$2970,N1379)))</f>
        <v/>
      </c>
      <c r="P1379" s="66" t="s">
        <v>739</v>
      </c>
      <c r="Q1379" s="66" t="s">
        <v>683</v>
      </c>
      <c r="R1379" s="66" t="s">
        <v>410</v>
      </c>
      <c r="S1379" s="65" t="s">
        <v>884</v>
      </c>
    </row>
    <row r="1380" spans="6:19" s="66" customFormat="1" x14ac:dyDescent="0.25">
      <c r="F1380" s="84" t="s">
        <v>102</v>
      </c>
      <c r="G1380" s="80" t="s">
        <v>368</v>
      </c>
      <c r="H1380" s="6">
        <v>4000000</v>
      </c>
      <c r="I1380" s="6"/>
      <c r="J1380" s="6">
        <f t="shared" si="62"/>
        <v>4000000</v>
      </c>
      <c r="K1380" s="67" t="str">
        <f t="shared" si="63"/>
        <v>02-02-01-004-007</v>
      </c>
      <c r="L1380" s="67" t="s">
        <v>642</v>
      </c>
      <c r="M1380" s="66" t="s">
        <v>273</v>
      </c>
      <c r="N1380" s="66" t="str">
        <f t="shared" si="61"/>
        <v/>
      </c>
      <c r="O1380" s="66" t="str">
        <f>IF(A1380="","",IF(M1380="DETALLE","",COUNTIFS(N1380:$N$2970,N1380)))</f>
        <v/>
      </c>
      <c r="P1380" s="66" t="s">
        <v>739</v>
      </c>
      <c r="Q1380" s="66" t="s">
        <v>683</v>
      </c>
      <c r="R1380" s="66" t="s">
        <v>410</v>
      </c>
      <c r="S1380" s="65" t="s">
        <v>865</v>
      </c>
    </row>
    <row r="1381" spans="6:19" s="66" customFormat="1" x14ac:dyDescent="0.25">
      <c r="F1381" s="84" t="s">
        <v>137</v>
      </c>
      <c r="G1381" s="80" t="s">
        <v>402</v>
      </c>
      <c r="H1381" s="6">
        <v>9000000</v>
      </c>
      <c r="I1381" s="6"/>
      <c r="J1381" s="6">
        <f t="shared" si="62"/>
        <v>9000000</v>
      </c>
      <c r="K1381" s="67" t="str">
        <f t="shared" si="63"/>
        <v>02-02-01-004-007</v>
      </c>
      <c r="L1381" s="67" t="s">
        <v>642</v>
      </c>
      <c r="M1381" s="66" t="s">
        <v>273</v>
      </c>
      <c r="N1381" s="66" t="str">
        <f t="shared" si="61"/>
        <v/>
      </c>
      <c r="O1381" s="66" t="str">
        <f>IF(A1381="","",IF(M1381="DETALLE","",COUNTIFS(N1381:$N$2970,N1381)))</f>
        <v/>
      </c>
      <c r="P1381" s="66" t="s">
        <v>739</v>
      </c>
      <c r="Q1381" s="66" t="s">
        <v>683</v>
      </c>
      <c r="R1381" s="66" t="s">
        <v>410</v>
      </c>
      <c r="S1381" s="65" t="s">
        <v>885</v>
      </c>
    </row>
    <row r="1382" spans="6:19" s="66" customFormat="1" x14ac:dyDescent="0.25">
      <c r="F1382" s="84" t="s">
        <v>39</v>
      </c>
      <c r="G1382" s="80" t="s">
        <v>310</v>
      </c>
      <c r="H1382" s="6">
        <v>3920000</v>
      </c>
      <c r="I1382" s="6"/>
      <c r="J1382" s="6">
        <f t="shared" si="62"/>
        <v>3920000</v>
      </c>
      <c r="K1382" s="67" t="str">
        <f t="shared" si="63"/>
        <v>02-02-01-004-007</v>
      </c>
      <c r="L1382" s="67" t="s">
        <v>642</v>
      </c>
      <c r="M1382" s="66" t="s">
        <v>273</v>
      </c>
      <c r="N1382" s="66" t="str">
        <f t="shared" si="61"/>
        <v/>
      </c>
      <c r="O1382" s="66" t="str">
        <f>IF(A1382="","",IF(M1382="DETALLE","",COUNTIFS(N1382:$N$2970,N1382)))</f>
        <v/>
      </c>
      <c r="P1382" s="66" t="s">
        <v>739</v>
      </c>
      <c r="Q1382" s="66" t="s">
        <v>683</v>
      </c>
      <c r="R1382" s="66" t="s">
        <v>410</v>
      </c>
      <c r="S1382" s="65" t="s">
        <v>840</v>
      </c>
    </row>
    <row r="1383" spans="6:19" s="66" customFormat="1" x14ac:dyDescent="0.25">
      <c r="F1383" s="80" t="s">
        <v>123</v>
      </c>
      <c r="G1383" s="80" t="s">
        <v>390</v>
      </c>
      <c r="H1383" s="6">
        <v>1500000</v>
      </c>
      <c r="I1383" s="6"/>
      <c r="J1383" s="6">
        <f t="shared" si="62"/>
        <v>1500000</v>
      </c>
      <c r="K1383" s="67" t="str">
        <f t="shared" si="63"/>
        <v>02-02-01-004-007</v>
      </c>
      <c r="L1383" s="67" t="s">
        <v>642</v>
      </c>
      <c r="M1383" s="66" t="s">
        <v>273</v>
      </c>
      <c r="N1383" s="66" t="str">
        <f t="shared" si="61"/>
        <v/>
      </c>
      <c r="O1383" s="66" t="str">
        <f>IF(A1383="","",IF(M1383="DETALLE","",COUNTIFS(N1383:$N$2970,N1383)))</f>
        <v/>
      </c>
      <c r="P1383" s="66" t="s">
        <v>739</v>
      </c>
      <c r="Q1383" s="66" t="s">
        <v>683</v>
      </c>
      <c r="R1383" s="66" t="s">
        <v>410</v>
      </c>
      <c r="S1383" s="65" t="s">
        <v>872</v>
      </c>
    </row>
    <row r="1384" spans="6:19" s="66" customFormat="1" x14ac:dyDescent="0.25">
      <c r="F1384" s="80" t="s">
        <v>40</v>
      </c>
      <c r="G1384" s="80" t="s">
        <v>994</v>
      </c>
      <c r="H1384" s="6">
        <v>64000000</v>
      </c>
      <c r="I1384" s="6"/>
      <c r="J1384" s="6">
        <f t="shared" si="62"/>
        <v>64000000</v>
      </c>
      <c r="K1384" s="67" t="str">
        <f t="shared" si="63"/>
        <v>02-02-01-004-007</v>
      </c>
      <c r="L1384" s="67" t="s">
        <v>642</v>
      </c>
      <c r="M1384" s="66" t="s">
        <v>273</v>
      </c>
      <c r="N1384" s="66" t="str">
        <f t="shared" si="61"/>
        <v/>
      </c>
      <c r="O1384" s="66" t="str">
        <f>IF(A1384="","",IF(M1384="DETALLE","",COUNTIFS(N1384:$N$2970,N1384)))</f>
        <v/>
      </c>
      <c r="P1384" s="66" t="s">
        <v>744</v>
      </c>
      <c r="Q1384" s="66" t="s">
        <v>683</v>
      </c>
      <c r="R1384" s="66" t="s">
        <v>410</v>
      </c>
      <c r="S1384" s="65" t="s">
        <v>744</v>
      </c>
    </row>
    <row r="1385" spans="6:19" s="66" customFormat="1" x14ac:dyDescent="0.25">
      <c r="F1385" s="80" t="s">
        <v>106</v>
      </c>
      <c r="G1385" s="80" t="s">
        <v>997</v>
      </c>
      <c r="H1385" s="6">
        <v>120000000</v>
      </c>
      <c r="I1385" s="6"/>
      <c r="J1385" s="6">
        <f t="shared" si="62"/>
        <v>120000000</v>
      </c>
      <c r="K1385" s="67" t="str">
        <f t="shared" si="63"/>
        <v>02-02-01-004-007</v>
      </c>
      <c r="L1385" s="67" t="s">
        <v>642</v>
      </c>
      <c r="M1385" s="66" t="s">
        <v>273</v>
      </c>
      <c r="N1385" s="66" t="str">
        <f t="shared" si="61"/>
        <v/>
      </c>
      <c r="O1385" s="66" t="str">
        <f>IF(A1385="","",IF(M1385="DETALLE","",COUNTIFS(N1385:$N$2970,N1385)))</f>
        <v/>
      </c>
      <c r="P1385" s="66" t="s">
        <v>776</v>
      </c>
      <c r="Q1385" s="66" t="s">
        <v>683</v>
      </c>
      <c r="R1385" s="66" t="s">
        <v>410</v>
      </c>
      <c r="S1385" s="65" t="s">
        <v>776</v>
      </c>
    </row>
    <row r="1386" spans="6:19" s="66" customFormat="1" x14ac:dyDescent="0.25">
      <c r="F1386" s="80" t="s">
        <v>44</v>
      </c>
      <c r="G1386" s="80" t="s">
        <v>315</v>
      </c>
      <c r="H1386" s="6">
        <v>33500000</v>
      </c>
      <c r="I1386" s="6"/>
      <c r="J1386" s="6">
        <f t="shared" si="62"/>
        <v>33500000</v>
      </c>
      <c r="K1386" s="67" t="str">
        <f t="shared" si="63"/>
        <v>02-02-01-004-007</v>
      </c>
      <c r="L1386" s="67" t="s">
        <v>642</v>
      </c>
      <c r="M1386" s="66" t="s">
        <v>273</v>
      </c>
      <c r="N1386" s="66" t="str">
        <f t="shared" si="61"/>
        <v/>
      </c>
      <c r="O1386" s="66" t="str">
        <f>IF(A1386="","",IF(M1386="DETALLE","",COUNTIFS(N1386:$N$2970,N1386)))</f>
        <v/>
      </c>
      <c r="P1386" s="66" t="s">
        <v>747</v>
      </c>
      <c r="Q1386" s="66" t="s">
        <v>683</v>
      </c>
      <c r="R1386" s="66" t="s">
        <v>410</v>
      </c>
      <c r="S1386" s="65" t="s">
        <v>1047</v>
      </c>
    </row>
    <row r="1387" spans="6:19" s="66" customFormat="1" x14ac:dyDescent="0.25">
      <c r="F1387" s="80" t="s">
        <v>148</v>
      </c>
      <c r="G1387" s="80" t="s">
        <v>412</v>
      </c>
      <c r="H1387" s="6">
        <v>70000000</v>
      </c>
      <c r="I1387" s="6"/>
      <c r="J1387" s="6">
        <f t="shared" si="62"/>
        <v>70000000</v>
      </c>
      <c r="K1387" s="67" t="str">
        <f t="shared" si="63"/>
        <v>02-02-01-004-007</v>
      </c>
      <c r="L1387" s="67" t="s">
        <v>642</v>
      </c>
      <c r="M1387" s="66" t="s">
        <v>273</v>
      </c>
      <c r="N1387" s="66" t="str">
        <f t="shared" si="61"/>
        <v/>
      </c>
      <c r="O1387" s="66" t="str">
        <f>IF(A1387="","",IF(M1387="DETALLE","",COUNTIFS(N1387:$N$2970,N1387)))</f>
        <v/>
      </c>
      <c r="P1387" s="66" t="s">
        <v>780</v>
      </c>
      <c r="Q1387" s="66" t="s">
        <v>683</v>
      </c>
      <c r="R1387" s="66" t="s">
        <v>410</v>
      </c>
      <c r="S1387" s="65" t="s">
        <v>780</v>
      </c>
    </row>
    <row r="1388" spans="6:19" s="66" customFormat="1" x14ac:dyDescent="0.25">
      <c r="F1388" s="80" t="s">
        <v>47</v>
      </c>
      <c r="G1388" s="80" t="s">
        <v>1031</v>
      </c>
      <c r="H1388" s="6">
        <v>25000000</v>
      </c>
      <c r="I1388" s="6"/>
      <c r="J1388" s="6">
        <f t="shared" si="62"/>
        <v>25000000</v>
      </c>
      <c r="K1388" s="67" t="str">
        <f t="shared" si="63"/>
        <v>02-02-01-004-007</v>
      </c>
      <c r="L1388" s="67" t="s">
        <v>642</v>
      </c>
      <c r="M1388" s="66" t="s">
        <v>273</v>
      </c>
      <c r="N1388" s="66" t="str">
        <f t="shared" si="61"/>
        <v/>
      </c>
      <c r="O1388" s="66" t="str">
        <f>IF(A1388="","",IF(M1388="DETALLE","",COUNTIFS(N1388:$N$2970,N1388)))</f>
        <v/>
      </c>
      <c r="P1388" s="66" t="s">
        <v>750</v>
      </c>
      <c r="Q1388" s="66" t="s">
        <v>683</v>
      </c>
      <c r="R1388" s="66" t="s">
        <v>410</v>
      </c>
      <c r="S1388" s="65" t="s">
        <v>750</v>
      </c>
    </row>
    <row r="1389" spans="6:19" s="66" customFormat="1" x14ac:dyDescent="0.25">
      <c r="F1389" s="80" t="s">
        <v>57</v>
      </c>
      <c r="G1389" s="80" t="s">
        <v>1023</v>
      </c>
      <c r="H1389" s="6">
        <v>65000000</v>
      </c>
      <c r="I1389" s="6"/>
      <c r="J1389" s="6">
        <f t="shared" si="62"/>
        <v>65000000</v>
      </c>
      <c r="K1389" s="67" t="str">
        <f t="shared" si="63"/>
        <v>02-02-01-004-007</v>
      </c>
      <c r="L1389" s="67" t="s">
        <v>642</v>
      </c>
      <c r="M1389" s="66" t="s">
        <v>273</v>
      </c>
      <c r="N1389" s="66" t="str">
        <f t="shared" si="61"/>
        <v/>
      </c>
      <c r="O1389" s="66" t="str">
        <f>IF(A1389="","",IF(M1389="DETALLE","",COUNTIFS(N1389:$N$2970,N1389)))</f>
        <v/>
      </c>
      <c r="P1389" s="66" t="s">
        <v>757</v>
      </c>
      <c r="Q1389" s="66" t="s">
        <v>683</v>
      </c>
      <c r="R1389" s="66" t="s">
        <v>410</v>
      </c>
      <c r="S1389" s="65" t="s">
        <v>757</v>
      </c>
    </row>
    <row r="1390" spans="6:19" s="66" customFormat="1" x14ac:dyDescent="0.25">
      <c r="F1390" s="80" t="s">
        <v>58</v>
      </c>
      <c r="G1390" s="80" t="s">
        <v>988</v>
      </c>
      <c r="H1390" s="6"/>
      <c r="I1390" s="6">
        <v>200000000</v>
      </c>
      <c r="J1390" s="6">
        <f t="shared" si="62"/>
        <v>200000000</v>
      </c>
      <c r="K1390" s="67" t="str">
        <f t="shared" si="63"/>
        <v>02-02-01-004-007</v>
      </c>
      <c r="L1390" s="67" t="s">
        <v>642</v>
      </c>
      <c r="M1390" s="66" t="s">
        <v>273</v>
      </c>
      <c r="N1390" s="66" t="str">
        <f t="shared" si="61"/>
        <v/>
      </c>
      <c r="O1390" s="66" t="str">
        <f>IF(A1390="","",IF(M1390="DETALLE","",COUNTIFS(N1390:$N$2970,N1390)))</f>
        <v/>
      </c>
      <c r="P1390" s="66" t="s">
        <v>758</v>
      </c>
      <c r="Q1390" s="66" t="s">
        <v>683</v>
      </c>
      <c r="R1390" s="66" t="s">
        <v>410</v>
      </c>
      <c r="S1390" s="65" t="s">
        <v>758</v>
      </c>
    </row>
    <row r="1391" spans="6:19" s="66" customFormat="1" x14ac:dyDescent="0.25">
      <c r="F1391" s="80" t="s">
        <v>139</v>
      </c>
      <c r="G1391" s="80" t="s">
        <v>1036</v>
      </c>
      <c r="H1391" s="6">
        <v>82899917.5</v>
      </c>
      <c r="I1391" s="6"/>
      <c r="J1391" s="6">
        <f t="shared" si="62"/>
        <v>82899917.5</v>
      </c>
      <c r="K1391" s="67" t="str">
        <f t="shared" si="63"/>
        <v>02-02-01-004-007</v>
      </c>
      <c r="L1391" s="67" t="s">
        <v>642</v>
      </c>
      <c r="M1391" s="66" t="s">
        <v>273</v>
      </c>
      <c r="N1391" s="66" t="str">
        <f t="shared" si="61"/>
        <v/>
      </c>
      <c r="O1391" s="66" t="str">
        <f>IF(A1391="","",IF(M1391="DETALLE","",COUNTIFS(N1391:$N$2970,N1391)))</f>
        <v/>
      </c>
      <c r="P1391" s="66" t="s">
        <v>779</v>
      </c>
      <c r="Q1391" s="66" t="s">
        <v>683</v>
      </c>
      <c r="R1391" s="66" t="s">
        <v>410</v>
      </c>
      <c r="S1391" s="65" t="s">
        <v>779</v>
      </c>
    </row>
    <row r="1392" spans="6:19" s="66" customFormat="1" x14ac:dyDescent="0.25">
      <c r="F1392" s="80" t="s">
        <v>59</v>
      </c>
      <c r="G1392" s="80" t="s">
        <v>1029</v>
      </c>
      <c r="H1392" s="6">
        <v>260000000</v>
      </c>
      <c r="I1392" s="6"/>
      <c r="J1392" s="6">
        <f t="shared" si="62"/>
        <v>260000000</v>
      </c>
      <c r="K1392" s="67" t="str">
        <f t="shared" si="63"/>
        <v>02-02-01-004-007</v>
      </c>
      <c r="L1392" s="67" t="s">
        <v>642</v>
      </c>
      <c r="M1392" s="66" t="s">
        <v>273</v>
      </c>
      <c r="N1392" s="66" t="str">
        <f t="shared" si="61"/>
        <v/>
      </c>
      <c r="O1392" s="66" t="str">
        <f>IF(A1392="","",IF(M1392="DETALLE","",COUNTIFS(N1392:$N$2970,N1392)))</f>
        <v/>
      </c>
      <c r="P1392" s="66" t="s">
        <v>759</v>
      </c>
      <c r="Q1392" s="66" t="s">
        <v>683</v>
      </c>
      <c r="R1392" s="66" t="s">
        <v>410</v>
      </c>
      <c r="S1392" s="65" t="s">
        <v>759</v>
      </c>
    </row>
    <row r="1393" spans="1:19" s="66" customFormat="1" x14ac:dyDescent="0.25">
      <c r="F1393" s="80" t="s">
        <v>60</v>
      </c>
      <c r="G1393" s="80" t="s">
        <v>329</v>
      </c>
      <c r="H1393" s="6">
        <v>62210000</v>
      </c>
      <c r="I1393" s="6"/>
      <c r="J1393" s="6">
        <f t="shared" si="62"/>
        <v>62210000</v>
      </c>
      <c r="K1393" s="67" t="str">
        <f t="shared" si="63"/>
        <v>02-02-01-004-007</v>
      </c>
      <c r="L1393" s="67" t="s">
        <v>642</v>
      </c>
      <c r="M1393" s="66" t="s">
        <v>273</v>
      </c>
      <c r="N1393" s="66" t="str">
        <f t="shared" si="61"/>
        <v/>
      </c>
      <c r="O1393" s="66" t="str">
        <f>IF(A1393="","",IF(M1393="DETALLE","",COUNTIFS(N1393:$N$2970,N1393)))</f>
        <v/>
      </c>
      <c r="P1393" s="66" t="s">
        <v>760</v>
      </c>
      <c r="Q1393" s="66" t="s">
        <v>683</v>
      </c>
      <c r="R1393" s="66" t="s">
        <v>410</v>
      </c>
      <c r="S1393" s="65" t="s">
        <v>760</v>
      </c>
    </row>
    <row r="1394" spans="1:19" s="66" customFormat="1" x14ac:dyDescent="0.25">
      <c r="F1394" s="80" t="s">
        <v>63</v>
      </c>
      <c r="G1394" s="80" t="s">
        <v>332</v>
      </c>
      <c r="H1394" s="6">
        <v>15200000</v>
      </c>
      <c r="I1394" s="6"/>
      <c r="J1394" s="6">
        <f t="shared" si="62"/>
        <v>15200000</v>
      </c>
      <c r="K1394" s="67" t="str">
        <f t="shared" si="63"/>
        <v>02-02-01-004-007</v>
      </c>
      <c r="L1394" s="67" t="s">
        <v>642</v>
      </c>
      <c r="M1394" s="66" t="s">
        <v>273</v>
      </c>
      <c r="N1394" s="66" t="str">
        <f t="shared" si="61"/>
        <v/>
      </c>
      <c r="O1394" s="66" t="str">
        <f>IF(A1394="","",IF(M1394="DETALLE","",COUNTIFS(N1394:$N$2970,N1394)))</f>
        <v/>
      </c>
      <c r="P1394" s="66" t="s">
        <v>761</v>
      </c>
      <c r="Q1394" s="66" t="s">
        <v>683</v>
      </c>
      <c r="R1394" s="66" t="s">
        <v>410</v>
      </c>
      <c r="S1394" s="65" t="s">
        <v>844</v>
      </c>
    </row>
    <row r="1395" spans="1:19" s="66" customFormat="1" x14ac:dyDescent="0.25">
      <c r="F1395" s="80" t="s">
        <v>72</v>
      </c>
      <c r="G1395" s="80" t="s">
        <v>341</v>
      </c>
      <c r="H1395" s="6"/>
      <c r="I1395" s="6">
        <v>36650000</v>
      </c>
      <c r="J1395" s="6">
        <f t="shared" si="62"/>
        <v>36650000</v>
      </c>
      <c r="K1395" s="67" t="str">
        <f t="shared" si="63"/>
        <v>02-02-01-004-007</v>
      </c>
      <c r="L1395" s="67" t="s">
        <v>642</v>
      </c>
      <c r="M1395" s="66" t="s">
        <v>273</v>
      </c>
      <c r="N1395" s="66" t="str">
        <f t="shared" si="61"/>
        <v/>
      </c>
      <c r="O1395" s="66" t="str">
        <f>IF(A1395="","",IF(M1395="DETALLE","",COUNTIFS(N1395:$N$2970,N1395)))</f>
        <v/>
      </c>
      <c r="P1395" s="66" t="s">
        <v>765</v>
      </c>
      <c r="Q1395" s="66" t="s">
        <v>683</v>
      </c>
      <c r="R1395" s="66" t="s">
        <v>410</v>
      </c>
      <c r="S1395" s="65" t="s">
        <v>850</v>
      </c>
    </row>
    <row r="1396" spans="1:19" s="66" customFormat="1" x14ac:dyDescent="0.25">
      <c r="F1396" s="80" t="s">
        <v>73</v>
      </c>
      <c r="G1396" s="80" t="s">
        <v>342</v>
      </c>
      <c r="H1396" s="6">
        <v>131330118</v>
      </c>
      <c r="I1396" s="6"/>
      <c r="J1396" s="6">
        <f t="shared" si="62"/>
        <v>131330118</v>
      </c>
      <c r="K1396" s="67" t="str">
        <f t="shared" si="63"/>
        <v>02-02-01-004-007</v>
      </c>
      <c r="L1396" s="67" t="s">
        <v>642</v>
      </c>
      <c r="M1396" s="66" t="s">
        <v>273</v>
      </c>
      <c r="N1396" s="66" t="str">
        <f t="shared" si="61"/>
        <v/>
      </c>
      <c r="O1396" s="66" t="str">
        <f>IF(A1396="","",IF(M1396="DETALLE","",COUNTIFS(N1396:$N$2970,N1396)))</f>
        <v/>
      </c>
      <c r="P1396" s="66" t="s">
        <v>765</v>
      </c>
      <c r="Q1396" s="66" t="s">
        <v>683</v>
      </c>
      <c r="R1396" s="66" t="s">
        <v>410</v>
      </c>
      <c r="S1396" s="65" t="s">
        <v>765</v>
      </c>
    </row>
    <row r="1397" spans="1:19" s="66" customFormat="1" x14ac:dyDescent="0.25">
      <c r="F1397" s="80" t="s">
        <v>86</v>
      </c>
      <c r="G1397" s="80" t="s">
        <v>353</v>
      </c>
      <c r="H1397" s="6">
        <v>1200000</v>
      </c>
      <c r="I1397" s="6"/>
      <c r="J1397" s="6">
        <f t="shared" si="62"/>
        <v>1200000</v>
      </c>
      <c r="K1397" s="67" t="str">
        <f t="shared" si="63"/>
        <v>02-02-01-004-007</v>
      </c>
      <c r="L1397" s="67" t="s">
        <v>642</v>
      </c>
      <c r="M1397" s="66" t="s">
        <v>273</v>
      </c>
      <c r="N1397" s="66" t="str">
        <f t="shared" si="61"/>
        <v/>
      </c>
      <c r="O1397" s="66" t="str">
        <f>IF(A1397="","",IF(M1397="DETALLE","",COUNTIFS(N1397:$N$2970,N1397)))</f>
        <v/>
      </c>
      <c r="P1397" s="66" t="s">
        <v>770</v>
      </c>
      <c r="Q1397" s="66" t="s">
        <v>683</v>
      </c>
      <c r="R1397" s="66" t="s">
        <v>410</v>
      </c>
      <c r="S1397" s="65" t="s">
        <v>856</v>
      </c>
    </row>
    <row r="1398" spans="1:19" s="66" customFormat="1" x14ac:dyDescent="0.25">
      <c r="F1398" s="80" t="s">
        <v>87</v>
      </c>
      <c r="G1398" s="80" t="s">
        <v>354</v>
      </c>
      <c r="H1398" s="6">
        <v>176500000</v>
      </c>
      <c r="I1398" s="6"/>
      <c r="J1398" s="6">
        <f t="shared" si="62"/>
        <v>176500000</v>
      </c>
      <c r="K1398" s="67" t="str">
        <f t="shared" si="63"/>
        <v>02-02-01-004-007</v>
      </c>
      <c r="L1398" s="67" t="s">
        <v>642</v>
      </c>
      <c r="M1398" s="66" t="s">
        <v>273</v>
      </c>
      <c r="N1398" s="66" t="str">
        <f t="shared" si="61"/>
        <v/>
      </c>
      <c r="O1398" s="66" t="str">
        <f>IF(A1398="","",IF(M1398="DETALLE","",COUNTIFS(N1398:$N$2970,N1398)))</f>
        <v/>
      </c>
      <c r="P1398" s="66" t="s">
        <v>771</v>
      </c>
      <c r="Q1398" s="66" t="s">
        <v>683</v>
      </c>
      <c r="R1398" s="66" t="s">
        <v>410</v>
      </c>
      <c r="S1398" s="65" t="s">
        <v>771</v>
      </c>
    </row>
    <row r="1399" spans="1:19" s="66" customFormat="1" x14ac:dyDescent="0.25">
      <c r="F1399" s="80" t="s">
        <v>141</v>
      </c>
      <c r="G1399" s="80" t="s">
        <v>405</v>
      </c>
      <c r="H1399" s="6"/>
      <c r="I1399" s="6">
        <v>45000000</v>
      </c>
      <c r="J1399" s="6">
        <f t="shared" si="62"/>
        <v>45000000</v>
      </c>
      <c r="K1399" s="67" t="str">
        <f t="shared" si="63"/>
        <v>02-02-01-004-007</v>
      </c>
      <c r="L1399" s="67" t="s">
        <v>642</v>
      </c>
      <c r="M1399" s="66" t="s">
        <v>273</v>
      </c>
      <c r="N1399" s="66" t="str">
        <f t="shared" si="61"/>
        <v/>
      </c>
      <c r="O1399" s="66" t="str">
        <f>IF(A1399="","",IF(M1399="DETALLE","",COUNTIFS(N1399:$N$2970,N1399)))</f>
        <v/>
      </c>
      <c r="P1399" s="66" t="s">
        <v>772</v>
      </c>
      <c r="Q1399" s="66" t="s">
        <v>683</v>
      </c>
      <c r="R1399" s="66" t="s">
        <v>410</v>
      </c>
      <c r="S1399" s="65" t="s">
        <v>772</v>
      </c>
    </row>
    <row r="1400" spans="1:19" s="66" customFormat="1" x14ac:dyDescent="0.25">
      <c r="F1400" s="80" t="s">
        <v>125</v>
      </c>
      <c r="G1400" s="80" t="s">
        <v>392</v>
      </c>
      <c r="H1400" s="6">
        <v>70000000</v>
      </c>
      <c r="I1400" s="6"/>
      <c r="J1400" s="6">
        <f t="shared" si="62"/>
        <v>70000000</v>
      </c>
      <c r="K1400" s="67" t="str">
        <f t="shared" si="63"/>
        <v>02-02-01-004-007</v>
      </c>
      <c r="L1400" s="67" t="s">
        <v>642</v>
      </c>
      <c r="M1400" s="66" t="s">
        <v>273</v>
      </c>
      <c r="N1400" s="66" t="str">
        <f t="shared" si="61"/>
        <v/>
      </c>
      <c r="O1400" s="66" t="str">
        <f>IF(A1400="","",IF(M1400="DETALLE","",COUNTIFS(N1400:$N$2970,N1400)))</f>
        <v/>
      </c>
      <c r="P1400" s="66" t="s">
        <v>772</v>
      </c>
      <c r="Q1400" s="66" t="s">
        <v>683</v>
      </c>
      <c r="R1400" s="66" t="s">
        <v>410</v>
      </c>
      <c r="S1400" s="65" t="s">
        <v>874</v>
      </c>
    </row>
    <row r="1401" spans="1:19" s="66" customFormat="1" x14ac:dyDescent="0.25">
      <c r="F1401" s="80" t="s">
        <v>93</v>
      </c>
      <c r="G1401" s="80" t="s">
        <v>360</v>
      </c>
      <c r="H1401" s="6">
        <v>9738200</v>
      </c>
      <c r="I1401" s="6"/>
      <c r="J1401" s="6">
        <f t="shared" si="62"/>
        <v>9738200</v>
      </c>
      <c r="K1401" s="67" t="str">
        <f t="shared" si="63"/>
        <v>02-02-01-004-007</v>
      </c>
      <c r="L1401" s="67" t="s">
        <v>642</v>
      </c>
      <c r="M1401" s="66" t="s">
        <v>273</v>
      </c>
      <c r="N1401" s="66" t="str">
        <f t="shared" si="61"/>
        <v/>
      </c>
      <c r="O1401" s="66" t="str">
        <f>IF(A1401="","",IF(M1401="DETALLE","",COUNTIFS(N1401:$N$2970,N1401)))</f>
        <v/>
      </c>
      <c r="P1401" s="66" t="s">
        <v>774</v>
      </c>
      <c r="Q1401" s="66" t="s">
        <v>683</v>
      </c>
      <c r="R1401" s="66" t="s">
        <v>410</v>
      </c>
      <c r="S1401" s="65" t="s">
        <v>774</v>
      </c>
    </row>
    <row r="1402" spans="1:19" s="66" customFormat="1" x14ac:dyDescent="0.25">
      <c r="F1402" s="80" t="s">
        <v>94</v>
      </c>
      <c r="G1402" s="80" t="s">
        <v>361</v>
      </c>
      <c r="H1402" s="6">
        <v>16000000</v>
      </c>
      <c r="I1402" s="6"/>
      <c r="J1402" s="6">
        <f t="shared" si="62"/>
        <v>16000000</v>
      </c>
      <c r="K1402" s="67" t="str">
        <f t="shared" si="63"/>
        <v>02-02-01-004-007</v>
      </c>
      <c r="L1402" s="67" t="s">
        <v>642</v>
      </c>
      <c r="M1402" s="66" t="s">
        <v>273</v>
      </c>
      <c r="N1402" s="66" t="str">
        <f t="shared" si="61"/>
        <v/>
      </c>
      <c r="O1402" s="66" t="str">
        <f>IF(A1402="","",IF(M1402="DETALLE","",COUNTIFS(N1402:$N$2970,N1402)))</f>
        <v/>
      </c>
      <c r="P1402" s="66" t="s">
        <v>774</v>
      </c>
      <c r="Q1402" s="66" t="s">
        <v>683</v>
      </c>
      <c r="R1402" s="66" t="s">
        <v>410</v>
      </c>
      <c r="S1402" s="65" t="s">
        <v>860</v>
      </c>
    </row>
    <row r="1403" spans="1:19" s="66" customFormat="1" ht="28.5" customHeight="1" x14ac:dyDescent="0.25">
      <c r="A1403" s="62"/>
      <c r="B1403" s="62"/>
      <c r="C1403" s="62"/>
      <c r="D1403" s="62"/>
      <c r="E1403" s="62"/>
      <c r="F1403" s="62"/>
      <c r="G1403" s="62" t="s">
        <v>261</v>
      </c>
      <c r="H1403" s="4" t="str">
        <f>IF(A1403="","",SUMIFS(H1404:$H$2970,L1404:$L$2970,K1403))</f>
        <v/>
      </c>
      <c r="I1403" s="4" t="str">
        <f>IF(A1403="","",SUMIFS(I1404:$I$2970,L1404:$L$2970,K1403))</f>
        <v/>
      </c>
      <c r="J1403" s="4" t="str">
        <f t="shared" si="62"/>
        <v/>
      </c>
      <c r="K1403" s="64" t="str">
        <f t="shared" si="63"/>
        <v/>
      </c>
      <c r="L1403" s="64" t="s">
        <v>261</v>
      </c>
      <c r="M1403" s="62" t="s">
        <v>261</v>
      </c>
      <c r="N1403" s="62" t="str">
        <f t="shared" si="61"/>
        <v/>
      </c>
      <c r="O1403" s="62" t="str">
        <f>IF(A1403="","",IF(M1403="DETALLE","",COUNTIFS(N1403:$N$2970,N1403)))</f>
        <v/>
      </c>
      <c r="P1403" s="62" t="s">
        <v>261</v>
      </c>
      <c r="Q1403" s="62" t="s">
        <v>261</v>
      </c>
      <c r="R1403" s="62" t="s">
        <v>261</v>
      </c>
      <c r="S1403" s="65" t="s">
        <v>261</v>
      </c>
    </row>
    <row r="1404" spans="1:19" s="66" customFormat="1" ht="30" customHeight="1" x14ac:dyDescent="0.25">
      <c r="A1404" s="62" t="s">
        <v>27</v>
      </c>
      <c r="B1404" s="62" t="s">
        <v>27</v>
      </c>
      <c r="C1404" s="62" t="s">
        <v>28</v>
      </c>
      <c r="D1404" s="62" t="s">
        <v>100</v>
      </c>
      <c r="E1404" s="62" t="s">
        <v>30</v>
      </c>
      <c r="F1404" s="62"/>
      <c r="G1404" s="63" t="s">
        <v>413</v>
      </c>
      <c r="H1404" s="4">
        <f>IF(A1404="","",SUMIFS(H1405:$H$2970,L1405:$L$2970,K1404))</f>
        <v>559350771</v>
      </c>
      <c r="I1404" s="4">
        <f>IF(A1404="","",SUMIFS(I1405:$I$2970,L1405:$L$2970,K1404))</f>
        <v>8000000</v>
      </c>
      <c r="J1404" s="4">
        <f t="shared" si="62"/>
        <v>567350771</v>
      </c>
      <c r="K1404" s="64" t="str">
        <f t="shared" si="63"/>
        <v>02-02-01-004-008</v>
      </c>
      <c r="L1404" s="64" t="s">
        <v>635</v>
      </c>
      <c r="M1404" s="62" t="s">
        <v>277</v>
      </c>
      <c r="N1404" s="62" t="str">
        <f t="shared" si="61"/>
        <v>020201004008Subordinal</v>
      </c>
      <c r="O1404" s="62">
        <f>IF(A1404="","",IF(M1404="DETALLE","",COUNTIFS(N1404:$N$2970,N1404)))</f>
        <v>1</v>
      </c>
      <c r="P1404" s="62" t="s">
        <v>261</v>
      </c>
      <c r="Q1404" s="62" t="s">
        <v>702</v>
      </c>
      <c r="R1404" s="62" t="s">
        <v>413</v>
      </c>
      <c r="S1404" s="65" t="s">
        <v>261</v>
      </c>
    </row>
    <row r="1405" spans="1:19" s="66" customFormat="1" x14ac:dyDescent="0.25">
      <c r="F1405" s="84" t="s">
        <v>101</v>
      </c>
      <c r="G1405" s="80" t="s">
        <v>279</v>
      </c>
      <c r="H1405" s="6">
        <v>1000000</v>
      </c>
      <c r="I1405" s="6"/>
      <c r="J1405" s="6">
        <f t="shared" si="62"/>
        <v>1000000</v>
      </c>
      <c r="K1405" s="67" t="str">
        <f t="shared" si="63"/>
        <v>02-02-01-004-008</v>
      </c>
      <c r="L1405" s="67" t="s">
        <v>643</v>
      </c>
      <c r="M1405" s="66" t="s">
        <v>273</v>
      </c>
      <c r="N1405" s="66" t="str">
        <f t="shared" si="61"/>
        <v/>
      </c>
      <c r="O1405" s="66" t="str">
        <f>IF(A1405="","",IF(M1405="DETALLE","",COUNTIFS(N1405:$N$2970,N1405)))</f>
        <v/>
      </c>
      <c r="P1405" s="66" t="s">
        <v>739</v>
      </c>
      <c r="Q1405" s="66" t="s">
        <v>702</v>
      </c>
      <c r="R1405" s="66" t="s">
        <v>413</v>
      </c>
      <c r="S1405" s="65" t="s">
        <v>864</v>
      </c>
    </row>
    <row r="1406" spans="1:19" s="66" customFormat="1" x14ac:dyDescent="0.25">
      <c r="F1406" s="80" t="s">
        <v>166</v>
      </c>
      <c r="G1406" s="80" t="s">
        <v>1043</v>
      </c>
      <c r="H1406" s="6">
        <v>4026000</v>
      </c>
      <c r="I1406" s="6"/>
      <c r="J1406" s="6">
        <f t="shared" si="62"/>
        <v>4026000</v>
      </c>
      <c r="K1406" s="67" t="str">
        <f t="shared" si="63"/>
        <v>02-02-01-004-008</v>
      </c>
      <c r="L1406" s="67" t="s">
        <v>643</v>
      </c>
      <c r="M1406" s="66" t="s">
        <v>273</v>
      </c>
      <c r="N1406" s="66" t="str">
        <f t="shared" si="61"/>
        <v/>
      </c>
      <c r="O1406" s="66" t="str">
        <f>IF(A1406="","",IF(M1406="DETALLE","",COUNTIFS(N1406:$N$2970,N1406)))</f>
        <v/>
      </c>
      <c r="P1406" s="66" t="s">
        <v>739</v>
      </c>
      <c r="Q1406" s="66" t="s">
        <v>702</v>
      </c>
      <c r="R1406" s="66" t="s">
        <v>413</v>
      </c>
      <c r="S1406" s="65" t="s">
        <v>899</v>
      </c>
    </row>
    <row r="1407" spans="1:19" s="66" customFormat="1" x14ac:dyDescent="0.25">
      <c r="F1407" s="80" t="s">
        <v>33</v>
      </c>
      <c r="G1407" s="80" t="s">
        <v>979</v>
      </c>
      <c r="H1407" s="6">
        <v>70000</v>
      </c>
      <c r="I1407" s="6"/>
      <c r="J1407" s="6">
        <f t="shared" si="62"/>
        <v>70000</v>
      </c>
      <c r="K1407" s="67" t="str">
        <f t="shared" si="63"/>
        <v>02-02-01-004-008</v>
      </c>
      <c r="L1407" s="67" t="s">
        <v>643</v>
      </c>
      <c r="M1407" s="66" t="s">
        <v>273</v>
      </c>
      <c r="N1407" s="66" t="str">
        <f t="shared" si="61"/>
        <v/>
      </c>
      <c r="O1407" s="66" t="str">
        <f>IF(A1407="","",IF(M1407="DETALLE","",COUNTIFS(N1407:$N$2970,N1407)))</f>
        <v/>
      </c>
      <c r="P1407" s="66" t="s">
        <v>739</v>
      </c>
      <c r="Q1407" s="66" t="s">
        <v>702</v>
      </c>
      <c r="R1407" s="66" t="s">
        <v>413</v>
      </c>
      <c r="S1407" s="65" t="s">
        <v>834</v>
      </c>
    </row>
    <row r="1408" spans="1:19" s="66" customFormat="1" x14ac:dyDescent="0.25">
      <c r="F1408" s="80" t="s">
        <v>136</v>
      </c>
      <c r="G1408" s="80" t="s">
        <v>1035</v>
      </c>
      <c r="H1408" s="6">
        <v>920000</v>
      </c>
      <c r="I1408" s="6"/>
      <c r="J1408" s="6">
        <f t="shared" si="62"/>
        <v>920000</v>
      </c>
      <c r="K1408" s="67" t="str">
        <f t="shared" si="63"/>
        <v>02-02-01-004-008</v>
      </c>
      <c r="L1408" s="67" t="s">
        <v>643</v>
      </c>
      <c r="M1408" s="66" t="s">
        <v>273</v>
      </c>
      <c r="N1408" s="66" t="str">
        <f t="shared" si="61"/>
        <v/>
      </c>
      <c r="O1408" s="66" t="str">
        <f>IF(A1408="","",IF(M1408="DETALLE","",COUNTIFS(N1408:$N$2970,N1408)))</f>
        <v/>
      </c>
      <c r="P1408" s="66" t="s">
        <v>739</v>
      </c>
      <c r="Q1408" s="66" t="s">
        <v>702</v>
      </c>
      <c r="R1408" s="66" t="s">
        <v>413</v>
      </c>
      <c r="S1408" s="65" t="s">
        <v>884</v>
      </c>
    </row>
    <row r="1409" spans="6:19" s="66" customFormat="1" x14ac:dyDescent="0.25">
      <c r="F1409" s="80" t="s">
        <v>121</v>
      </c>
      <c r="G1409" s="80" t="s">
        <v>980</v>
      </c>
      <c r="H1409" s="6">
        <v>1000000</v>
      </c>
      <c r="I1409" s="6"/>
      <c r="J1409" s="6">
        <f t="shared" si="62"/>
        <v>1000000</v>
      </c>
      <c r="K1409" s="67" t="str">
        <f t="shared" si="63"/>
        <v>02-02-01-004-008</v>
      </c>
      <c r="L1409" s="67" t="s">
        <v>643</v>
      </c>
      <c r="M1409" s="66" t="s">
        <v>273</v>
      </c>
      <c r="N1409" s="66" t="str">
        <f t="shared" si="61"/>
        <v/>
      </c>
      <c r="O1409" s="66" t="str">
        <f>IF(A1409="","",IF(M1409="DETALLE","",COUNTIFS(N1409:$N$2970,N1409)))</f>
        <v/>
      </c>
      <c r="P1409" s="66" t="s">
        <v>739</v>
      </c>
      <c r="Q1409" s="66" t="s">
        <v>702</v>
      </c>
      <c r="R1409" s="66" t="s">
        <v>413</v>
      </c>
      <c r="S1409" s="65" t="s">
        <v>870</v>
      </c>
    </row>
    <row r="1410" spans="6:19" s="66" customFormat="1" x14ac:dyDescent="0.25">
      <c r="F1410" s="80" t="s">
        <v>102</v>
      </c>
      <c r="G1410" s="80" t="s">
        <v>368</v>
      </c>
      <c r="H1410" s="6">
        <v>12000000</v>
      </c>
      <c r="I1410" s="6"/>
      <c r="J1410" s="6">
        <f t="shared" si="62"/>
        <v>12000000</v>
      </c>
      <c r="K1410" s="67" t="str">
        <f t="shared" si="63"/>
        <v>02-02-01-004-008</v>
      </c>
      <c r="L1410" s="67" t="s">
        <v>643</v>
      </c>
      <c r="M1410" s="66" t="s">
        <v>273</v>
      </c>
      <c r="N1410" s="66" t="str">
        <f t="shared" si="61"/>
        <v/>
      </c>
      <c r="O1410" s="66" t="str">
        <f>IF(A1410="","",IF(M1410="DETALLE","",COUNTIFS(N1410:$N$2970,N1410)))</f>
        <v/>
      </c>
      <c r="P1410" s="66" t="s">
        <v>739</v>
      </c>
      <c r="Q1410" s="66" t="s">
        <v>702</v>
      </c>
      <c r="R1410" s="66" t="s">
        <v>413</v>
      </c>
      <c r="S1410" s="65" t="s">
        <v>865</v>
      </c>
    </row>
    <row r="1411" spans="6:19" s="66" customFormat="1" x14ac:dyDescent="0.25">
      <c r="F1411" s="80" t="s">
        <v>137</v>
      </c>
      <c r="G1411" s="80" t="s">
        <v>402</v>
      </c>
      <c r="H1411" s="6">
        <v>1430000</v>
      </c>
      <c r="I1411" s="6"/>
      <c r="J1411" s="6">
        <f t="shared" si="62"/>
        <v>1430000</v>
      </c>
      <c r="K1411" s="67" t="str">
        <f t="shared" si="63"/>
        <v>02-02-01-004-008</v>
      </c>
      <c r="L1411" s="67" t="s">
        <v>643</v>
      </c>
      <c r="M1411" s="66" t="s">
        <v>273</v>
      </c>
      <c r="N1411" s="66" t="str">
        <f t="shared" si="61"/>
        <v/>
      </c>
      <c r="O1411" s="66" t="str">
        <f>IF(A1411="","",IF(M1411="DETALLE","",COUNTIFS(N1411:$N$2970,N1411)))</f>
        <v/>
      </c>
      <c r="P1411" s="66" t="s">
        <v>739</v>
      </c>
      <c r="Q1411" s="66" t="s">
        <v>702</v>
      </c>
      <c r="R1411" s="66" t="s">
        <v>413</v>
      </c>
      <c r="S1411" s="65" t="s">
        <v>885</v>
      </c>
    </row>
    <row r="1412" spans="6:19" s="66" customFormat="1" x14ac:dyDescent="0.25">
      <c r="F1412" s="84" t="s">
        <v>40</v>
      </c>
      <c r="G1412" s="80" t="s">
        <v>994</v>
      </c>
      <c r="H1412" s="6"/>
      <c r="I1412" s="6">
        <v>8000000</v>
      </c>
      <c r="J1412" s="6">
        <f t="shared" si="62"/>
        <v>8000000</v>
      </c>
      <c r="K1412" s="67" t="str">
        <f t="shared" si="63"/>
        <v>02-02-01-004-008</v>
      </c>
      <c r="L1412" s="67" t="s">
        <v>643</v>
      </c>
      <c r="M1412" s="66" t="s">
        <v>273</v>
      </c>
      <c r="N1412" s="66" t="str">
        <f t="shared" si="61"/>
        <v/>
      </c>
      <c r="O1412" s="66" t="str">
        <f>IF(A1412="","",IF(M1412="DETALLE","",COUNTIFS(N1412:$N$2970,N1412)))</f>
        <v/>
      </c>
      <c r="P1412" s="66" t="s">
        <v>744</v>
      </c>
      <c r="Q1412" s="66" t="s">
        <v>702</v>
      </c>
      <c r="R1412" s="66" t="s">
        <v>413</v>
      </c>
      <c r="S1412" s="65" t="s">
        <v>744</v>
      </c>
    </row>
    <row r="1413" spans="6:19" s="66" customFormat="1" x14ac:dyDescent="0.25">
      <c r="F1413" s="80" t="s">
        <v>41</v>
      </c>
      <c r="G1413" s="80" t="s">
        <v>312</v>
      </c>
      <c r="H1413" s="6">
        <v>9000000</v>
      </c>
      <c r="I1413" s="6"/>
      <c r="J1413" s="6">
        <f t="shared" si="62"/>
        <v>9000000</v>
      </c>
      <c r="K1413" s="67" t="str">
        <f t="shared" si="63"/>
        <v>02-02-01-004-008</v>
      </c>
      <c r="L1413" s="67" t="s">
        <v>643</v>
      </c>
      <c r="M1413" s="66" t="s">
        <v>273</v>
      </c>
      <c r="N1413" s="66" t="str">
        <f t="shared" si="61"/>
        <v/>
      </c>
      <c r="O1413" s="66" t="str">
        <f>IF(A1413="","",IF(M1413="DETALLE","",COUNTIFS(N1413:$N$2970,N1413)))</f>
        <v/>
      </c>
      <c r="P1413" s="66" t="s">
        <v>745</v>
      </c>
      <c r="Q1413" s="66" t="s">
        <v>702</v>
      </c>
      <c r="R1413" s="66" t="s">
        <v>413</v>
      </c>
      <c r="S1413" s="65" t="s">
        <v>745</v>
      </c>
    </row>
    <row r="1414" spans="6:19" s="66" customFormat="1" x14ac:dyDescent="0.25">
      <c r="F1414" s="80" t="s">
        <v>138</v>
      </c>
      <c r="G1414" s="80" t="s">
        <v>992</v>
      </c>
      <c r="H1414" s="6">
        <v>132616931</v>
      </c>
      <c r="I1414" s="6"/>
      <c r="J1414" s="6">
        <f t="shared" si="62"/>
        <v>132616931</v>
      </c>
      <c r="K1414" s="67" t="str">
        <f t="shared" si="63"/>
        <v>02-02-01-004-008</v>
      </c>
      <c r="L1414" s="67" t="s">
        <v>643</v>
      </c>
      <c r="M1414" s="66" t="s">
        <v>273</v>
      </c>
      <c r="N1414" s="66" t="str">
        <f t="shared" si="61"/>
        <v/>
      </c>
      <c r="O1414" s="66" t="str">
        <f>IF(A1414="","",IF(M1414="DETALLE","",COUNTIFS(N1414:$N$2970,N1414)))</f>
        <v/>
      </c>
      <c r="P1414" s="66" t="s">
        <v>778</v>
      </c>
      <c r="Q1414" s="66" t="s">
        <v>702</v>
      </c>
      <c r="R1414" s="66" t="s">
        <v>413</v>
      </c>
      <c r="S1414" s="65" t="s">
        <v>778</v>
      </c>
    </row>
    <row r="1415" spans="6:19" s="66" customFormat="1" x14ac:dyDescent="0.25">
      <c r="F1415" s="80" t="s">
        <v>55</v>
      </c>
      <c r="G1415" s="80" t="s">
        <v>1030</v>
      </c>
      <c r="H1415" s="6">
        <v>2010000</v>
      </c>
      <c r="I1415" s="6"/>
      <c r="J1415" s="6">
        <f t="shared" si="62"/>
        <v>2010000</v>
      </c>
      <c r="K1415" s="67" t="str">
        <f t="shared" si="63"/>
        <v>02-02-01-004-008</v>
      </c>
      <c r="L1415" s="67" t="s">
        <v>643</v>
      </c>
      <c r="M1415" s="66" t="s">
        <v>273</v>
      </c>
      <c r="N1415" s="66" t="str">
        <f t="shared" si="61"/>
        <v/>
      </c>
      <c r="O1415" s="66" t="str">
        <f>IF(A1415="","",IF(M1415="DETALLE","",COUNTIFS(N1415:$N$2970,N1415)))</f>
        <v/>
      </c>
      <c r="P1415" s="66" t="s">
        <v>756</v>
      </c>
      <c r="Q1415" s="66" t="s">
        <v>702</v>
      </c>
      <c r="R1415" s="66" t="s">
        <v>413</v>
      </c>
      <c r="S1415" s="65" t="s">
        <v>756</v>
      </c>
    </row>
    <row r="1416" spans="6:19" s="66" customFormat="1" x14ac:dyDescent="0.25">
      <c r="F1416" s="80" t="s">
        <v>57</v>
      </c>
      <c r="G1416" s="80" t="s">
        <v>1023</v>
      </c>
      <c r="H1416" s="6">
        <v>12300000</v>
      </c>
      <c r="I1416" s="6"/>
      <c r="J1416" s="6">
        <f t="shared" si="62"/>
        <v>12300000</v>
      </c>
      <c r="K1416" s="67" t="str">
        <f t="shared" si="63"/>
        <v>02-02-01-004-008</v>
      </c>
      <c r="L1416" s="67" t="s">
        <v>643</v>
      </c>
      <c r="M1416" s="66" t="s">
        <v>273</v>
      </c>
      <c r="N1416" s="66" t="str">
        <f t="shared" si="61"/>
        <v/>
      </c>
      <c r="O1416" s="66" t="str">
        <f>IF(A1416="","",IF(M1416="DETALLE","",COUNTIFS(N1416:$N$2970,N1416)))</f>
        <v/>
      </c>
      <c r="P1416" s="66" t="s">
        <v>757</v>
      </c>
      <c r="Q1416" s="66" t="s">
        <v>702</v>
      </c>
      <c r="R1416" s="66" t="s">
        <v>413</v>
      </c>
      <c r="S1416" s="65" t="s">
        <v>757</v>
      </c>
    </row>
    <row r="1417" spans="6:19" s="66" customFormat="1" x14ac:dyDescent="0.25">
      <c r="F1417" s="80" t="s">
        <v>58</v>
      </c>
      <c r="G1417" s="80" t="s">
        <v>988</v>
      </c>
      <c r="H1417" s="6">
        <v>62876940</v>
      </c>
      <c r="I1417" s="6"/>
      <c r="J1417" s="6">
        <f t="shared" si="62"/>
        <v>62876940</v>
      </c>
      <c r="K1417" s="67" t="str">
        <f t="shared" si="63"/>
        <v>02-02-01-004-008</v>
      </c>
      <c r="L1417" s="67" t="s">
        <v>643</v>
      </c>
      <c r="M1417" s="66" t="s">
        <v>273</v>
      </c>
      <c r="N1417" s="66" t="str">
        <f t="shared" si="61"/>
        <v/>
      </c>
      <c r="O1417" s="66" t="str">
        <f>IF(A1417="","",IF(M1417="DETALLE","",COUNTIFS(N1417:$N$2970,N1417)))</f>
        <v/>
      </c>
      <c r="P1417" s="66" t="s">
        <v>758</v>
      </c>
      <c r="Q1417" s="66" t="s">
        <v>702</v>
      </c>
      <c r="R1417" s="66" t="s">
        <v>413</v>
      </c>
      <c r="S1417" s="65" t="s">
        <v>758</v>
      </c>
    </row>
    <row r="1418" spans="6:19" s="66" customFormat="1" x14ac:dyDescent="0.25">
      <c r="F1418" s="80" t="s">
        <v>139</v>
      </c>
      <c r="G1418" s="80" t="s">
        <v>1036</v>
      </c>
      <c r="H1418" s="6">
        <v>6800000</v>
      </c>
      <c r="I1418" s="6"/>
      <c r="J1418" s="6">
        <f t="shared" si="62"/>
        <v>6800000</v>
      </c>
      <c r="K1418" s="67" t="str">
        <f t="shared" si="63"/>
        <v>02-02-01-004-008</v>
      </c>
      <c r="L1418" s="67" t="s">
        <v>643</v>
      </c>
      <c r="M1418" s="66" t="s">
        <v>273</v>
      </c>
      <c r="N1418" s="66" t="str">
        <f t="shared" si="61"/>
        <v/>
      </c>
      <c r="O1418" s="66" t="str">
        <f>IF(A1418="","",IF(M1418="DETALLE","",COUNTIFS(N1418:$N$2970,N1418)))</f>
        <v/>
      </c>
      <c r="P1418" s="66" t="s">
        <v>779</v>
      </c>
      <c r="Q1418" s="66" t="s">
        <v>702</v>
      </c>
      <c r="R1418" s="66" t="s">
        <v>413</v>
      </c>
      <c r="S1418" s="65" t="s">
        <v>779</v>
      </c>
    </row>
    <row r="1419" spans="6:19" s="66" customFormat="1" x14ac:dyDescent="0.25">
      <c r="F1419" s="80" t="s">
        <v>59</v>
      </c>
      <c r="G1419" s="80" t="s">
        <v>1029</v>
      </c>
      <c r="H1419" s="6">
        <v>236494000</v>
      </c>
      <c r="I1419" s="6"/>
      <c r="J1419" s="6">
        <f t="shared" si="62"/>
        <v>236494000</v>
      </c>
      <c r="K1419" s="67" t="str">
        <f t="shared" si="63"/>
        <v>02-02-01-004-008</v>
      </c>
      <c r="L1419" s="67" t="s">
        <v>643</v>
      </c>
      <c r="M1419" s="66" t="s">
        <v>273</v>
      </c>
      <c r="N1419" s="66" t="str">
        <f t="shared" si="61"/>
        <v/>
      </c>
      <c r="O1419" s="66" t="str">
        <f>IF(A1419="","",IF(M1419="DETALLE","",COUNTIFS(N1419:$N$2970,N1419)))</f>
        <v/>
      </c>
      <c r="P1419" s="66" t="s">
        <v>759</v>
      </c>
      <c r="Q1419" s="66" t="s">
        <v>702</v>
      </c>
      <c r="R1419" s="66" t="s">
        <v>413</v>
      </c>
      <c r="S1419" s="65" t="s">
        <v>759</v>
      </c>
    </row>
    <row r="1420" spans="6:19" s="66" customFormat="1" x14ac:dyDescent="0.25">
      <c r="F1420" s="80" t="s">
        <v>60</v>
      </c>
      <c r="G1420" s="80" t="s">
        <v>329</v>
      </c>
      <c r="H1420" s="6">
        <v>19800000</v>
      </c>
      <c r="I1420" s="6"/>
      <c r="J1420" s="6">
        <f t="shared" si="62"/>
        <v>19800000</v>
      </c>
      <c r="K1420" s="67" t="str">
        <f t="shared" si="63"/>
        <v>02-02-01-004-008</v>
      </c>
      <c r="L1420" s="67" t="s">
        <v>643</v>
      </c>
      <c r="M1420" s="66" t="s">
        <v>273</v>
      </c>
      <c r="N1420" s="66" t="str">
        <f t="shared" si="61"/>
        <v/>
      </c>
      <c r="O1420" s="66" t="str">
        <f>IF(A1420="","",IF(M1420="DETALLE","",COUNTIFS(N1420:$N$2970,N1420)))</f>
        <v/>
      </c>
      <c r="P1420" s="66" t="s">
        <v>760</v>
      </c>
      <c r="Q1420" s="66" t="s">
        <v>702</v>
      </c>
      <c r="R1420" s="66" t="s">
        <v>413</v>
      </c>
      <c r="S1420" s="65" t="s">
        <v>760</v>
      </c>
    </row>
    <row r="1421" spans="6:19" s="66" customFormat="1" x14ac:dyDescent="0.25">
      <c r="F1421" s="80" t="s">
        <v>61</v>
      </c>
      <c r="G1421" s="80" t="s">
        <v>330</v>
      </c>
      <c r="H1421" s="6">
        <v>3000000</v>
      </c>
      <c r="I1421" s="6"/>
      <c r="J1421" s="6">
        <f t="shared" si="62"/>
        <v>3000000</v>
      </c>
      <c r="K1421" s="67" t="str">
        <f t="shared" si="63"/>
        <v>02-02-01-004-008</v>
      </c>
      <c r="L1421" s="67" t="s">
        <v>643</v>
      </c>
      <c r="M1421" s="66" t="s">
        <v>273</v>
      </c>
      <c r="N1421" s="66" t="str">
        <f t="shared" si="61"/>
        <v/>
      </c>
      <c r="O1421" s="66" t="str">
        <f>IF(A1421="","",IF(M1421="DETALLE","",COUNTIFS(N1421:$N$2970,N1421)))</f>
        <v/>
      </c>
      <c r="P1421" s="66" t="s">
        <v>760</v>
      </c>
      <c r="Q1421" s="66" t="s">
        <v>702</v>
      </c>
      <c r="R1421" s="66" t="s">
        <v>413</v>
      </c>
      <c r="S1421" s="65" t="s">
        <v>843</v>
      </c>
    </row>
    <row r="1422" spans="6:19" s="66" customFormat="1" x14ac:dyDescent="0.25">
      <c r="F1422" s="80" t="s">
        <v>66</v>
      </c>
      <c r="G1422" s="80" t="s">
        <v>335</v>
      </c>
      <c r="H1422" s="6">
        <v>20000000</v>
      </c>
      <c r="I1422" s="6"/>
      <c r="J1422" s="6">
        <f t="shared" si="62"/>
        <v>20000000</v>
      </c>
      <c r="K1422" s="67" t="str">
        <f>IF(F1422&lt;&gt;"",K1421,A1422&amp;IF(B1422="","","-"&amp;B1422)&amp;IF(OR(C1422="",C1422=" "),"","-"&amp;C1422)&amp;IF(OR(D1422="",D1422=" "),"","-"&amp;D1422)&amp;IF(OR(E1422="",E1422=" "),"","-"&amp;E1422))</f>
        <v>02-02-01-004-008</v>
      </c>
      <c r="L1422" s="67" t="s">
        <v>643</v>
      </c>
      <c r="M1422" s="66" t="s">
        <v>273</v>
      </c>
      <c r="N1422" s="66" t="str">
        <f t="shared" si="61"/>
        <v/>
      </c>
      <c r="O1422" s="66" t="str">
        <f>IF(A1422="","",IF(M1422="DETALLE","",COUNTIFS(N1422:$N$2970,N1422)))</f>
        <v/>
      </c>
      <c r="P1422" s="66" t="s">
        <v>762</v>
      </c>
      <c r="Q1422" s="66" t="s">
        <v>702</v>
      </c>
      <c r="R1422" s="66" t="s">
        <v>413</v>
      </c>
      <c r="S1422" s="65" t="s">
        <v>845</v>
      </c>
    </row>
    <row r="1423" spans="6:19" s="66" customFormat="1" x14ac:dyDescent="0.25">
      <c r="F1423" s="80" t="s">
        <v>68</v>
      </c>
      <c r="G1423" s="80" t="s">
        <v>337</v>
      </c>
      <c r="H1423" s="6">
        <v>5000000</v>
      </c>
      <c r="I1423" s="6"/>
      <c r="J1423" s="6">
        <f t="shared" si="62"/>
        <v>5000000</v>
      </c>
      <c r="K1423" s="67" t="str">
        <f t="shared" si="63"/>
        <v>02-02-01-004-008</v>
      </c>
      <c r="L1423" s="67" t="s">
        <v>643</v>
      </c>
      <c r="M1423" s="66" t="s">
        <v>273</v>
      </c>
      <c r="N1423" s="66" t="str">
        <f t="shared" si="61"/>
        <v/>
      </c>
      <c r="O1423" s="66" t="str">
        <f>IF(A1423="","",IF(M1423="DETALLE","",COUNTIFS(N1423:$N$2970,N1423)))</f>
        <v/>
      </c>
      <c r="P1423" s="66" t="s">
        <v>763</v>
      </c>
      <c r="Q1423" s="66" t="s">
        <v>702</v>
      </c>
      <c r="R1423" s="66" t="s">
        <v>413</v>
      </c>
      <c r="S1423" s="65" t="s">
        <v>763</v>
      </c>
    </row>
    <row r="1424" spans="6:19" s="66" customFormat="1" x14ac:dyDescent="0.25">
      <c r="F1424" s="80" t="s">
        <v>73</v>
      </c>
      <c r="G1424" s="80" t="s">
        <v>342</v>
      </c>
      <c r="H1424" s="6">
        <v>13492900</v>
      </c>
      <c r="I1424" s="6"/>
      <c r="J1424" s="6">
        <f t="shared" si="62"/>
        <v>13492900</v>
      </c>
      <c r="K1424" s="67" t="str">
        <f t="shared" si="63"/>
        <v>02-02-01-004-008</v>
      </c>
      <c r="L1424" s="67" t="s">
        <v>643</v>
      </c>
      <c r="M1424" s="66" t="s">
        <v>273</v>
      </c>
      <c r="N1424" s="66" t="str">
        <f t="shared" si="61"/>
        <v/>
      </c>
      <c r="O1424" s="66" t="str">
        <f>IF(A1424="","",IF(M1424="DETALLE","",COUNTIFS(N1424:$N$2970,N1424)))</f>
        <v/>
      </c>
      <c r="P1424" s="66" t="s">
        <v>765</v>
      </c>
      <c r="Q1424" s="66" t="s">
        <v>702</v>
      </c>
      <c r="R1424" s="66" t="s">
        <v>413</v>
      </c>
      <c r="S1424" s="65" t="s">
        <v>765</v>
      </c>
    </row>
    <row r="1425" spans="1:19" s="66" customFormat="1" x14ac:dyDescent="0.25">
      <c r="F1425" s="80" t="s">
        <v>75</v>
      </c>
      <c r="G1425" s="80" t="s">
        <v>281</v>
      </c>
      <c r="H1425" s="6">
        <v>514000</v>
      </c>
      <c r="I1425" s="6"/>
      <c r="J1425" s="6">
        <f t="shared" si="62"/>
        <v>514000</v>
      </c>
      <c r="K1425" s="67" t="str">
        <f t="shared" si="63"/>
        <v>02-02-01-004-008</v>
      </c>
      <c r="L1425" s="67" t="s">
        <v>643</v>
      </c>
      <c r="M1425" s="66" t="s">
        <v>273</v>
      </c>
      <c r="N1425" s="66" t="str">
        <f t="shared" si="61"/>
        <v/>
      </c>
      <c r="O1425" s="66" t="str">
        <f>IF(A1425="","",IF(M1425="DETALLE","",COUNTIFS(N1425:$N$2970,N1425)))</f>
        <v/>
      </c>
      <c r="P1425" s="66" t="s">
        <v>741</v>
      </c>
      <c r="Q1425" s="66" t="s">
        <v>702</v>
      </c>
      <c r="R1425" s="66" t="s">
        <v>413</v>
      </c>
      <c r="S1425" s="65" t="s">
        <v>741</v>
      </c>
    </row>
    <row r="1426" spans="1:19" s="66" customFormat="1" x14ac:dyDescent="0.25">
      <c r="F1426" s="80" t="s">
        <v>94</v>
      </c>
      <c r="G1426" s="80" t="s">
        <v>361</v>
      </c>
      <c r="H1426" s="6">
        <v>15000000</v>
      </c>
      <c r="I1426" s="6"/>
      <c r="J1426" s="6">
        <f t="shared" si="62"/>
        <v>15000000</v>
      </c>
      <c r="K1426" s="67" t="str">
        <f t="shared" si="63"/>
        <v>02-02-01-004-008</v>
      </c>
      <c r="L1426" s="67" t="s">
        <v>643</v>
      </c>
      <c r="M1426" s="66" t="s">
        <v>273</v>
      </c>
      <c r="N1426" s="66" t="str">
        <f t="shared" si="61"/>
        <v/>
      </c>
      <c r="O1426" s="66" t="str">
        <f>IF(A1426="","",IF(M1426="DETALLE","",COUNTIFS(N1426:$N$2970,N1426)))</f>
        <v/>
      </c>
      <c r="P1426" s="66" t="s">
        <v>774</v>
      </c>
      <c r="Q1426" s="66" t="s">
        <v>702</v>
      </c>
      <c r="R1426" s="66" t="s">
        <v>413</v>
      </c>
      <c r="S1426" s="65" t="s">
        <v>860</v>
      </c>
    </row>
    <row r="1427" spans="1:19" s="66" customFormat="1" ht="21.75" customHeight="1" x14ac:dyDescent="0.25">
      <c r="A1427" s="62"/>
      <c r="B1427" s="62"/>
      <c r="C1427" s="62"/>
      <c r="D1427" s="62"/>
      <c r="E1427" s="62"/>
      <c r="F1427" s="62"/>
      <c r="G1427" s="62" t="s">
        <v>261</v>
      </c>
      <c r="H1427" s="4" t="str">
        <f>IF(A1427="","",SUMIFS(H1428:$H$2970,L1428:$L$2970,K1427))</f>
        <v/>
      </c>
      <c r="I1427" s="4" t="str">
        <f>IF(A1427="","",SUMIFS(I1428:$I$2970,L1428:$L$2970,K1427))</f>
        <v/>
      </c>
      <c r="J1427" s="4" t="str">
        <f t="shared" si="62"/>
        <v/>
      </c>
      <c r="K1427" s="64" t="str">
        <f t="shared" si="63"/>
        <v/>
      </c>
      <c r="L1427" s="64" t="s">
        <v>261</v>
      </c>
      <c r="M1427" s="62" t="s">
        <v>261</v>
      </c>
      <c r="N1427" s="62" t="str">
        <f t="shared" si="61"/>
        <v/>
      </c>
      <c r="O1427" s="62" t="str">
        <f>IF(A1427="","",IF(M1427="DETALLE","",COUNTIFS(N1427:$N$2970,N1427)))</f>
        <v/>
      </c>
      <c r="P1427" s="62" t="s">
        <v>261</v>
      </c>
      <c r="Q1427" s="62" t="s">
        <v>261</v>
      </c>
      <c r="R1427" s="62" t="s">
        <v>261</v>
      </c>
      <c r="S1427" s="65" t="s">
        <v>261</v>
      </c>
    </row>
    <row r="1428" spans="1:19" s="66" customFormat="1" ht="30" customHeight="1" x14ac:dyDescent="0.25">
      <c r="A1428" s="62" t="s">
        <v>27</v>
      </c>
      <c r="B1428" s="62" t="s">
        <v>27</v>
      </c>
      <c r="C1428" s="62" t="s">
        <v>28</v>
      </c>
      <c r="D1428" s="62" t="s">
        <v>100</v>
      </c>
      <c r="E1428" s="62" t="s">
        <v>149</v>
      </c>
      <c r="F1428" s="62"/>
      <c r="G1428" s="63" t="s">
        <v>414</v>
      </c>
      <c r="H1428" s="4">
        <f>IF(A1428="","",SUMIFS(H1429:$H$2970,L1429:$L$2970,K1428))</f>
        <v>722225000</v>
      </c>
      <c r="I1428" s="4">
        <f>IF(A1428="","",SUMIFS(I1429:$I$2970,L1429:$L$2970,K1428))</f>
        <v>0</v>
      </c>
      <c r="J1428" s="4">
        <f t="shared" si="62"/>
        <v>722225000</v>
      </c>
      <c r="K1428" s="64" t="str">
        <f t="shared" si="63"/>
        <v>02-02-01-004-009</v>
      </c>
      <c r="L1428" s="64" t="s">
        <v>635</v>
      </c>
      <c r="M1428" s="62" t="s">
        <v>277</v>
      </c>
      <c r="N1428" s="62" t="str">
        <f t="shared" si="61"/>
        <v>020201004009Subordinal</v>
      </c>
      <c r="O1428" s="62">
        <f>IF(A1428="","",IF(M1428="DETALLE","",COUNTIFS(N1428:$N$2970,N1428)))</f>
        <v>1</v>
      </c>
      <c r="P1428" s="62" t="s">
        <v>261</v>
      </c>
      <c r="Q1428" s="62" t="s">
        <v>414</v>
      </c>
      <c r="R1428" s="62" t="s">
        <v>414</v>
      </c>
      <c r="S1428" s="65" t="s">
        <v>261</v>
      </c>
    </row>
    <row r="1429" spans="1:19" s="66" customFormat="1" x14ac:dyDescent="0.25">
      <c r="F1429" s="80" t="s">
        <v>43</v>
      </c>
      <c r="G1429" s="80" t="s">
        <v>1017</v>
      </c>
      <c r="H1429" s="6">
        <v>7000000</v>
      </c>
      <c r="I1429" s="6"/>
      <c r="J1429" s="6">
        <f t="shared" si="62"/>
        <v>7000000</v>
      </c>
      <c r="K1429" s="67" t="str">
        <f t="shared" si="63"/>
        <v>02-02-01-004-009</v>
      </c>
      <c r="L1429" s="67" t="s">
        <v>644</v>
      </c>
      <c r="M1429" s="66" t="s">
        <v>273</v>
      </c>
      <c r="N1429" s="66" t="str">
        <f t="shared" si="61"/>
        <v/>
      </c>
      <c r="O1429" s="66" t="str">
        <f>IF(A1429="","",IF(M1429="DETALLE","",COUNTIFS(N1429:$N$2970,N1429)))</f>
        <v/>
      </c>
      <c r="P1429" s="66" t="s">
        <v>746</v>
      </c>
      <c r="Q1429" s="66" t="s">
        <v>414</v>
      </c>
      <c r="R1429" s="66" t="s">
        <v>414</v>
      </c>
      <c r="S1429" s="65" t="s">
        <v>746</v>
      </c>
    </row>
    <row r="1430" spans="1:19" s="66" customFormat="1" x14ac:dyDescent="0.25">
      <c r="F1430" s="80" t="s">
        <v>59</v>
      </c>
      <c r="G1430" s="80" t="s">
        <v>1029</v>
      </c>
      <c r="H1430" s="6">
        <v>5225000</v>
      </c>
      <c r="I1430" s="6"/>
      <c r="J1430" s="6">
        <f t="shared" si="62"/>
        <v>5225000</v>
      </c>
      <c r="K1430" s="67" t="str">
        <f t="shared" si="63"/>
        <v>02-02-01-004-009</v>
      </c>
      <c r="L1430" s="67" t="s">
        <v>644</v>
      </c>
      <c r="M1430" s="66" t="s">
        <v>273</v>
      </c>
      <c r="N1430" s="66" t="str">
        <f t="shared" si="61"/>
        <v/>
      </c>
      <c r="O1430" s="66" t="str">
        <f>IF(A1430="","",IF(M1430="DETALLE","",COUNTIFS(N1430:$N$2970,N1430)))</f>
        <v/>
      </c>
      <c r="P1430" s="66" t="s">
        <v>759</v>
      </c>
      <c r="Q1430" s="66" t="s">
        <v>414</v>
      </c>
      <c r="R1430" s="66" t="s">
        <v>414</v>
      </c>
      <c r="S1430" s="65" t="s">
        <v>759</v>
      </c>
    </row>
    <row r="1431" spans="1:19" s="66" customFormat="1" x14ac:dyDescent="0.25">
      <c r="F1431" s="80" t="s">
        <v>63</v>
      </c>
      <c r="G1431" s="80" t="s">
        <v>332</v>
      </c>
      <c r="H1431" s="6">
        <v>10000000</v>
      </c>
      <c r="I1431" s="6"/>
      <c r="J1431" s="6">
        <f t="shared" si="62"/>
        <v>10000000</v>
      </c>
      <c r="K1431" s="67" t="str">
        <f t="shared" si="63"/>
        <v>02-02-01-004-009</v>
      </c>
      <c r="L1431" s="67" t="s">
        <v>644</v>
      </c>
      <c r="M1431" s="66" t="s">
        <v>273</v>
      </c>
      <c r="N1431" s="66" t="str">
        <f t="shared" si="61"/>
        <v/>
      </c>
      <c r="O1431" s="66" t="str">
        <f>IF(A1431="","",IF(M1431="DETALLE","",COUNTIFS(N1431:$N$2970,N1431)))</f>
        <v/>
      </c>
      <c r="P1431" s="66" t="s">
        <v>761</v>
      </c>
      <c r="Q1431" s="66" t="s">
        <v>414</v>
      </c>
      <c r="R1431" s="66" t="s">
        <v>414</v>
      </c>
      <c r="S1431" s="65" t="s">
        <v>844</v>
      </c>
    </row>
    <row r="1432" spans="1:19" s="66" customFormat="1" x14ac:dyDescent="0.25">
      <c r="F1432" s="80" t="s">
        <v>78</v>
      </c>
      <c r="G1432" s="80" t="s">
        <v>345</v>
      </c>
      <c r="H1432" s="6">
        <v>700000000</v>
      </c>
      <c r="I1432" s="6"/>
      <c r="J1432" s="6">
        <f t="shared" si="62"/>
        <v>700000000</v>
      </c>
      <c r="K1432" s="67" t="str">
        <f t="shared" si="63"/>
        <v>02-02-01-004-009</v>
      </c>
      <c r="L1432" s="67" t="s">
        <v>644</v>
      </c>
      <c r="M1432" s="66" t="s">
        <v>273</v>
      </c>
      <c r="N1432" s="66" t="str">
        <f t="shared" si="61"/>
        <v/>
      </c>
      <c r="O1432" s="66" t="str">
        <f>IF(A1432="","",IF(M1432="DETALLE","",COUNTIFS(N1432:$N$2970,N1432)))</f>
        <v/>
      </c>
      <c r="P1432" s="66" t="s">
        <v>767</v>
      </c>
      <c r="Q1432" s="66" t="s">
        <v>414</v>
      </c>
      <c r="R1432" s="66" t="s">
        <v>414</v>
      </c>
      <c r="S1432" s="65" t="s">
        <v>852</v>
      </c>
    </row>
    <row r="1433" spans="1:19" s="66" customFormat="1" ht="29.25" customHeight="1" x14ac:dyDescent="0.25">
      <c r="A1433" s="62"/>
      <c r="B1433" s="62"/>
      <c r="C1433" s="62"/>
      <c r="D1433" s="62"/>
      <c r="E1433" s="62"/>
      <c r="F1433" s="62"/>
      <c r="G1433" s="62" t="s">
        <v>261</v>
      </c>
      <c r="H1433" s="4" t="str">
        <f>IF(A1433="","",SUMIFS(H1434:$H$2970,L1434:$L$2970,K1433))</f>
        <v/>
      </c>
      <c r="I1433" s="4" t="str">
        <f>IF(A1433="","",SUMIFS(I1434:$I$2970,L1434:$L$2970,K1433))</f>
        <v/>
      </c>
      <c r="J1433" s="4" t="str">
        <f t="shared" si="62"/>
        <v/>
      </c>
      <c r="K1433" s="64" t="str">
        <f t="shared" si="63"/>
        <v/>
      </c>
      <c r="L1433" s="64" t="s">
        <v>261</v>
      </c>
      <c r="M1433" s="62" t="s">
        <v>261</v>
      </c>
      <c r="N1433" s="62" t="str">
        <f t="shared" si="61"/>
        <v/>
      </c>
      <c r="O1433" s="62" t="str">
        <f>IF(A1433="","",IF(M1433="DETALLE","",COUNTIFS(N1433:$N$2970,N1433)))</f>
        <v/>
      </c>
      <c r="P1433" s="62" t="s">
        <v>261</v>
      </c>
      <c r="Q1433" s="62" t="s">
        <v>261</v>
      </c>
      <c r="R1433" s="62" t="s">
        <v>261</v>
      </c>
      <c r="S1433" s="65" t="s">
        <v>261</v>
      </c>
    </row>
    <row r="1434" spans="1:19" s="66" customFormat="1" ht="30" customHeight="1" x14ac:dyDescent="0.25">
      <c r="A1434" s="62" t="s">
        <v>27</v>
      </c>
      <c r="B1434" s="62" t="s">
        <v>27</v>
      </c>
      <c r="C1434" s="62" t="s">
        <v>28</v>
      </c>
      <c r="D1434" s="62" t="s">
        <v>100</v>
      </c>
      <c r="E1434" s="62" t="s">
        <v>150</v>
      </c>
      <c r="F1434" s="62"/>
      <c r="G1434" s="63" t="s">
        <v>1026</v>
      </c>
      <c r="H1434" s="4">
        <f>IF(A1434="","",SUMIFS(H1435:$H$2970,L1435:$L$2970,K1434))</f>
        <v>1070867304</v>
      </c>
      <c r="I1434" s="4">
        <f>IF(A1434="","",SUMIFS(I1435:$I$2970,L1435:$L$2970,K1434))</f>
        <v>0</v>
      </c>
      <c r="J1434" s="4">
        <f t="shared" si="62"/>
        <v>1070867304</v>
      </c>
      <c r="K1434" s="64" t="str">
        <f t="shared" si="63"/>
        <v>02-02-01-004-010</v>
      </c>
      <c r="L1434" s="64" t="s">
        <v>635</v>
      </c>
      <c r="M1434" s="62" t="s">
        <v>277</v>
      </c>
      <c r="N1434" s="62" t="str">
        <f t="shared" si="61"/>
        <v>020201004010Subordinal</v>
      </c>
      <c r="O1434" s="62">
        <f>IF(A1434="","",IF(M1434="DETALLE","",COUNTIFS(N1434:$N$2970,N1434)))</f>
        <v>1</v>
      </c>
      <c r="P1434" s="62" t="s">
        <v>261</v>
      </c>
      <c r="Q1434" s="62" t="s">
        <v>703</v>
      </c>
      <c r="R1434" s="62" t="s">
        <v>1026</v>
      </c>
      <c r="S1434" s="65" t="s">
        <v>261</v>
      </c>
    </row>
    <row r="1435" spans="1:19" s="66" customFormat="1" x14ac:dyDescent="0.25">
      <c r="F1435" s="80" t="s">
        <v>101</v>
      </c>
      <c r="G1435" s="80" t="s">
        <v>279</v>
      </c>
      <c r="H1435" s="6">
        <v>1070867304</v>
      </c>
      <c r="I1435" s="6"/>
      <c r="J1435" s="6">
        <f t="shared" si="62"/>
        <v>1070867304</v>
      </c>
      <c r="K1435" s="67" t="str">
        <f t="shared" si="63"/>
        <v>02-02-01-004-010</v>
      </c>
      <c r="L1435" s="67" t="s">
        <v>645</v>
      </c>
      <c r="M1435" s="66" t="s">
        <v>273</v>
      </c>
      <c r="N1435" s="66" t="str">
        <f t="shared" si="61"/>
        <v/>
      </c>
      <c r="O1435" s="66" t="str">
        <f>IF(A1435="","",IF(M1435="DETALLE","",COUNTIFS(N1435:$N$2970,N1435)))</f>
        <v/>
      </c>
      <c r="P1435" s="66" t="s">
        <v>739</v>
      </c>
      <c r="Q1435" s="66" t="s">
        <v>703</v>
      </c>
      <c r="R1435" s="66" t="s">
        <v>1026</v>
      </c>
      <c r="S1435" s="65" t="s">
        <v>864</v>
      </c>
    </row>
    <row r="1436" spans="1:19" s="66" customFormat="1" x14ac:dyDescent="0.25">
      <c r="A1436" s="62"/>
      <c r="B1436" s="62"/>
      <c r="C1436" s="62"/>
      <c r="D1436" s="62"/>
      <c r="E1436" s="62"/>
      <c r="F1436" s="62"/>
      <c r="G1436" s="62" t="s">
        <v>261</v>
      </c>
      <c r="H1436" s="4" t="str">
        <f>IF(A1436="","",SUMIFS(H1437:$H$2970,L1437:$L$2970,K1436))</f>
        <v/>
      </c>
      <c r="I1436" s="4" t="str">
        <f>IF(A1436="","",SUMIFS(I1437:$I$2970,L1437:$L$2970,K1436))</f>
        <v/>
      </c>
      <c r="J1436" s="4" t="str">
        <f t="shared" si="62"/>
        <v/>
      </c>
      <c r="K1436" s="64" t="str">
        <f t="shared" si="63"/>
        <v/>
      </c>
      <c r="L1436" s="64" t="s">
        <v>261</v>
      </c>
      <c r="M1436" s="62" t="s">
        <v>261</v>
      </c>
      <c r="N1436" s="62" t="str">
        <f t="shared" ref="N1436:N1502" si="64">IF(F1436&lt;&gt;"","",A1436&amp;TRIM(B1436)&amp;TRIM(C1436)&amp;TRIM(D1436)&amp;TRIM(E1436)&amp;TRIM(M1436))</f>
        <v/>
      </c>
      <c r="O1436" s="62" t="str">
        <f>IF(A1436="","",IF(M1436="DETALLE","",COUNTIFS(N1436:$N$2970,N1436)))</f>
        <v/>
      </c>
      <c r="P1436" s="62" t="s">
        <v>261</v>
      </c>
      <c r="Q1436" s="62" t="s">
        <v>261</v>
      </c>
      <c r="R1436" s="62" t="s">
        <v>261</v>
      </c>
      <c r="S1436" s="65" t="s">
        <v>261</v>
      </c>
    </row>
    <row r="1437" spans="1:19" s="66" customFormat="1" ht="30" customHeight="1" x14ac:dyDescent="0.25">
      <c r="A1437" s="62" t="s">
        <v>27</v>
      </c>
      <c r="B1437" s="62" t="s">
        <v>27</v>
      </c>
      <c r="C1437" s="62" t="s">
        <v>28</v>
      </c>
      <c r="D1437" s="62" t="s">
        <v>150</v>
      </c>
      <c r="E1437" s="62"/>
      <c r="F1437" s="62"/>
      <c r="G1437" s="63" t="s">
        <v>491</v>
      </c>
      <c r="H1437" s="4">
        <f>IF(A1437="","",SUMIFS(H1438:$H$2970,L1438:$L$2970,K1437))</f>
        <v>3094653680</v>
      </c>
      <c r="I1437" s="4">
        <f>IF(A1437="","",SUMIFS(I1438:$I$2970,L1438:$L$2970,K1437))</f>
        <v>703285259.54999995</v>
      </c>
      <c r="J1437" s="4">
        <f t="shared" si="62"/>
        <v>3797938939.5500002</v>
      </c>
      <c r="K1437" s="64" t="str">
        <f t="shared" si="63"/>
        <v>02-02-01-010</v>
      </c>
      <c r="L1437" s="64" t="s">
        <v>607</v>
      </c>
      <c r="M1437" s="62" t="s">
        <v>276</v>
      </c>
      <c r="N1437" s="62" t="str">
        <f t="shared" si="64"/>
        <v>020201010Ordinal</v>
      </c>
      <c r="O1437" s="62">
        <f>IF(A1437="","",IF(M1437="DETALLE","",COUNTIFS(N1437:$N$2970,N1437)))</f>
        <v>1</v>
      </c>
      <c r="P1437" s="62" t="s">
        <v>261</v>
      </c>
      <c r="Q1437" s="62" t="s">
        <v>491</v>
      </c>
      <c r="R1437" s="62" t="s">
        <v>491</v>
      </c>
      <c r="S1437" s="65" t="s">
        <v>261</v>
      </c>
    </row>
    <row r="1438" spans="1:19" s="66" customFormat="1" ht="30" customHeight="1" x14ac:dyDescent="0.25">
      <c r="A1438" s="62" t="s">
        <v>27</v>
      </c>
      <c r="B1438" s="62" t="s">
        <v>27</v>
      </c>
      <c r="C1438" s="62" t="s">
        <v>28</v>
      </c>
      <c r="D1438" s="62" t="s">
        <v>150</v>
      </c>
      <c r="E1438" s="62" t="s">
        <v>151</v>
      </c>
      <c r="F1438" s="62"/>
      <c r="G1438" s="63" t="s">
        <v>492</v>
      </c>
      <c r="H1438" s="4">
        <f>IF(A1438="","",SUMIFS(H1439:$H$2970,L1439:$L$2970,K1438))</f>
        <v>2874653680</v>
      </c>
      <c r="I1438" s="4">
        <f>IF(A1438="","",SUMIFS(I1439:$I$2970,L1439:$L$2970,K1438))</f>
        <v>0</v>
      </c>
      <c r="J1438" s="4">
        <f t="shared" si="62"/>
        <v>2874653680</v>
      </c>
      <c r="K1438" s="64" t="str">
        <f t="shared" si="63"/>
        <v>02-02-01-010-001</v>
      </c>
      <c r="L1438" s="64" t="s">
        <v>646</v>
      </c>
      <c r="M1438" s="62" t="s">
        <v>277</v>
      </c>
      <c r="N1438" s="62" t="str">
        <f t="shared" si="64"/>
        <v>020201010001Subordinal</v>
      </c>
      <c r="O1438" s="62">
        <f>IF(A1438="","",IF(M1438="DETALLE","",COUNTIFS(N1438:$N$2970,N1438)))</f>
        <v>1</v>
      </c>
      <c r="P1438" s="62" t="s">
        <v>261</v>
      </c>
      <c r="Q1438" s="62" t="s">
        <v>491</v>
      </c>
      <c r="R1438" s="62" t="s">
        <v>492</v>
      </c>
      <c r="S1438" s="65" t="s">
        <v>261</v>
      </c>
    </row>
    <row r="1439" spans="1:19" s="66" customFormat="1" x14ac:dyDescent="0.25">
      <c r="F1439" s="80" t="s">
        <v>101</v>
      </c>
      <c r="G1439" s="80" t="s">
        <v>279</v>
      </c>
      <c r="H1439" s="6">
        <v>2874653680</v>
      </c>
      <c r="I1439" s="6"/>
      <c r="J1439" s="6">
        <f t="shared" si="62"/>
        <v>2874653680</v>
      </c>
      <c r="K1439" s="67" t="str">
        <f t="shared" si="63"/>
        <v>02-02-01-010-001</v>
      </c>
      <c r="L1439" s="67" t="s">
        <v>647</v>
      </c>
      <c r="M1439" s="66" t="s">
        <v>273</v>
      </c>
      <c r="N1439" s="66" t="str">
        <f t="shared" si="64"/>
        <v/>
      </c>
      <c r="O1439" s="66" t="str">
        <f>IF(A1439="","",IF(M1439="DETALLE","",COUNTIFS(N1439:$N$2970,N1439)))</f>
        <v/>
      </c>
      <c r="P1439" s="66" t="s">
        <v>739</v>
      </c>
      <c r="Q1439" s="66" t="s">
        <v>491</v>
      </c>
      <c r="R1439" s="66" t="s">
        <v>492</v>
      </c>
      <c r="S1439" s="65" t="s">
        <v>864</v>
      </c>
    </row>
    <row r="1440" spans="1:19" s="66" customFormat="1" ht="23.25" customHeight="1" x14ac:dyDescent="0.25">
      <c r="A1440" s="62"/>
      <c r="B1440" s="62"/>
      <c r="C1440" s="62"/>
      <c r="D1440" s="62"/>
      <c r="E1440" s="62"/>
      <c r="F1440" s="62"/>
      <c r="G1440" s="62" t="s">
        <v>261</v>
      </c>
      <c r="H1440" s="4" t="str">
        <f>IF(A1440="","",SUMIFS(H1441:$H$2970,L1441:$L$2970,K1440))</f>
        <v/>
      </c>
      <c r="I1440" s="4" t="str">
        <f>IF(A1440="","",SUMIFS(I1441:$I$2970,L1441:$L$2970,K1440))</f>
        <v/>
      </c>
      <c r="J1440" s="4" t="str">
        <f t="shared" ref="J1440:J1506" si="65">IF(AND(A1440="",F1440=""),"",H1440+I1440)</f>
        <v/>
      </c>
      <c r="K1440" s="64" t="str">
        <f t="shared" ref="K1440:K1506" si="66">IF(F1440&lt;&gt;"",K1439,A1440&amp;IF(B1440="","","-"&amp;B1440)&amp;IF(OR(C1440="",C1440=" "),"","-"&amp;C1440)&amp;IF(OR(D1440="",D1440=" "),"","-"&amp;D1440)&amp;IF(OR(E1440="",E1440=" "),"","-"&amp;E1440))</f>
        <v/>
      </c>
      <c r="L1440" s="64" t="s">
        <v>261</v>
      </c>
      <c r="M1440" s="62" t="s">
        <v>261</v>
      </c>
      <c r="N1440" s="62" t="str">
        <f t="shared" si="64"/>
        <v/>
      </c>
      <c r="O1440" s="62" t="str">
        <f>IF(A1440="","",IF(M1440="DETALLE","",COUNTIFS(N1440:$N$2970,N1440)))</f>
        <v/>
      </c>
      <c r="P1440" s="62" t="s">
        <v>261</v>
      </c>
      <c r="Q1440" s="62" t="s">
        <v>261</v>
      </c>
      <c r="R1440" s="62" t="s">
        <v>261</v>
      </c>
      <c r="S1440" s="65" t="s">
        <v>261</v>
      </c>
    </row>
    <row r="1441" spans="1:19" s="66" customFormat="1" ht="30" customHeight="1" x14ac:dyDescent="0.25">
      <c r="A1441" s="62" t="s">
        <v>27</v>
      </c>
      <c r="B1441" s="62" t="s">
        <v>27</v>
      </c>
      <c r="C1441" s="62" t="s">
        <v>28</v>
      </c>
      <c r="D1441" s="62" t="s">
        <v>150</v>
      </c>
      <c r="E1441" s="62" t="s">
        <v>126</v>
      </c>
      <c r="F1441" s="62"/>
      <c r="G1441" s="63" t="s">
        <v>493</v>
      </c>
      <c r="H1441" s="4">
        <f>IF(A1441="","",SUMIFS(H1442:$H$2970,L1442:$L$2970,K1441))</f>
        <v>220000000</v>
      </c>
      <c r="I1441" s="4">
        <f>IF(A1441="","",SUMIFS(I1442:$I$2970,L1442:$L$2970,K1441))</f>
        <v>703285259.54999995</v>
      </c>
      <c r="J1441" s="4">
        <f t="shared" si="65"/>
        <v>923285259.54999995</v>
      </c>
      <c r="K1441" s="64" t="str">
        <f t="shared" si="66"/>
        <v>02-02-01-010-005</v>
      </c>
      <c r="L1441" s="64" t="s">
        <v>646</v>
      </c>
      <c r="M1441" s="62" t="s">
        <v>277</v>
      </c>
      <c r="N1441" s="62" t="str">
        <f t="shared" si="64"/>
        <v>020201010005Subordinal</v>
      </c>
      <c r="O1441" s="62">
        <f>IF(A1441="","",IF(M1441="DETALLE","",COUNTIFS(N1441:$N$2970,N1441)))</f>
        <v>1</v>
      </c>
      <c r="P1441" s="62" t="s">
        <v>261</v>
      </c>
      <c r="Q1441" s="62" t="s">
        <v>491</v>
      </c>
      <c r="R1441" s="62" t="s">
        <v>493</v>
      </c>
      <c r="S1441" s="65" t="s">
        <v>261</v>
      </c>
    </row>
    <row r="1442" spans="1:19" s="66" customFormat="1" x14ac:dyDescent="0.25">
      <c r="F1442" s="80" t="s">
        <v>139</v>
      </c>
      <c r="G1442" s="80" t="s">
        <v>1036</v>
      </c>
      <c r="H1442" s="6"/>
      <c r="I1442" s="6">
        <v>703285259.54999995</v>
      </c>
      <c r="J1442" s="6">
        <f t="shared" si="65"/>
        <v>703285259.54999995</v>
      </c>
      <c r="K1442" s="67" t="str">
        <f t="shared" si="66"/>
        <v>02-02-01-010-005</v>
      </c>
      <c r="L1442" s="67" t="s">
        <v>648</v>
      </c>
      <c r="M1442" s="66" t="s">
        <v>273</v>
      </c>
      <c r="N1442" s="66" t="str">
        <f t="shared" si="64"/>
        <v/>
      </c>
      <c r="O1442" s="66" t="str">
        <f>IF(A1442="","",IF(M1442="DETALLE","",COUNTIFS(N1442:$N$2970,N1442)))</f>
        <v/>
      </c>
      <c r="P1442" s="66" t="s">
        <v>779</v>
      </c>
      <c r="Q1442" s="66" t="s">
        <v>491</v>
      </c>
      <c r="R1442" s="66" t="s">
        <v>493</v>
      </c>
      <c r="S1442" s="65" t="s">
        <v>779</v>
      </c>
    </row>
    <row r="1443" spans="1:19" s="66" customFormat="1" x14ac:dyDescent="0.25">
      <c r="F1443" s="80" t="s">
        <v>140</v>
      </c>
      <c r="G1443" s="80" t="s">
        <v>313</v>
      </c>
      <c r="H1443" s="6">
        <v>110000000</v>
      </c>
      <c r="I1443" s="6"/>
      <c r="J1443" s="6">
        <f t="shared" si="65"/>
        <v>110000000</v>
      </c>
      <c r="K1443" s="67" t="str">
        <f t="shared" si="66"/>
        <v>02-02-01-010-005</v>
      </c>
      <c r="L1443" s="67" t="s">
        <v>648</v>
      </c>
      <c r="M1443" s="66" t="s">
        <v>273</v>
      </c>
      <c r="N1443" s="66" t="str">
        <f t="shared" si="64"/>
        <v/>
      </c>
      <c r="O1443" s="66" t="str">
        <f>IF(A1443="","",IF(M1443="DETALLE","",COUNTIFS(N1443:$N$2970,N1443)))</f>
        <v/>
      </c>
      <c r="P1443" s="66" t="s">
        <v>779</v>
      </c>
      <c r="Q1443" s="66" t="s">
        <v>491</v>
      </c>
      <c r="R1443" s="66" t="s">
        <v>493</v>
      </c>
      <c r="S1443" s="65" t="s">
        <v>886</v>
      </c>
    </row>
    <row r="1444" spans="1:19" s="66" customFormat="1" ht="15.75" thickBot="1" x14ac:dyDescent="0.3">
      <c r="F1444" s="80" t="s">
        <v>69</v>
      </c>
      <c r="G1444" s="80" t="s">
        <v>338</v>
      </c>
      <c r="H1444" s="6">
        <v>110000000</v>
      </c>
      <c r="I1444" s="6"/>
      <c r="J1444" s="6">
        <f t="shared" si="65"/>
        <v>110000000</v>
      </c>
      <c r="K1444" s="67" t="str">
        <f t="shared" si="66"/>
        <v>02-02-01-010-005</v>
      </c>
      <c r="L1444" s="67" t="s">
        <v>648</v>
      </c>
      <c r="M1444" s="66" t="s">
        <v>273</v>
      </c>
      <c r="N1444" s="66" t="str">
        <f t="shared" si="64"/>
        <v/>
      </c>
      <c r="O1444" s="66" t="str">
        <f>IF(A1444="","",IF(M1444="DETALLE","",COUNTIFS(N1444:$N$2970,N1444)))</f>
        <v/>
      </c>
      <c r="P1444" s="66" t="s">
        <v>763</v>
      </c>
      <c r="Q1444" s="66" t="s">
        <v>491</v>
      </c>
      <c r="R1444" s="66" t="s">
        <v>493</v>
      </c>
      <c r="S1444" s="65" t="s">
        <v>847</v>
      </c>
    </row>
    <row r="1445" spans="1:19" s="66" customFormat="1" ht="15.75" thickTop="1" x14ac:dyDescent="0.25">
      <c r="A1445" s="91" t="s">
        <v>926</v>
      </c>
      <c r="B1445" s="92"/>
      <c r="C1445" s="92"/>
      <c r="D1445" s="92"/>
      <c r="E1445" s="92"/>
      <c r="F1445" s="92"/>
      <c r="G1445" s="92"/>
      <c r="H1445" s="92"/>
      <c r="I1445" s="92"/>
      <c r="J1445" s="61" t="s">
        <v>942</v>
      </c>
      <c r="K1445" s="67"/>
      <c r="L1445" s="67"/>
      <c r="S1445" s="65"/>
    </row>
    <row r="1446" spans="1:19" s="66" customFormat="1" ht="45" customHeight="1" thickBot="1" x14ac:dyDescent="0.3">
      <c r="A1446" s="93" t="s">
        <v>929</v>
      </c>
      <c r="B1446" s="94"/>
      <c r="C1446" s="94"/>
      <c r="D1446" s="94"/>
      <c r="E1446" s="94"/>
      <c r="F1446" s="94"/>
      <c r="G1446" s="94"/>
      <c r="H1446" s="94"/>
      <c r="I1446" s="94"/>
      <c r="J1446" s="94"/>
      <c r="K1446" s="67"/>
      <c r="L1446" s="67"/>
      <c r="S1446" s="65"/>
    </row>
    <row r="1447" spans="1:19" s="66" customFormat="1" ht="15.75" thickTop="1" x14ac:dyDescent="0.25">
      <c r="A1447" s="48" t="s">
        <v>11</v>
      </c>
      <c r="B1447" s="48" t="s">
        <v>12</v>
      </c>
      <c r="C1447" s="48" t="s">
        <v>13</v>
      </c>
      <c r="D1447" s="48" t="s">
        <v>14</v>
      </c>
      <c r="E1447" s="48" t="s">
        <v>15</v>
      </c>
      <c r="F1447" s="48" t="s">
        <v>16</v>
      </c>
      <c r="G1447" s="49" t="s">
        <v>17</v>
      </c>
      <c r="H1447" s="50" t="s">
        <v>18</v>
      </c>
      <c r="I1447" s="50" t="s">
        <v>19</v>
      </c>
      <c r="J1447" s="50" t="s">
        <v>20</v>
      </c>
      <c r="K1447" s="67"/>
      <c r="L1447" s="67"/>
      <c r="S1447" s="65"/>
    </row>
    <row r="1448" spans="1:19" s="66" customFormat="1" x14ac:dyDescent="0.25">
      <c r="A1448" s="62"/>
      <c r="B1448" s="62"/>
      <c r="C1448" s="62"/>
      <c r="D1448" s="62"/>
      <c r="E1448" s="62"/>
      <c r="F1448" s="62"/>
      <c r="G1448" s="62" t="s">
        <v>261</v>
      </c>
      <c r="H1448" s="4" t="str">
        <f>IF(A1448="","",SUMIFS(H1449:$H$2970,L1449:$L$2970,K1448))</f>
        <v/>
      </c>
      <c r="I1448" s="4" t="str">
        <f>IF(A1448="","",SUMIFS(I1449:$I$2970,L1449:$L$2970,K1448))</f>
        <v/>
      </c>
      <c r="J1448" s="4" t="str">
        <f t="shared" si="65"/>
        <v/>
      </c>
      <c r="K1448" s="64" t="str">
        <f>IF(F1448&lt;&gt;"",K1444,A1448&amp;IF(B1448="","","-"&amp;B1448)&amp;IF(OR(C1448="",C1448=" "),"","-"&amp;C1448)&amp;IF(OR(D1448="",D1448=" "),"","-"&amp;D1448)&amp;IF(OR(E1448="",E1448=" "),"","-"&amp;E1448))</f>
        <v/>
      </c>
      <c r="L1448" s="64" t="s">
        <v>261</v>
      </c>
      <c r="M1448" s="62" t="s">
        <v>261</v>
      </c>
      <c r="N1448" s="62" t="str">
        <f t="shared" si="64"/>
        <v/>
      </c>
      <c r="O1448" s="62" t="str">
        <f>IF(A1448="","",IF(M1448="DETALLE","",COUNTIFS(N1448:$N$2970,N1448)))</f>
        <v/>
      </c>
      <c r="P1448" s="62" t="s">
        <v>261</v>
      </c>
      <c r="Q1448" s="62" t="s">
        <v>261</v>
      </c>
      <c r="R1448" s="62" t="s">
        <v>261</v>
      </c>
      <c r="S1448" s="65" t="s">
        <v>261</v>
      </c>
    </row>
    <row r="1449" spans="1:19" s="66" customFormat="1" ht="30" customHeight="1" x14ac:dyDescent="0.25">
      <c r="A1449" s="62" t="s">
        <v>27</v>
      </c>
      <c r="B1449" s="62" t="s">
        <v>27</v>
      </c>
      <c r="C1449" s="62" t="s">
        <v>27</v>
      </c>
      <c r="D1449" s="62"/>
      <c r="E1449" s="62"/>
      <c r="F1449" s="62"/>
      <c r="G1449" s="63" t="s">
        <v>494</v>
      </c>
      <c r="H1449" s="4">
        <f>IF(A1449="","",SUMIFS(H1450:$H$2970,L1450:$L$2970,K1449))</f>
        <v>588206315635.10999</v>
      </c>
      <c r="I1449" s="4">
        <f>IF(A1449="","",SUMIFS(I1450:$I$2970,L1450:$L$2970,K1449))</f>
        <v>107041332891.36</v>
      </c>
      <c r="J1449" s="4">
        <f t="shared" si="65"/>
        <v>695247648526.46997</v>
      </c>
      <c r="K1449" s="64" t="str">
        <f t="shared" si="66"/>
        <v>02-02-02</v>
      </c>
      <c r="L1449" s="64" t="s">
        <v>606</v>
      </c>
      <c r="M1449" s="62" t="s">
        <v>272</v>
      </c>
      <c r="N1449" s="62" t="str">
        <f t="shared" si="64"/>
        <v>020202Objeto</v>
      </c>
      <c r="O1449" s="62">
        <f>IF(A1449="","",IF(M1449="DETALLE","",COUNTIFS(N1449:$N$2970,N1449)))</f>
        <v>1</v>
      </c>
      <c r="P1449" s="62" t="s">
        <v>261</v>
      </c>
      <c r="Q1449" s="62" t="s">
        <v>261</v>
      </c>
      <c r="R1449" s="62" t="s">
        <v>494</v>
      </c>
      <c r="S1449" s="65" t="s">
        <v>261</v>
      </c>
    </row>
    <row r="1450" spans="1:19" s="66" customFormat="1" ht="30" customHeight="1" x14ac:dyDescent="0.25">
      <c r="A1450" s="62" t="s">
        <v>27</v>
      </c>
      <c r="B1450" s="62" t="s">
        <v>27</v>
      </c>
      <c r="C1450" s="62" t="s">
        <v>27</v>
      </c>
      <c r="D1450" s="62" t="s">
        <v>126</v>
      </c>
      <c r="E1450" s="62"/>
      <c r="F1450" s="62"/>
      <c r="G1450" s="63" t="s">
        <v>495</v>
      </c>
      <c r="H1450" s="4">
        <f>IF(A1450="","",SUMIFS(H1451:$H$2970,L1451:$L$2970,K1450))</f>
        <v>49888517781.919998</v>
      </c>
      <c r="I1450" s="4">
        <f>IF(A1450="","",SUMIFS(I1451:$I$2970,L1451:$L$2970,K1450))</f>
        <v>11376950966.360001</v>
      </c>
      <c r="J1450" s="4">
        <f t="shared" si="65"/>
        <v>61265468748.279999</v>
      </c>
      <c r="K1450" s="64" t="str">
        <f t="shared" si="66"/>
        <v>02-02-02-005</v>
      </c>
      <c r="L1450" s="64" t="s">
        <v>649</v>
      </c>
      <c r="M1450" s="62" t="s">
        <v>276</v>
      </c>
      <c r="N1450" s="62" t="str">
        <f t="shared" si="64"/>
        <v>020202005Ordinal</v>
      </c>
      <c r="O1450" s="62">
        <f>IF(A1450="","",IF(M1450="DETALLE","",COUNTIFS(N1450:$N$2970,N1450)))</f>
        <v>1</v>
      </c>
      <c r="P1450" s="62" t="s">
        <v>261</v>
      </c>
      <c r="Q1450" s="62" t="s">
        <v>496</v>
      </c>
      <c r="R1450" s="62" t="s">
        <v>495</v>
      </c>
      <c r="S1450" s="65" t="s">
        <v>261</v>
      </c>
    </row>
    <row r="1451" spans="1:19" s="66" customFormat="1" ht="30" customHeight="1" x14ac:dyDescent="0.25">
      <c r="A1451" s="62" t="s">
        <v>27</v>
      </c>
      <c r="B1451" s="62" t="s">
        <v>27</v>
      </c>
      <c r="C1451" s="62" t="s">
        <v>27</v>
      </c>
      <c r="D1451" s="62" t="s">
        <v>126</v>
      </c>
      <c r="E1451" s="62" t="s">
        <v>100</v>
      </c>
      <c r="F1451" s="62"/>
      <c r="G1451" s="63" t="s">
        <v>496</v>
      </c>
      <c r="H1451" s="4">
        <f>IF(A1451="","",SUMIFS(H1452:$H$2970,L1452:$L$2970,K1451))</f>
        <v>49888517781.919998</v>
      </c>
      <c r="I1451" s="4">
        <f>IF(A1451="","",SUMIFS(I1452:$I$2970,L1452:$L$2970,K1451))</f>
        <v>11376950966.360001</v>
      </c>
      <c r="J1451" s="4">
        <f t="shared" si="65"/>
        <v>61265468748.279999</v>
      </c>
      <c r="K1451" s="64" t="str">
        <f t="shared" si="66"/>
        <v>02-02-02-005-004</v>
      </c>
      <c r="L1451" s="64" t="s">
        <v>650</v>
      </c>
      <c r="M1451" s="62" t="s">
        <v>277</v>
      </c>
      <c r="N1451" s="62" t="str">
        <f t="shared" si="64"/>
        <v>020202005004Subordinal</v>
      </c>
      <c r="O1451" s="62">
        <f>IF(A1451="","",IF(M1451="DETALLE","",COUNTIFS(N1451:$N$2970,N1451)))</f>
        <v>1</v>
      </c>
      <c r="P1451" s="62" t="s">
        <v>261</v>
      </c>
      <c r="Q1451" s="62" t="s">
        <v>496</v>
      </c>
      <c r="R1451" s="62" t="s">
        <v>496</v>
      </c>
      <c r="S1451" s="65" t="s">
        <v>261</v>
      </c>
    </row>
    <row r="1452" spans="1:19" s="66" customFormat="1" x14ac:dyDescent="0.25">
      <c r="F1452" s="80" t="s">
        <v>101</v>
      </c>
      <c r="G1452" s="80" t="s">
        <v>279</v>
      </c>
      <c r="H1452" s="6">
        <v>4000000000</v>
      </c>
      <c r="I1452" s="6"/>
      <c r="J1452" s="6">
        <f t="shared" si="65"/>
        <v>4000000000</v>
      </c>
      <c r="K1452" s="67" t="str">
        <f t="shared" si="66"/>
        <v>02-02-02-005-004</v>
      </c>
      <c r="L1452" s="67" t="s">
        <v>651</v>
      </c>
      <c r="M1452" s="66" t="s">
        <v>273</v>
      </c>
      <c r="N1452" s="66" t="str">
        <f t="shared" si="64"/>
        <v/>
      </c>
      <c r="O1452" s="66" t="str">
        <f>IF(A1452="","",IF(M1452="DETALLE","",COUNTIFS(N1452:$N$2970,N1452)))</f>
        <v/>
      </c>
      <c r="P1452" s="66" t="s">
        <v>739</v>
      </c>
      <c r="Q1452" s="66" t="s">
        <v>496</v>
      </c>
      <c r="R1452" s="66" t="s">
        <v>496</v>
      </c>
      <c r="S1452" s="65" t="s">
        <v>864</v>
      </c>
    </row>
    <row r="1453" spans="1:19" s="66" customFormat="1" x14ac:dyDescent="0.25">
      <c r="F1453" s="80" t="s">
        <v>31</v>
      </c>
      <c r="G1453" s="80" t="s">
        <v>961</v>
      </c>
      <c r="H1453" s="6"/>
      <c r="I1453" s="6">
        <v>640000000</v>
      </c>
      <c r="J1453" s="6">
        <f t="shared" si="65"/>
        <v>640000000</v>
      </c>
      <c r="K1453" s="67" t="str">
        <f t="shared" si="66"/>
        <v>02-02-02-005-004</v>
      </c>
      <c r="L1453" s="67" t="s">
        <v>651</v>
      </c>
      <c r="M1453" s="66" t="s">
        <v>273</v>
      </c>
      <c r="N1453" s="66" t="str">
        <f t="shared" si="64"/>
        <v/>
      </c>
      <c r="O1453" s="66" t="str">
        <f>IF(A1453="","",IF(M1453="DETALLE","",COUNTIFS(N1453:$N$2970,N1453)))</f>
        <v/>
      </c>
      <c r="P1453" s="66" t="s">
        <v>739</v>
      </c>
      <c r="Q1453" s="66" t="s">
        <v>496</v>
      </c>
      <c r="R1453" s="66" t="s">
        <v>496</v>
      </c>
      <c r="S1453" s="65" t="s">
        <v>832</v>
      </c>
    </row>
    <row r="1454" spans="1:19" s="66" customFormat="1" x14ac:dyDescent="0.25">
      <c r="F1454" s="80" t="s">
        <v>144</v>
      </c>
      <c r="G1454" s="80" t="s">
        <v>408</v>
      </c>
      <c r="H1454" s="6">
        <v>300000000</v>
      </c>
      <c r="I1454" s="6"/>
      <c r="J1454" s="6">
        <f t="shared" si="65"/>
        <v>300000000</v>
      </c>
      <c r="K1454" s="67" t="str">
        <f t="shared" si="66"/>
        <v>02-02-02-005-004</v>
      </c>
      <c r="L1454" s="67" t="s">
        <v>651</v>
      </c>
      <c r="M1454" s="66" t="s">
        <v>273</v>
      </c>
      <c r="N1454" s="66" t="str">
        <f t="shared" si="64"/>
        <v/>
      </c>
      <c r="O1454" s="66" t="str">
        <f>IF(A1454="","",IF(M1454="DETALLE","",COUNTIFS(N1454:$N$2970,N1454)))</f>
        <v/>
      </c>
      <c r="P1454" s="66" t="s">
        <v>739</v>
      </c>
      <c r="Q1454" s="66" t="s">
        <v>496</v>
      </c>
      <c r="R1454" s="66" t="s">
        <v>496</v>
      </c>
      <c r="S1454" s="65" t="s">
        <v>888</v>
      </c>
    </row>
    <row r="1455" spans="1:19" s="66" customFormat="1" x14ac:dyDescent="0.25">
      <c r="F1455" s="80" t="s">
        <v>128</v>
      </c>
      <c r="G1455" s="80" t="s">
        <v>1038</v>
      </c>
      <c r="H1455" s="6">
        <v>686800000</v>
      </c>
      <c r="I1455" s="6"/>
      <c r="J1455" s="6">
        <f t="shared" si="65"/>
        <v>686800000</v>
      </c>
      <c r="K1455" s="67" t="str">
        <f t="shared" si="66"/>
        <v>02-02-02-005-004</v>
      </c>
      <c r="L1455" s="67" t="s">
        <v>651</v>
      </c>
      <c r="M1455" s="66" t="s">
        <v>273</v>
      </c>
      <c r="N1455" s="66" t="str">
        <f t="shared" si="64"/>
        <v/>
      </c>
      <c r="O1455" s="66" t="str">
        <f>IF(A1455="","",IF(M1455="DETALLE","",COUNTIFS(N1455:$N$2970,N1455)))</f>
        <v/>
      </c>
      <c r="P1455" s="66" t="s">
        <v>739</v>
      </c>
      <c r="Q1455" s="66" t="s">
        <v>496</v>
      </c>
      <c r="R1455" s="66" t="s">
        <v>496</v>
      </c>
      <c r="S1455" s="65" t="s">
        <v>876</v>
      </c>
    </row>
    <row r="1456" spans="1:19" s="66" customFormat="1" x14ac:dyDescent="0.25">
      <c r="F1456" s="80" t="s">
        <v>136</v>
      </c>
      <c r="G1456" s="80" t="s">
        <v>1035</v>
      </c>
      <c r="H1456" s="6">
        <v>122169600</v>
      </c>
      <c r="I1456" s="6"/>
      <c r="J1456" s="6">
        <f t="shared" si="65"/>
        <v>122169600</v>
      </c>
      <c r="K1456" s="67" t="str">
        <f t="shared" si="66"/>
        <v>02-02-02-005-004</v>
      </c>
      <c r="L1456" s="67" t="s">
        <v>651</v>
      </c>
      <c r="M1456" s="66" t="s">
        <v>273</v>
      </c>
      <c r="N1456" s="66" t="str">
        <f t="shared" si="64"/>
        <v/>
      </c>
      <c r="O1456" s="66" t="str">
        <f>IF(A1456="","",IF(M1456="DETALLE","",COUNTIFS(N1456:$N$2970,N1456)))</f>
        <v/>
      </c>
      <c r="P1456" s="66" t="s">
        <v>739</v>
      </c>
      <c r="Q1456" s="66" t="s">
        <v>496</v>
      </c>
      <c r="R1456" s="66" t="s">
        <v>496</v>
      </c>
      <c r="S1456" s="65" t="s">
        <v>884</v>
      </c>
    </row>
    <row r="1457" spans="6:19" s="66" customFormat="1" x14ac:dyDescent="0.25">
      <c r="F1457" s="80" t="s">
        <v>37</v>
      </c>
      <c r="G1457" s="80" t="s">
        <v>308</v>
      </c>
      <c r="H1457" s="6">
        <v>350000000</v>
      </c>
      <c r="I1457" s="6"/>
      <c r="J1457" s="6">
        <f t="shared" si="65"/>
        <v>350000000</v>
      </c>
      <c r="K1457" s="67" t="str">
        <f t="shared" si="66"/>
        <v>02-02-02-005-004</v>
      </c>
      <c r="L1457" s="67" t="s">
        <v>651</v>
      </c>
      <c r="M1457" s="66" t="s">
        <v>273</v>
      </c>
      <c r="N1457" s="66" t="str">
        <f t="shared" si="64"/>
        <v/>
      </c>
      <c r="O1457" s="66" t="str">
        <f>IF(A1457="","",IF(M1457="DETALLE","",COUNTIFS(N1457:$N$2970,N1457)))</f>
        <v/>
      </c>
      <c r="P1457" s="66" t="s">
        <v>739</v>
      </c>
      <c r="Q1457" s="66" t="s">
        <v>496</v>
      </c>
      <c r="R1457" s="66" t="s">
        <v>496</v>
      </c>
      <c r="S1457" s="65" t="s">
        <v>838</v>
      </c>
    </row>
    <row r="1458" spans="6:19" s="66" customFormat="1" x14ac:dyDescent="0.25">
      <c r="F1458" s="80" t="s">
        <v>103</v>
      </c>
      <c r="G1458" s="80" t="s">
        <v>369</v>
      </c>
      <c r="H1458" s="6">
        <v>1150000000</v>
      </c>
      <c r="I1458" s="6"/>
      <c r="J1458" s="6">
        <f t="shared" si="65"/>
        <v>1150000000</v>
      </c>
      <c r="K1458" s="67" t="str">
        <f t="shared" si="66"/>
        <v>02-02-02-005-004</v>
      </c>
      <c r="L1458" s="67" t="s">
        <v>651</v>
      </c>
      <c r="M1458" s="66" t="s">
        <v>273</v>
      </c>
      <c r="N1458" s="66" t="str">
        <f t="shared" si="64"/>
        <v/>
      </c>
      <c r="O1458" s="66" t="str">
        <f>IF(A1458="","",IF(M1458="DETALLE","",COUNTIFS(N1458:$N$2970,N1458)))</f>
        <v/>
      </c>
      <c r="P1458" s="66" t="s">
        <v>747</v>
      </c>
      <c r="Q1458" s="66" t="s">
        <v>496</v>
      </c>
      <c r="R1458" s="66" t="s">
        <v>496</v>
      </c>
      <c r="S1458" s="65" t="s">
        <v>747</v>
      </c>
    </row>
    <row r="1459" spans="6:19" s="66" customFormat="1" x14ac:dyDescent="0.25">
      <c r="F1459" s="80" t="s">
        <v>40</v>
      </c>
      <c r="G1459" s="80" t="s">
        <v>994</v>
      </c>
      <c r="H1459" s="6">
        <v>800000000</v>
      </c>
      <c r="I1459" s="6"/>
      <c r="J1459" s="6">
        <f t="shared" si="65"/>
        <v>800000000</v>
      </c>
      <c r="K1459" s="67" t="str">
        <f t="shared" si="66"/>
        <v>02-02-02-005-004</v>
      </c>
      <c r="L1459" s="67" t="s">
        <v>651</v>
      </c>
      <c r="M1459" s="66" t="s">
        <v>273</v>
      </c>
      <c r="N1459" s="66" t="str">
        <f t="shared" si="64"/>
        <v/>
      </c>
      <c r="O1459" s="66" t="str">
        <f>IF(A1459="","",IF(M1459="DETALLE","",COUNTIFS(N1459:$N$2970,N1459)))</f>
        <v/>
      </c>
      <c r="P1459" s="66" t="s">
        <v>744</v>
      </c>
      <c r="Q1459" s="66" t="s">
        <v>496</v>
      </c>
      <c r="R1459" s="66" t="s">
        <v>496</v>
      </c>
      <c r="S1459" s="65" t="s">
        <v>744</v>
      </c>
    </row>
    <row r="1460" spans="6:19" s="66" customFormat="1" x14ac:dyDescent="0.25">
      <c r="F1460" s="80" t="s">
        <v>163</v>
      </c>
      <c r="G1460" s="80" t="s">
        <v>442</v>
      </c>
      <c r="H1460" s="6">
        <v>620000000</v>
      </c>
      <c r="I1460" s="6"/>
      <c r="J1460" s="6">
        <f t="shared" si="65"/>
        <v>620000000</v>
      </c>
      <c r="K1460" s="67" t="str">
        <f t="shared" si="66"/>
        <v>02-02-02-005-004</v>
      </c>
      <c r="L1460" s="67" t="s">
        <v>651</v>
      </c>
      <c r="M1460" s="66" t="s">
        <v>273</v>
      </c>
      <c r="N1460" s="66" t="str">
        <f t="shared" si="64"/>
        <v/>
      </c>
      <c r="O1460" s="66" t="str">
        <f>IF(A1460="","",IF(M1460="DETALLE","",COUNTIFS(N1460:$N$2970,N1460)))</f>
        <v/>
      </c>
      <c r="P1460" s="66" t="s">
        <v>775</v>
      </c>
      <c r="Q1460" s="66" t="s">
        <v>496</v>
      </c>
      <c r="R1460" s="66" t="s">
        <v>496</v>
      </c>
      <c r="S1460" s="65" t="s">
        <v>775</v>
      </c>
    </row>
    <row r="1461" spans="6:19" s="66" customFormat="1" x14ac:dyDescent="0.25">
      <c r="F1461" s="80" t="s">
        <v>104</v>
      </c>
      <c r="G1461" s="80" t="s">
        <v>962</v>
      </c>
      <c r="H1461" s="6"/>
      <c r="I1461" s="6">
        <v>700000</v>
      </c>
      <c r="J1461" s="6">
        <f t="shared" si="65"/>
        <v>700000</v>
      </c>
      <c r="K1461" s="67" t="str">
        <f t="shared" si="66"/>
        <v>02-02-02-005-004</v>
      </c>
      <c r="L1461" s="67" t="s">
        <v>651</v>
      </c>
      <c r="M1461" s="66" t="s">
        <v>273</v>
      </c>
      <c r="N1461" s="66" t="str">
        <f t="shared" si="64"/>
        <v/>
      </c>
      <c r="O1461" s="66" t="str">
        <f>IF(A1461="","",IF(M1461="DETALLE","",COUNTIFS(N1461:$N$2970,N1461)))</f>
        <v/>
      </c>
      <c r="P1461" s="66" t="s">
        <v>775</v>
      </c>
      <c r="Q1461" s="66" t="s">
        <v>496</v>
      </c>
      <c r="R1461" s="66" t="s">
        <v>496</v>
      </c>
      <c r="S1461" s="65" t="s">
        <v>866</v>
      </c>
    </row>
    <row r="1462" spans="6:19" s="66" customFormat="1" x14ac:dyDescent="0.25">
      <c r="F1462" s="80" t="s">
        <v>41</v>
      </c>
      <c r="G1462" s="80" t="s">
        <v>312</v>
      </c>
      <c r="H1462" s="6">
        <v>400000000</v>
      </c>
      <c r="I1462" s="6"/>
      <c r="J1462" s="6">
        <f t="shared" si="65"/>
        <v>400000000</v>
      </c>
      <c r="K1462" s="67" t="str">
        <f t="shared" si="66"/>
        <v>02-02-02-005-004</v>
      </c>
      <c r="L1462" s="67" t="s">
        <v>651</v>
      </c>
      <c r="M1462" s="66" t="s">
        <v>273</v>
      </c>
      <c r="N1462" s="66" t="str">
        <f t="shared" si="64"/>
        <v/>
      </c>
      <c r="O1462" s="66" t="str">
        <f>IF(A1462="","",IF(M1462="DETALLE","",COUNTIFS(N1462:$N$2970,N1462)))</f>
        <v/>
      </c>
      <c r="P1462" s="66" t="s">
        <v>745</v>
      </c>
      <c r="Q1462" s="66" t="s">
        <v>496</v>
      </c>
      <c r="R1462" s="66" t="s">
        <v>496</v>
      </c>
      <c r="S1462" s="65" t="s">
        <v>745</v>
      </c>
    </row>
    <row r="1463" spans="6:19" s="66" customFormat="1" x14ac:dyDescent="0.25">
      <c r="F1463" s="80" t="s">
        <v>105</v>
      </c>
      <c r="G1463" s="80" t="s">
        <v>963</v>
      </c>
      <c r="H1463" s="6">
        <v>5000000</v>
      </c>
      <c r="I1463" s="6"/>
      <c r="J1463" s="6">
        <f t="shared" si="65"/>
        <v>5000000</v>
      </c>
      <c r="K1463" s="67" t="str">
        <f t="shared" si="66"/>
        <v>02-02-02-005-004</v>
      </c>
      <c r="L1463" s="67" t="s">
        <v>651</v>
      </c>
      <c r="M1463" s="66" t="s">
        <v>273</v>
      </c>
      <c r="N1463" s="66" t="str">
        <f t="shared" si="64"/>
        <v/>
      </c>
      <c r="O1463" s="66" t="str">
        <f>IF(A1463="","",IF(M1463="DETALLE","",COUNTIFS(N1463:$N$2970,N1463)))</f>
        <v/>
      </c>
      <c r="P1463" s="66" t="s">
        <v>745</v>
      </c>
      <c r="Q1463" s="66" t="s">
        <v>496</v>
      </c>
      <c r="R1463" s="66" t="s">
        <v>496</v>
      </c>
      <c r="S1463" s="65" t="s">
        <v>866</v>
      </c>
    </row>
    <row r="1464" spans="6:19" s="66" customFormat="1" x14ac:dyDescent="0.25">
      <c r="F1464" s="80" t="s">
        <v>147</v>
      </c>
      <c r="G1464" s="80" t="s">
        <v>830</v>
      </c>
      <c r="H1464" s="6">
        <v>250000000</v>
      </c>
      <c r="I1464" s="6"/>
      <c r="J1464" s="6">
        <f t="shared" si="65"/>
        <v>250000000</v>
      </c>
      <c r="K1464" s="67" t="str">
        <f t="shared" si="66"/>
        <v>02-02-02-005-004</v>
      </c>
      <c r="L1464" s="67" t="s">
        <v>651</v>
      </c>
      <c r="M1464" s="66" t="s">
        <v>273</v>
      </c>
      <c r="N1464" s="66" t="str">
        <f t="shared" si="64"/>
        <v/>
      </c>
      <c r="O1464" s="66" t="str">
        <f>IF(A1464="","",IF(M1464="DETALLE","",COUNTIFS(N1464:$N$2970,N1464)))</f>
        <v/>
      </c>
      <c r="P1464" s="66" t="s">
        <v>745</v>
      </c>
      <c r="Q1464" s="66" t="s">
        <v>496</v>
      </c>
      <c r="R1464" s="66" t="s">
        <v>496</v>
      </c>
      <c r="S1464" s="65" t="s">
        <v>889</v>
      </c>
    </row>
    <row r="1465" spans="6:19" s="66" customFormat="1" x14ac:dyDescent="0.25">
      <c r="F1465" s="80" t="s">
        <v>106</v>
      </c>
      <c r="G1465" s="80" t="s">
        <v>997</v>
      </c>
      <c r="H1465" s="6">
        <v>1900000000</v>
      </c>
      <c r="I1465" s="6"/>
      <c r="J1465" s="6">
        <f t="shared" si="65"/>
        <v>1900000000</v>
      </c>
      <c r="K1465" s="67" t="str">
        <f t="shared" si="66"/>
        <v>02-02-02-005-004</v>
      </c>
      <c r="L1465" s="67" t="s">
        <v>651</v>
      </c>
      <c r="M1465" s="66" t="s">
        <v>273</v>
      </c>
      <c r="N1465" s="66" t="str">
        <f t="shared" si="64"/>
        <v/>
      </c>
      <c r="O1465" s="66" t="str">
        <f>IF(A1465="","",IF(M1465="DETALLE","",COUNTIFS(N1465:$N$2970,N1465)))</f>
        <v/>
      </c>
      <c r="P1465" s="66" t="s">
        <v>776</v>
      </c>
      <c r="Q1465" s="66" t="s">
        <v>496</v>
      </c>
      <c r="R1465" s="66" t="s">
        <v>496</v>
      </c>
      <c r="S1465" s="65" t="s">
        <v>776</v>
      </c>
    </row>
    <row r="1466" spans="6:19" s="66" customFormat="1" x14ac:dyDescent="0.25">
      <c r="F1466" s="80" t="s">
        <v>43</v>
      </c>
      <c r="G1466" s="80" t="s">
        <v>1017</v>
      </c>
      <c r="H1466" s="6">
        <v>600000000</v>
      </c>
      <c r="I1466" s="6"/>
      <c r="J1466" s="6">
        <f t="shared" si="65"/>
        <v>600000000</v>
      </c>
      <c r="K1466" s="67" t="str">
        <f t="shared" si="66"/>
        <v>02-02-02-005-004</v>
      </c>
      <c r="L1466" s="67" t="s">
        <v>651</v>
      </c>
      <c r="M1466" s="66" t="s">
        <v>273</v>
      </c>
      <c r="N1466" s="66" t="str">
        <f t="shared" si="64"/>
        <v/>
      </c>
      <c r="O1466" s="66" t="str">
        <f>IF(A1466="","",IF(M1466="DETALLE","",COUNTIFS(N1466:$N$2970,N1466)))</f>
        <v/>
      </c>
      <c r="P1466" s="66" t="s">
        <v>746</v>
      </c>
      <c r="Q1466" s="66" t="s">
        <v>496</v>
      </c>
      <c r="R1466" s="66" t="s">
        <v>496</v>
      </c>
      <c r="S1466" s="65" t="s">
        <v>746</v>
      </c>
    </row>
    <row r="1467" spans="6:19" s="66" customFormat="1" x14ac:dyDescent="0.25">
      <c r="F1467" s="80" t="s">
        <v>170</v>
      </c>
      <c r="G1467" s="80" t="s">
        <v>456</v>
      </c>
      <c r="H1467" s="6">
        <v>810100000</v>
      </c>
      <c r="I1467" s="6"/>
      <c r="J1467" s="6">
        <f t="shared" si="65"/>
        <v>810100000</v>
      </c>
      <c r="K1467" s="67" t="str">
        <f t="shared" si="66"/>
        <v>02-02-02-005-004</v>
      </c>
      <c r="L1467" s="67" t="s">
        <v>651</v>
      </c>
      <c r="M1467" s="66" t="s">
        <v>273</v>
      </c>
      <c r="N1467" s="66" t="str">
        <f t="shared" si="64"/>
        <v/>
      </c>
      <c r="O1467" s="66" t="str">
        <f>IF(A1467="","",IF(M1467="DETALLE","",COUNTIFS(N1467:$N$2970,N1467)))</f>
        <v/>
      </c>
      <c r="P1467" s="66" t="s">
        <v>777</v>
      </c>
      <c r="Q1467" s="66" t="s">
        <v>496</v>
      </c>
      <c r="R1467" s="66" t="s">
        <v>496</v>
      </c>
      <c r="S1467" s="65" t="s">
        <v>777</v>
      </c>
    </row>
    <row r="1468" spans="6:19" s="66" customFormat="1" x14ac:dyDescent="0.25">
      <c r="F1468" s="80" t="s">
        <v>107</v>
      </c>
      <c r="G1468" s="80" t="s">
        <v>964</v>
      </c>
      <c r="H1468" s="6">
        <v>15000000</v>
      </c>
      <c r="I1468" s="6"/>
      <c r="J1468" s="6">
        <f t="shared" si="65"/>
        <v>15000000</v>
      </c>
      <c r="K1468" s="67" t="str">
        <f t="shared" si="66"/>
        <v>02-02-02-005-004</v>
      </c>
      <c r="L1468" s="67" t="s">
        <v>651</v>
      </c>
      <c r="M1468" s="66" t="s">
        <v>273</v>
      </c>
      <c r="N1468" s="66" t="str">
        <f t="shared" si="64"/>
        <v/>
      </c>
      <c r="O1468" s="66" t="str">
        <f>IF(A1468="","",IF(M1468="DETALLE","",COUNTIFS(N1468:$N$2970,N1468)))</f>
        <v/>
      </c>
      <c r="P1468" s="66" t="s">
        <v>777</v>
      </c>
      <c r="Q1468" s="66" t="s">
        <v>496</v>
      </c>
      <c r="R1468" s="66" t="s">
        <v>496</v>
      </c>
      <c r="S1468" s="65" t="s">
        <v>866</v>
      </c>
    </row>
    <row r="1469" spans="6:19" s="66" customFormat="1" x14ac:dyDescent="0.25">
      <c r="F1469" s="80" t="s">
        <v>181</v>
      </c>
      <c r="G1469" s="80" t="s">
        <v>1070</v>
      </c>
      <c r="H1469" s="6">
        <v>150000000</v>
      </c>
      <c r="I1469" s="6"/>
      <c r="J1469" s="6">
        <f t="shared" si="65"/>
        <v>150000000</v>
      </c>
      <c r="K1469" s="67" t="str">
        <f t="shared" si="66"/>
        <v>02-02-02-005-004</v>
      </c>
      <c r="L1469" s="67" t="s">
        <v>651</v>
      </c>
      <c r="M1469" s="66" t="s">
        <v>273</v>
      </c>
      <c r="N1469" s="66" t="str">
        <f t="shared" si="64"/>
        <v/>
      </c>
      <c r="O1469" s="66" t="str">
        <f>IF(A1469="","",IF(M1469="DETALLE","",COUNTIFS(N1469:$N$2970,N1469)))</f>
        <v/>
      </c>
      <c r="P1469" s="66" t="s">
        <v>777</v>
      </c>
      <c r="Q1469" s="66" t="s">
        <v>496</v>
      </c>
      <c r="R1469" s="66" t="s">
        <v>496</v>
      </c>
      <c r="S1469" s="65" t="s">
        <v>908</v>
      </c>
    </row>
    <row r="1470" spans="6:19" s="66" customFormat="1" x14ac:dyDescent="0.25">
      <c r="F1470" s="80" t="s">
        <v>45</v>
      </c>
      <c r="G1470" s="80" t="s">
        <v>316</v>
      </c>
      <c r="H1470" s="6">
        <v>470200000</v>
      </c>
      <c r="I1470" s="6"/>
      <c r="J1470" s="6">
        <f t="shared" si="65"/>
        <v>470200000</v>
      </c>
      <c r="K1470" s="67" t="str">
        <f t="shared" si="66"/>
        <v>02-02-02-005-004</v>
      </c>
      <c r="L1470" s="67" t="s">
        <v>651</v>
      </c>
      <c r="M1470" s="66" t="s">
        <v>273</v>
      </c>
      <c r="N1470" s="66" t="str">
        <f t="shared" si="64"/>
        <v/>
      </c>
      <c r="O1470" s="66" t="str">
        <f>IF(A1470="","",IF(M1470="DETALLE","",COUNTIFS(N1470:$N$2970,N1470)))</f>
        <v/>
      </c>
      <c r="P1470" s="66" t="s">
        <v>748</v>
      </c>
      <c r="Q1470" s="66" t="s">
        <v>496</v>
      </c>
      <c r="R1470" s="66" t="s">
        <v>496</v>
      </c>
      <c r="S1470" s="65" t="s">
        <v>748</v>
      </c>
    </row>
    <row r="1471" spans="6:19" s="66" customFormat="1" x14ac:dyDescent="0.25">
      <c r="F1471" s="84" t="s">
        <v>148</v>
      </c>
      <c r="G1471" s="80" t="s">
        <v>412</v>
      </c>
      <c r="H1471" s="6">
        <v>800000000</v>
      </c>
      <c r="I1471" s="6"/>
      <c r="J1471" s="6">
        <f t="shared" si="65"/>
        <v>800000000</v>
      </c>
      <c r="K1471" s="67" t="str">
        <f t="shared" si="66"/>
        <v>02-02-02-005-004</v>
      </c>
      <c r="L1471" s="67" t="s">
        <v>651</v>
      </c>
      <c r="M1471" s="66" t="s">
        <v>273</v>
      </c>
      <c r="N1471" s="66" t="str">
        <f t="shared" si="64"/>
        <v/>
      </c>
      <c r="O1471" s="66" t="str">
        <f>IF(A1471="","",IF(M1471="DETALLE","",COUNTIFS(N1471:$N$2970,N1471)))</f>
        <v/>
      </c>
      <c r="P1471" s="66" t="s">
        <v>780</v>
      </c>
      <c r="Q1471" s="66" t="s">
        <v>496</v>
      </c>
      <c r="R1471" s="66" t="s">
        <v>496</v>
      </c>
      <c r="S1471" s="65" t="s">
        <v>780</v>
      </c>
    </row>
    <row r="1472" spans="6:19" s="66" customFormat="1" x14ac:dyDescent="0.25">
      <c r="F1472" s="84" t="s">
        <v>46</v>
      </c>
      <c r="G1472" s="80" t="s">
        <v>989</v>
      </c>
      <c r="H1472" s="6">
        <v>892200000</v>
      </c>
      <c r="I1472" s="6"/>
      <c r="J1472" s="6">
        <f t="shared" si="65"/>
        <v>892200000</v>
      </c>
      <c r="K1472" s="67" t="str">
        <f t="shared" si="66"/>
        <v>02-02-02-005-004</v>
      </c>
      <c r="L1472" s="67" t="s">
        <v>651</v>
      </c>
      <c r="M1472" s="66" t="s">
        <v>273</v>
      </c>
      <c r="N1472" s="66" t="str">
        <f t="shared" si="64"/>
        <v/>
      </c>
      <c r="O1472" s="66" t="str">
        <f>IF(A1472="","",IF(M1472="DETALLE","",COUNTIFS(N1472:$N$2970,N1472)))</f>
        <v/>
      </c>
      <c r="P1472" s="66" t="s">
        <v>749</v>
      </c>
      <c r="Q1472" s="66" t="s">
        <v>496</v>
      </c>
      <c r="R1472" s="66" t="s">
        <v>496</v>
      </c>
      <c r="S1472" s="65" t="s">
        <v>749</v>
      </c>
    </row>
    <row r="1473" spans="6:19" s="66" customFormat="1" x14ac:dyDescent="0.25">
      <c r="F1473" s="80" t="s">
        <v>47</v>
      </c>
      <c r="G1473" s="80" t="s">
        <v>1031</v>
      </c>
      <c r="H1473" s="6">
        <v>1100000000</v>
      </c>
      <c r="I1473" s="6"/>
      <c r="J1473" s="6">
        <f t="shared" si="65"/>
        <v>1100000000</v>
      </c>
      <c r="K1473" s="67" t="str">
        <f t="shared" si="66"/>
        <v>02-02-02-005-004</v>
      </c>
      <c r="L1473" s="67" t="s">
        <v>651</v>
      </c>
      <c r="M1473" s="66" t="s">
        <v>273</v>
      </c>
      <c r="N1473" s="66" t="str">
        <f t="shared" si="64"/>
        <v/>
      </c>
      <c r="O1473" s="66" t="str">
        <f>IF(A1473="","",IF(M1473="DETALLE","",COUNTIFS(N1473:$N$2970,N1473)))</f>
        <v/>
      </c>
      <c r="P1473" s="66" t="s">
        <v>750</v>
      </c>
      <c r="Q1473" s="66" t="s">
        <v>496</v>
      </c>
      <c r="R1473" s="66" t="s">
        <v>496</v>
      </c>
      <c r="S1473" s="65" t="s">
        <v>750</v>
      </c>
    </row>
    <row r="1474" spans="6:19" s="66" customFormat="1" x14ac:dyDescent="0.25">
      <c r="F1474" s="80" t="s">
        <v>48</v>
      </c>
      <c r="G1474" s="80" t="s">
        <v>319</v>
      </c>
      <c r="H1474" s="6">
        <v>760570000</v>
      </c>
      <c r="I1474" s="6"/>
      <c r="J1474" s="6">
        <f t="shared" si="65"/>
        <v>760570000</v>
      </c>
      <c r="K1474" s="67" t="str">
        <f t="shared" si="66"/>
        <v>02-02-02-005-004</v>
      </c>
      <c r="L1474" s="67" t="s">
        <v>651</v>
      </c>
      <c r="M1474" s="66" t="s">
        <v>273</v>
      </c>
      <c r="N1474" s="66" t="str">
        <f t="shared" si="64"/>
        <v/>
      </c>
      <c r="O1474" s="66" t="str">
        <f>IF(A1474="","",IF(M1474="DETALLE","",COUNTIFS(N1474:$N$2970,N1474)))</f>
        <v/>
      </c>
      <c r="P1474" s="66" t="s">
        <v>751</v>
      </c>
      <c r="Q1474" s="66" t="s">
        <v>496</v>
      </c>
      <c r="R1474" s="66" t="s">
        <v>496</v>
      </c>
      <c r="S1474" s="65" t="s">
        <v>751</v>
      </c>
    </row>
    <row r="1475" spans="6:19" s="66" customFormat="1" x14ac:dyDescent="0.25">
      <c r="F1475" s="80" t="s">
        <v>109</v>
      </c>
      <c r="G1475" s="80" t="s">
        <v>966</v>
      </c>
      <c r="H1475" s="6">
        <v>57000000</v>
      </c>
      <c r="I1475" s="6"/>
      <c r="J1475" s="6">
        <f t="shared" si="65"/>
        <v>57000000</v>
      </c>
      <c r="K1475" s="67" t="str">
        <f t="shared" si="66"/>
        <v>02-02-02-005-004</v>
      </c>
      <c r="L1475" s="67" t="s">
        <v>651</v>
      </c>
      <c r="M1475" s="66" t="s">
        <v>273</v>
      </c>
      <c r="N1475" s="66" t="str">
        <f t="shared" si="64"/>
        <v/>
      </c>
      <c r="O1475" s="66" t="str">
        <f>IF(A1475="","",IF(M1475="DETALLE","",COUNTIFS(N1475:$N$2970,N1475)))</f>
        <v/>
      </c>
      <c r="P1475" s="66" t="s">
        <v>751</v>
      </c>
      <c r="Q1475" s="66" t="s">
        <v>496</v>
      </c>
      <c r="R1475" s="66" t="s">
        <v>496</v>
      </c>
      <c r="S1475" s="65" t="s">
        <v>866</v>
      </c>
    </row>
    <row r="1476" spans="6:19" s="66" customFormat="1" x14ac:dyDescent="0.25">
      <c r="F1476" s="80" t="s">
        <v>49</v>
      </c>
      <c r="G1476" s="80" t="s">
        <v>1018</v>
      </c>
      <c r="H1476" s="6">
        <v>1677019487</v>
      </c>
      <c r="I1476" s="6"/>
      <c r="J1476" s="6">
        <f t="shared" si="65"/>
        <v>1677019487</v>
      </c>
      <c r="K1476" s="67" t="str">
        <f t="shared" si="66"/>
        <v>02-02-02-005-004</v>
      </c>
      <c r="L1476" s="67" t="s">
        <v>651</v>
      </c>
      <c r="M1476" s="66" t="s">
        <v>273</v>
      </c>
      <c r="N1476" s="66" t="str">
        <f t="shared" si="64"/>
        <v/>
      </c>
      <c r="O1476" s="66" t="str">
        <f>IF(A1476="","",IF(M1476="DETALLE","",COUNTIFS(N1476:$N$2970,N1476)))</f>
        <v/>
      </c>
      <c r="P1476" s="66" t="s">
        <v>752</v>
      </c>
      <c r="Q1476" s="66" t="s">
        <v>496</v>
      </c>
      <c r="R1476" s="66" t="s">
        <v>496</v>
      </c>
      <c r="S1476" s="65" t="s">
        <v>752</v>
      </c>
    </row>
    <row r="1477" spans="6:19" s="66" customFormat="1" x14ac:dyDescent="0.25">
      <c r="F1477" s="80" t="s">
        <v>194</v>
      </c>
      <c r="G1477" s="80" t="s">
        <v>1020</v>
      </c>
      <c r="H1477" s="6"/>
      <c r="I1477" s="6">
        <v>7000000</v>
      </c>
      <c r="J1477" s="6">
        <f t="shared" si="65"/>
        <v>7000000</v>
      </c>
      <c r="K1477" s="67" t="str">
        <f t="shared" si="66"/>
        <v>02-02-02-005-004</v>
      </c>
      <c r="L1477" s="67" t="s">
        <v>651</v>
      </c>
      <c r="M1477" s="66" t="s">
        <v>273</v>
      </c>
      <c r="N1477" s="66" t="str">
        <f t="shared" si="64"/>
        <v/>
      </c>
      <c r="O1477" s="66" t="str">
        <f>IF(A1477="","",IF(M1477="DETALLE","",COUNTIFS(N1477:$N$2970,N1477)))</f>
        <v/>
      </c>
      <c r="P1477" s="66" t="s">
        <v>752</v>
      </c>
      <c r="Q1477" s="66" t="s">
        <v>496</v>
      </c>
      <c r="R1477" s="66" t="s">
        <v>496</v>
      </c>
      <c r="S1477" s="65" t="s">
        <v>866</v>
      </c>
    </row>
    <row r="1478" spans="6:19" s="66" customFormat="1" x14ac:dyDescent="0.25">
      <c r="F1478" s="80" t="s">
        <v>51</v>
      </c>
      <c r="G1478" s="80" t="s">
        <v>322</v>
      </c>
      <c r="H1478" s="6">
        <v>411018398</v>
      </c>
      <c r="I1478" s="6"/>
      <c r="J1478" s="6">
        <f t="shared" si="65"/>
        <v>411018398</v>
      </c>
      <c r="K1478" s="67" t="str">
        <f t="shared" si="66"/>
        <v>02-02-02-005-004</v>
      </c>
      <c r="L1478" s="67" t="s">
        <v>651</v>
      </c>
      <c r="M1478" s="66" t="s">
        <v>273</v>
      </c>
      <c r="N1478" s="66" t="str">
        <f t="shared" si="64"/>
        <v/>
      </c>
      <c r="O1478" s="66" t="str">
        <f>IF(A1478="","",IF(M1478="DETALLE","",COUNTIFS(N1478:$N$2970,N1478)))</f>
        <v/>
      </c>
      <c r="P1478" s="66" t="s">
        <v>753</v>
      </c>
      <c r="Q1478" s="66" t="s">
        <v>496</v>
      </c>
      <c r="R1478" s="66" t="s">
        <v>496</v>
      </c>
      <c r="S1478" s="65" t="s">
        <v>753</v>
      </c>
    </row>
    <row r="1479" spans="6:19" s="66" customFormat="1" x14ac:dyDescent="0.25">
      <c r="F1479" s="80" t="s">
        <v>52</v>
      </c>
      <c r="G1479" s="80" t="s">
        <v>323</v>
      </c>
      <c r="H1479" s="6">
        <v>514322577</v>
      </c>
      <c r="I1479" s="6"/>
      <c r="J1479" s="6">
        <f t="shared" si="65"/>
        <v>514322577</v>
      </c>
      <c r="K1479" s="67" t="str">
        <f t="shared" si="66"/>
        <v>02-02-02-005-004</v>
      </c>
      <c r="L1479" s="67" t="s">
        <v>651</v>
      </c>
      <c r="M1479" s="66" t="s">
        <v>273</v>
      </c>
      <c r="N1479" s="66" t="str">
        <f t="shared" si="64"/>
        <v/>
      </c>
      <c r="O1479" s="66" t="str">
        <f>IF(A1479="","",IF(M1479="DETALLE","",COUNTIFS(N1479:$N$2970,N1479)))</f>
        <v/>
      </c>
      <c r="P1479" s="66" t="s">
        <v>754</v>
      </c>
      <c r="Q1479" s="66" t="s">
        <v>496</v>
      </c>
      <c r="R1479" s="66" t="s">
        <v>496</v>
      </c>
      <c r="S1479" s="65" t="s">
        <v>754</v>
      </c>
    </row>
    <row r="1480" spans="6:19" s="66" customFormat="1" x14ac:dyDescent="0.25">
      <c r="F1480" s="80" t="s">
        <v>157</v>
      </c>
      <c r="G1480" s="80" t="s">
        <v>434</v>
      </c>
      <c r="H1480" s="6">
        <v>500000000</v>
      </c>
      <c r="I1480" s="6"/>
      <c r="J1480" s="6">
        <f t="shared" si="65"/>
        <v>500000000</v>
      </c>
      <c r="K1480" s="67" t="str">
        <f t="shared" si="66"/>
        <v>02-02-02-005-004</v>
      </c>
      <c r="L1480" s="67" t="s">
        <v>651</v>
      </c>
      <c r="M1480" s="66" t="s">
        <v>273</v>
      </c>
      <c r="N1480" s="66" t="str">
        <f t="shared" si="64"/>
        <v/>
      </c>
      <c r="O1480" s="66" t="str">
        <f>IF(A1480="","",IF(M1480="DETALLE","",COUNTIFS(N1480:$N$2970,N1480)))</f>
        <v/>
      </c>
      <c r="P1480" s="66" t="s">
        <v>755</v>
      </c>
      <c r="Q1480" s="66" t="s">
        <v>496</v>
      </c>
      <c r="R1480" s="66" t="s">
        <v>496</v>
      </c>
      <c r="S1480" s="65" t="s">
        <v>755</v>
      </c>
    </row>
    <row r="1481" spans="6:19" s="66" customFormat="1" x14ac:dyDescent="0.25">
      <c r="F1481" s="80" t="s">
        <v>54</v>
      </c>
      <c r="G1481" s="80" t="s">
        <v>288</v>
      </c>
      <c r="H1481" s="6"/>
      <c r="I1481" s="6">
        <v>6706574100</v>
      </c>
      <c r="J1481" s="6">
        <f t="shared" si="65"/>
        <v>6706574100</v>
      </c>
      <c r="K1481" s="67" t="str">
        <f t="shared" si="66"/>
        <v>02-02-02-005-004</v>
      </c>
      <c r="L1481" s="67" t="s">
        <v>651</v>
      </c>
      <c r="M1481" s="66" t="s">
        <v>273</v>
      </c>
      <c r="N1481" s="66" t="str">
        <f t="shared" si="64"/>
        <v/>
      </c>
      <c r="O1481" s="66" t="str">
        <f>IF(A1481="","",IF(M1481="DETALLE","",COUNTIFS(N1481:$N$2970,N1481)))</f>
        <v/>
      </c>
      <c r="P1481" s="66" t="s">
        <v>743</v>
      </c>
      <c r="Q1481" s="66" t="s">
        <v>496</v>
      </c>
      <c r="R1481" s="66" t="s">
        <v>496</v>
      </c>
      <c r="S1481" s="65" t="s">
        <v>743</v>
      </c>
    </row>
    <row r="1482" spans="6:19" s="66" customFormat="1" x14ac:dyDescent="0.25">
      <c r="F1482" s="80" t="s">
        <v>138</v>
      </c>
      <c r="G1482" s="80" t="s">
        <v>992</v>
      </c>
      <c r="H1482" s="6">
        <v>936913791</v>
      </c>
      <c r="I1482" s="6">
        <v>936913791</v>
      </c>
      <c r="J1482" s="6">
        <f t="shared" si="65"/>
        <v>1873827582</v>
      </c>
      <c r="K1482" s="67" t="str">
        <f t="shared" si="66"/>
        <v>02-02-02-005-004</v>
      </c>
      <c r="L1482" s="67" t="s">
        <v>651</v>
      </c>
      <c r="M1482" s="66" t="s">
        <v>273</v>
      </c>
      <c r="N1482" s="66" t="str">
        <f t="shared" si="64"/>
        <v/>
      </c>
      <c r="O1482" s="66" t="str">
        <f>IF(A1482="","",IF(M1482="DETALLE","",COUNTIFS(N1482:$N$2970,N1482)))</f>
        <v/>
      </c>
      <c r="P1482" s="66" t="s">
        <v>778</v>
      </c>
      <c r="Q1482" s="66" t="s">
        <v>496</v>
      </c>
      <c r="R1482" s="66" t="s">
        <v>496</v>
      </c>
      <c r="S1482" s="65" t="s">
        <v>778</v>
      </c>
    </row>
    <row r="1483" spans="6:19" s="66" customFormat="1" x14ac:dyDescent="0.25">
      <c r="F1483" s="80" t="s">
        <v>55</v>
      </c>
      <c r="G1483" s="80" t="s">
        <v>1030</v>
      </c>
      <c r="H1483" s="6">
        <v>1200000000</v>
      </c>
      <c r="I1483" s="6"/>
      <c r="J1483" s="6">
        <f t="shared" si="65"/>
        <v>1200000000</v>
      </c>
      <c r="K1483" s="67" t="str">
        <f t="shared" si="66"/>
        <v>02-02-02-005-004</v>
      </c>
      <c r="L1483" s="67" t="s">
        <v>651</v>
      </c>
      <c r="M1483" s="66" t="s">
        <v>273</v>
      </c>
      <c r="N1483" s="66" t="str">
        <f t="shared" si="64"/>
        <v/>
      </c>
      <c r="O1483" s="66" t="str">
        <f>IF(A1483="","",IF(M1483="DETALLE","",COUNTIFS(N1483:$N$2970,N1483)))</f>
        <v/>
      </c>
      <c r="P1483" s="66" t="s">
        <v>756</v>
      </c>
      <c r="Q1483" s="66" t="s">
        <v>496</v>
      </c>
      <c r="R1483" s="66" t="s">
        <v>496</v>
      </c>
      <c r="S1483" s="65" t="s">
        <v>756</v>
      </c>
    </row>
    <row r="1484" spans="6:19" s="66" customFormat="1" x14ac:dyDescent="0.25">
      <c r="F1484" s="80" t="s">
        <v>56</v>
      </c>
      <c r="G1484" s="80" t="s">
        <v>280</v>
      </c>
      <c r="H1484" s="6">
        <v>1500000000</v>
      </c>
      <c r="I1484" s="6"/>
      <c r="J1484" s="6">
        <f t="shared" si="65"/>
        <v>1500000000</v>
      </c>
      <c r="K1484" s="67" t="str">
        <f t="shared" si="66"/>
        <v>02-02-02-005-004</v>
      </c>
      <c r="L1484" s="67" t="s">
        <v>651</v>
      </c>
      <c r="M1484" s="66" t="s">
        <v>273</v>
      </c>
      <c r="N1484" s="66" t="str">
        <f t="shared" si="64"/>
        <v/>
      </c>
      <c r="O1484" s="66" t="str">
        <f>IF(A1484="","",IF(M1484="DETALLE","",COUNTIFS(N1484:$N$2970,N1484)))</f>
        <v/>
      </c>
      <c r="P1484" s="66" t="s">
        <v>740</v>
      </c>
      <c r="Q1484" s="66" t="s">
        <v>496</v>
      </c>
      <c r="R1484" s="66" t="s">
        <v>496</v>
      </c>
      <c r="S1484" s="65" t="s">
        <v>740</v>
      </c>
    </row>
    <row r="1485" spans="6:19" s="66" customFormat="1" x14ac:dyDescent="0.25">
      <c r="F1485" s="80" t="s">
        <v>57</v>
      </c>
      <c r="G1485" s="80" t="s">
        <v>1023</v>
      </c>
      <c r="H1485" s="6">
        <v>175000000</v>
      </c>
      <c r="I1485" s="6"/>
      <c r="J1485" s="6">
        <f t="shared" si="65"/>
        <v>175000000</v>
      </c>
      <c r="K1485" s="67" t="str">
        <f t="shared" si="66"/>
        <v>02-02-02-005-004</v>
      </c>
      <c r="L1485" s="67" t="s">
        <v>651</v>
      </c>
      <c r="M1485" s="66" t="s">
        <v>273</v>
      </c>
      <c r="N1485" s="66" t="str">
        <f t="shared" si="64"/>
        <v/>
      </c>
      <c r="O1485" s="66" t="str">
        <f>IF(A1485="","",IF(M1485="DETALLE","",COUNTIFS(N1485:$N$2970,N1485)))</f>
        <v/>
      </c>
      <c r="P1485" s="66" t="s">
        <v>757</v>
      </c>
      <c r="Q1485" s="66" t="s">
        <v>496</v>
      </c>
      <c r="R1485" s="66" t="s">
        <v>496</v>
      </c>
      <c r="S1485" s="65" t="s">
        <v>757</v>
      </c>
    </row>
    <row r="1486" spans="6:19" s="66" customFormat="1" x14ac:dyDescent="0.25">
      <c r="F1486" s="80" t="s">
        <v>58</v>
      </c>
      <c r="G1486" s="80" t="s">
        <v>988</v>
      </c>
      <c r="H1486" s="6">
        <v>70000000</v>
      </c>
      <c r="I1486" s="6"/>
      <c r="J1486" s="6">
        <f t="shared" si="65"/>
        <v>70000000</v>
      </c>
      <c r="K1486" s="67" t="str">
        <f t="shared" si="66"/>
        <v>02-02-02-005-004</v>
      </c>
      <c r="L1486" s="67" t="s">
        <v>651</v>
      </c>
      <c r="M1486" s="66" t="s">
        <v>273</v>
      </c>
      <c r="N1486" s="66" t="str">
        <f t="shared" si="64"/>
        <v/>
      </c>
      <c r="O1486" s="66" t="str">
        <f>IF(A1486="","",IF(M1486="DETALLE","",COUNTIFS(N1486:$N$2970,N1486)))</f>
        <v/>
      </c>
      <c r="P1486" s="66" t="s">
        <v>758</v>
      </c>
      <c r="Q1486" s="66" t="s">
        <v>496</v>
      </c>
      <c r="R1486" s="66" t="s">
        <v>496</v>
      </c>
      <c r="S1486" s="65" t="s">
        <v>758</v>
      </c>
    </row>
    <row r="1487" spans="6:19" s="66" customFormat="1" x14ac:dyDescent="0.25">
      <c r="F1487" s="80" t="s">
        <v>145</v>
      </c>
      <c r="G1487" s="80" t="s">
        <v>1037</v>
      </c>
      <c r="H1487" s="6"/>
      <c r="I1487" s="6">
        <v>2000000000</v>
      </c>
      <c r="J1487" s="6">
        <f t="shared" si="65"/>
        <v>2000000000</v>
      </c>
      <c r="K1487" s="67" t="str">
        <f t="shared" si="66"/>
        <v>02-02-02-005-004</v>
      </c>
      <c r="L1487" s="67" t="s">
        <v>651</v>
      </c>
      <c r="M1487" s="66" t="s">
        <v>273</v>
      </c>
      <c r="N1487" s="66" t="str">
        <f t="shared" si="64"/>
        <v/>
      </c>
      <c r="O1487" s="66" t="str">
        <f>IF(A1487="","",IF(M1487="DETALLE","",COUNTIFS(N1487:$N$2970,N1487)))</f>
        <v/>
      </c>
      <c r="P1487" s="66" t="s">
        <v>767</v>
      </c>
      <c r="Q1487" s="66" t="s">
        <v>496</v>
      </c>
      <c r="R1487" s="66" t="s">
        <v>496</v>
      </c>
      <c r="S1487" s="65" t="s">
        <v>767</v>
      </c>
    </row>
    <row r="1488" spans="6:19" s="66" customFormat="1" x14ac:dyDescent="0.25">
      <c r="F1488" s="80" t="s">
        <v>60</v>
      </c>
      <c r="G1488" s="80" t="s">
        <v>329</v>
      </c>
      <c r="H1488" s="6">
        <v>600000000</v>
      </c>
      <c r="I1488" s="6"/>
      <c r="J1488" s="6">
        <f t="shared" si="65"/>
        <v>600000000</v>
      </c>
      <c r="K1488" s="67" t="str">
        <f t="shared" si="66"/>
        <v>02-02-02-005-004</v>
      </c>
      <c r="L1488" s="67" t="s">
        <v>651</v>
      </c>
      <c r="M1488" s="66" t="s">
        <v>273</v>
      </c>
      <c r="N1488" s="66" t="str">
        <f t="shared" si="64"/>
        <v/>
      </c>
      <c r="O1488" s="66" t="str">
        <f>IF(A1488="","",IF(M1488="DETALLE","",COUNTIFS(N1488:$N$2970,N1488)))</f>
        <v/>
      </c>
      <c r="P1488" s="66" t="s">
        <v>760</v>
      </c>
      <c r="Q1488" s="66" t="s">
        <v>496</v>
      </c>
      <c r="R1488" s="66" t="s">
        <v>496</v>
      </c>
      <c r="S1488" s="65" t="s">
        <v>760</v>
      </c>
    </row>
    <row r="1489" spans="6:19" s="66" customFormat="1" x14ac:dyDescent="0.25">
      <c r="F1489" s="80" t="s">
        <v>61</v>
      </c>
      <c r="G1489" s="80" t="s">
        <v>330</v>
      </c>
      <c r="H1489" s="6">
        <v>700000000</v>
      </c>
      <c r="I1489" s="6"/>
      <c r="J1489" s="6">
        <f t="shared" si="65"/>
        <v>700000000</v>
      </c>
      <c r="K1489" s="67" t="str">
        <f t="shared" si="66"/>
        <v>02-02-02-005-004</v>
      </c>
      <c r="L1489" s="67" t="s">
        <v>651</v>
      </c>
      <c r="M1489" s="66" t="s">
        <v>273</v>
      </c>
      <c r="N1489" s="66" t="str">
        <f t="shared" si="64"/>
        <v/>
      </c>
      <c r="O1489" s="66" t="str">
        <f>IF(A1489="","",IF(M1489="DETALLE","",COUNTIFS(N1489:$N$2970,N1489)))</f>
        <v/>
      </c>
      <c r="P1489" s="66" t="s">
        <v>760</v>
      </c>
      <c r="Q1489" s="66" t="s">
        <v>496</v>
      </c>
      <c r="R1489" s="66" t="s">
        <v>496</v>
      </c>
      <c r="S1489" s="65" t="s">
        <v>843</v>
      </c>
    </row>
    <row r="1490" spans="6:19" s="66" customFormat="1" x14ac:dyDescent="0.25">
      <c r="F1490" s="80" t="s">
        <v>195</v>
      </c>
      <c r="G1490" s="80" t="s">
        <v>498</v>
      </c>
      <c r="H1490" s="6">
        <v>44000000</v>
      </c>
      <c r="I1490" s="6"/>
      <c r="J1490" s="6">
        <f t="shared" si="65"/>
        <v>44000000</v>
      </c>
      <c r="K1490" s="67" t="str">
        <f t="shared" si="66"/>
        <v>02-02-02-005-004</v>
      </c>
      <c r="L1490" s="67" t="s">
        <v>651</v>
      </c>
      <c r="M1490" s="66" t="s">
        <v>273</v>
      </c>
      <c r="N1490" s="66" t="str">
        <f t="shared" si="64"/>
        <v/>
      </c>
      <c r="O1490" s="66" t="str">
        <f>IF(A1490="","",IF(M1490="DETALLE","",COUNTIFS(N1490:$N$2970,N1490)))</f>
        <v/>
      </c>
      <c r="P1490" s="66" t="s">
        <v>760</v>
      </c>
      <c r="Q1490" s="66" t="s">
        <v>496</v>
      </c>
      <c r="R1490" s="66" t="s">
        <v>496</v>
      </c>
      <c r="S1490" s="65" t="s">
        <v>866</v>
      </c>
    </row>
    <row r="1491" spans="6:19" s="66" customFormat="1" x14ac:dyDescent="0.25">
      <c r="F1491" s="80" t="s">
        <v>62</v>
      </c>
      <c r="G1491" s="80" t="s">
        <v>331</v>
      </c>
      <c r="H1491" s="6">
        <v>1050000000</v>
      </c>
      <c r="I1491" s="6"/>
      <c r="J1491" s="6">
        <f t="shared" si="65"/>
        <v>1050000000</v>
      </c>
      <c r="K1491" s="67" t="str">
        <f t="shared" si="66"/>
        <v>02-02-02-005-004</v>
      </c>
      <c r="L1491" s="67" t="s">
        <v>651</v>
      </c>
      <c r="M1491" s="66" t="s">
        <v>273</v>
      </c>
      <c r="N1491" s="66" t="str">
        <f t="shared" si="64"/>
        <v/>
      </c>
      <c r="O1491" s="66" t="str">
        <f>IF(A1491="","",IF(M1491="DETALLE","",COUNTIFS(N1491:$N$2970,N1491)))</f>
        <v/>
      </c>
      <c r="P1491" s="66" t="s">
        <v>761</v>
      </c>
      <c r="Q1491" s="66" t="s">
        <v>496</v>
      </c>
      <c r="R1491" s="66" t="s">
        <v>496</v>
      </c>
      <c r="S1491" s="65" t="s">
        <v>761</v>
      </c>
    </row>
    <row r="1492" spans="6:19" s="66" customFormat="1" x14ac:dyDescent="0.25">
      <c r="F1492" s="80" t="s">
        <v>63</v>
      </c>
      <c r="G1492" s="80" t="s">
        <v>332</v>
      </c>
      <c r="H1492" s="6">
        <v>400000000</v>
      </c>
      <c r="I1492" s="6"/>
      <c r="J1492" s="6">
        <f t="shared" si="65"/>
        <v>400000000</v>
      </c>
      <c r="K1492" s="67" t="str">
        <f t="shared" si="66"/>
        <v>02-02-02-005-004</v>
      </c>
      <c r="L1492" s="67" t="s">
        <v>651</v>
      </c>
      <c r="M1492" s="66" t="s">
        <v>273</v>
      </c>
      <c r="N1492" s="66" t="str">
        <f t="shared" si="64"/>
        <v/>
      </c>
      <c r="O1492" s="66" t="str">
        <f>IF(A1492="","",IF(M1492="DETALLE","",COUNTIFS(N1492:$N$2970,N1492)))</f>
        <v/>
      </c>
      <c r="P1492" s="66" t="s">
        <v>761</v>
      </c>
      <c r="Q1492" s="66" t="s">
        <v>496</v>
      </c>
      <c r="R1492" s="66" t="s">
        <v>496</v>
      </c>
      <c r="S1492" s="65" t="s">
        <v>844</v>
      </c>
    </row>
    <row r="1493" spans="6:19" s="66" customFormat="1" x14ac:dyDescent="0.25">
      <c r="F1493" s="80" t="s">
        <v>65</v>
      </c>
      <c r="G1493" s="80" t="s">
        <v>1024</v>
      </c>
      <c r="H1493" s="6">
        <v>654600463</v>
      </c>
      <c r="I1493" s="6"/>
      <c r="J1493" s="6">
        <f t="shared" si="65"/>
        <v>654600463</v>
      </c>
      <c r="K1493" s="67" t="str">
        <f t="shared" si="66"/>
        <v>02-02-02-005-004</v>
      </c>
      <c r="L1493" s="67" t="s">
        <v>651</v>
      </c>
      <c r="M1493" s="66" t="s">
        <v>273</v>
      </c>
      <c r="N1493" s="66" t="str">
        <f t="shared" si="64"/>
        <v/>
      </c>
      <c r="O1493" s="66" t="str">
        <f>IF(A1493="","",IF(M1493="DETALLE","",COUNTIFS(N1493:$N$2970,N1493)))</f>
        <v/>
      </c>
      <c r="P1493" s="66" t="s">
        <v>762</v>
      </c>
      <c r="Q1493" s="66" t="s">
        <v>496</v>
      </c>
      <c r="R1493" s="66" t="s">
        <v>496</v>
      </c>
      <c r="S1493" s="65" t="s">
        <v>762</v>
      </c>
    </row>
    <row r="1494" spans="6:19" s="66" customFormat="1" x14ac:dyDescent="0.25">
      <c r="F1494" s="80" t="s">
        <v>66</v>
      </c>
      <c r="G1494" s="80" t="s">
        <v>335</v>
      </c>
      <c r="H1494" s="6">
        <v>1900000000</v>
      </c>
      <c r="I1494" s="6"/>
      <c r="J1494" s="6">
        <f t="shared" si="65"/>
        <v>1900000000</v>
      </c>
      <c r="K1494" s="67" t="str">
        <f t="shared" si="66"/>
        <v>02-02-02-005-004</v>
      </c>
      <c r="L1494" s="67" t="s">
        <v>651</v>
      </c>
      <c r="M1494" s="66" t="s">
        <v>273</v>
      </c>
      <c r="N1494" s="66" t="str">
        <f t="shared" si="64"/>
        <v/>
      </c>
      <c r="O1494" s="66" t="str">
        <f>IF(A1494="","",IF(M1494="DETALLE","",COUNTIFS(N1494:$N$2970,N1494)))</f>
        <v/>
      </c>
      <c r="P1494" s="66" t="s">
        <v>762</v>
      </c>
      <c r="Q1494" s="66" t="s">
        <v>496</v>
      </c>
      <c r="R1494" s="66" t="s">
        <v>496</v>
      </c>
      <c r="S1494" s="65" t="s">
        <v>845</v>
      </c>
    </row>
    <row r="1495" spans="6:19" s="66" customFormat="1" x14ac:dyDescent="0.25">
      <c r="F1495" s="80" t="s">
        <v>111</v>
      </c>
      <c r="G1495" s="80" t="s">
        <v>968</v>
      </c>
      <c r="H1495" s="6">
        <v>60000000</v>
      </c>
      <c r="I1495" s="6"/>
      <c r="J1495" s="6">
        <f t="shared" si="65"/>
        <v>60000000</v>
      </c>
      <c r="K1495" s="67" t="str">
        <f t="shared" si="66"/>
        <v>02-02-02-005-004</v>
      </c>
      <c r="L1495" s="67" t="s">
        <v>651</v>
      </c>
      <c r="M1495" s="66" t="s">
        <v>273</v>
      </c>
      <c r="N1495" s="66" t="str">
        <f t="shared" si="64"/>
        <v/>
      </c>
      <c r="O1495" s="66" t="str">
        <f>IF(A1495="","",IF(M1495="DETALLE","",COUNTIFS(N1495:$N$2970,N1495)))</f>
        <v/>
      </c>
      <c r="P1495" s="66" t="s">
        <v>762</v>
      </c>
      <c r="Q1495" s="66" t="s">
        <v>496</v>
      </c>
      <c r="R1495" s="66" t="s">
        <v>496</v>
      </c>
      <c r="S1495" s="65" t="s">
        <v>866</v>
      </c>
    </row>
    <row r="1496" spans="6:19" s="66" customFormat="1" x14ac:dyDescent="0.25">
      <c r="F1496" s="80" t="s">
        <v>67</v>
      </c>
      <c r="G1496" s="80" t="s">
        <v>336</v>
      </c>
      <c r="H1496" s="6">
        <v>130000000</v>
      </c>
      <c r="I1496" s="6"/>
      <c r="J1496" s="6">
        <f t="shared" si="65"/>
        <v>130000000</v>
      </c>
      <c r="K1496" s="67" t="str">
        <f t="shared" si="66"/>
        <v>02-02-02-005-004</v>
      </c>
      <c r="L1496" s="67" t="s">
        <v>651</v>
      </c>
      <c r="M1496" s="66" t="s">
        <v>273</v>
      </c>
      <c r="N1496" s="66" t="str">
        <f t="shared" si="64"/>
        <v/>
      </c>
      <c r="O1496" s="66" t="str">
        <f>IF(A1496="","",IF(M1496="DETALLE","",COUNTIFS(N1496:$N$2970,N1496)))</f>
        <v/>
      </c>
      <c r="P1496" s="66" t="s">
        <v>762</v>
      </c>
      <c r="Q1496" s="66" t="s">
        <v>496</v>
      </c>
      <c r="R1496" s="66" t="s">
        <v>496</v>
      </c>
      <c r="S1496" s="65" t="s">
        <v>1048</v>
      </c>
    </row>
    <row r="1497" spans="6:19" s="66" customFormat="1" x14ac:dyDescent="0.25">
      <c r="F1497" s="80" t="s">
        <v>68</v>
      </c>
      <c r="G1497" s="80" t="s">
        <v>337</v>
      </c>
      <c r="H1497" s="6">
        <v>1300000000</v>
      </c>
      <c r="I1497" s="6"/>
      <c r="J1497" s="6">
        <f t="shared" si="65"/>
        <v>1300000000</v>
      </c>
      <c r="K1497" s="67" t="str">
        <f t="shared" si="66"/>
        <v>02-02-02-005-004</v>
      </c>
      <c r="L1497" s="67" t="s">
        <v>651</v>
      </c>
      <c r="M1497" s="66" t="s">
        <v>273</v>
      </c>
      <c r="N1497" s="66" t="str">
        <f t="shared" si="64"/>
        <v/>
      </c>
      <c r="O1497" s="66" t="str">
        <f>IF(A1497="","",IF(M1497="DETALLE","",COUNTIFS(N1497:$N$2970,N1497)))</f>
        <v/>
      </c>
      <c r="P1497" s="66" t="s">
        <v>763</v>
      </c>
      <c r="Q1497" s="66" t="s">
        <v>496</v>
      </c>
      <c r="R1497" s="66" t="s">
        <v>496</v>
      </c>
      <c r="S1497" s="65" t="s">
        <v>763</v>
      </c>
    </row>
    <row r="1498" spans="6:19" s="66" customFormat="1" x14ac:dyDescent="0.25">
      <c r="F1498" s="80" t="s">
        <v>69</v>
      </c>
      <c r="G1498" s="80" t="s">
        <v>338</v>
      </c>
      <c r="H1498" s="6">
        <v>905070000</v>
      </c>
      <c r="I1498" s="6"/>
      <c r="J1498" s="6">
        <f t="shared" si="65"/>
        <v>905070000</v>
      </c>
      <c r="K1498" s="67" t="str">
        <f t="shared" si="66"/>
        <v>02-02-02-005-004</v>
      </c>
      <c r="L1498" s="67" t="s">
        <v>651</v>
      </c>
      <c r="M1498" s="66" t="s">
        <v>273</v>
      </c>
      <c r="N1498" s="66" t="str">
        <f t="shared" si="64"/>
        <v/>
      </c>
      <c r="O1498" s="66" t="str">
        <f>IF(A1498="","",IF(M1498="DETALLE","",COUNTIFS(N1498:$N$2970,N1498)))</f>
        <v/>
      </c>
      <c r="P1498" s="66" t="s">
        <v>763</v>
      </c>
      <c r="Q1498" s="66" t="s">
        <v>496</v>
      </c>
      <c r="R1498" s="66" t="s">
        <v>496</v>
      </c>
      <c r="S1498" s="65" t="s">
        <v>847</v>
      </c>
    </row>
    <row r="1499" spans="6:19" s="66" customFormat="1" x14ac:dyDescent="0.25">
      <c r="F1499" s="80" t="s">
        <v>196</v>
      </c>
      <c r="G1499" s="80" t="s">
        <v>499</v>
      </c>
      <c r="H1499" s="6"/>
      <c r="I1499" s="6">
        <v>10000000</v>
      </c>
      <c r="J1499" s="6">
        <f t="shared" si="65"/>
        <v>10000000</v>
      </c>
      <c r="K1499" s="67" t="str">
        <f t="shared" si="66"/>
        <v>02-02-02-005-004</v>
      </c>
      <c r="L1499" s="67" t="s">
        <v>651</v>
      </c>
      <c r="M1499" s="66" t="s">
        <v>273</v>
      </c>
      <c r="N1499" s="66" t="str">
        <f t="shared" si="64"/>
        <v/>
      </c>
      <c r="O1499" s="66" t="str">
        <f>IF(A1499="","",IF(M1499="DETALLE","",COUNTIFS(N1499:$N$2970,N1499)))</f>
        <v/>
      </c>
      <c r="P1499" s="66" t="s">
        <v>763</v>
      </c>
      <c r="Q1499" s="66" t="s">
        <v>496</v>
      </c>
      <c r="R1499" s="66" t="s">
        <v>496</v>
      </c>
      <c r="S1499" s="65" t="s">
        <v>866</v>
      </c>
    </row>
    <row r="1500" spans="6:19" s="66" customFormat="1" x14ac:dyDescent="0.25">
      <c r="F1500" s="80" t="s">
        <v>70</v>
      </c>
      <c r="G1500" s="80" t="s">
        <v>339</v>
      </c>
      <c r="H1500" s="6">
        <v>50000000</v>
      </c>
      <c r="I1500" s="6"/>
      <c r="J1500" s="6">
        <f t="shared" si="65"/>
        <v>50000000</v>
      </c>
      <c r="K1500" s="67" t="str">
        <f t="shared" si="66"/>
        <v>02-02-02-005-004</v>
      </c>
      <c r="L1500" s="67" t="s">
        <v>651</v>
      </c>
      <c r="M1500" s="66" t="s">
        <v>273</v>
      </c>
      <c r="N1500" s="66" t="str">
        <f t="shared" si="64"/>
        <v/>
      </c>
      <c r="O1500" s="66" t="str">
        <f>IF(A1500="","",IF(M1500="DETALLE","",COUNTIFS(N1500:$N$2970,N1500)))</f>
        <v/>
      </c>
      <c r="P1500" s="66" t="s">
        <v>763</v>
      </c>
      <c r="Q1500" s="66" t="s">
        <v>496</v>
      </c>
      <c r="R1500" s="66" t="s">
        <v>496</v>
      </c>
      <c r="S1500" s="65" t="s">
        <v>1049</v>
      </c>
    </row>
    <row r="1501" spans="6:19" s="66" customFormat="1" x14ac:dyDescent="0.25">
      <c r="F1501" s="80" t="s">
        <v>158</v>
      </c>
      <c r="G1501" s="80" t="s">
        <v>986</v>
      </c>
      <c r="H1501" s="6">
        <v>595231209.61999989</v>
      </c>
      <c r="I1501" s="6"/>
      <c r="J1501" s="6">
        <f t="shared" si="65"/>
        <v>595231209.61999989</v>
      </c>
      <c r="K1501" s="67" t="str">
        <f t="shared" si="66"/>
        <v>02-02-02-005-004</v>
      </c>
      <c r="L1501" s="67" t="s">
        <v>651</v>
      </c>
      <c r="M1501" s="66" t="s">
        <v>273</v>
      </c>
      <c r="N1501" s="66" t="str">
        <f t="shared" si="64"/>
        <v/>
      </c>
      <c r="O1501" s="66" t="str">
        <f>IF(A1501="","",IF(M1501="DETALLE","",COUNTIFS(N1501:$N$2970,N1501)))</f>
        <v/>
      </c>
      <c r="P1501" s="66" t="s">
        <v>764</v>
      </c>
      <c r="Q1501" s="66" t="s">
        <v>496</v>
      </c>
      <c r="R1501" s="66" t="s">
        <v>496</v>
      </c>
      <c r="S1501" s="65" t="s">
        <v>764</v>
      </c>
    </row>
    <row r="1502" spans="6:19" s="66" customFormat="1" x14ac:dyDescent="0.25">
      <c r="F1502" s="80" t="s">
        <v>71</v>
      </c>
      <c r="G1502" s="80" t="s">
        <v>982</v>
      </c>
      <c r="H1502" s="6">
        <v>400000000</v>
      </c>
      <c r="I1502" s="6"/>
      <c r="J1502" s="6">
        <f t="shared" si="65"/>
        <v>400000000</v>
      </c>
      <c r="K1502" s="67" t="str">
        <f t="shared" si="66"/>
        <v>02-02-02-005-004</v>
      </c>
      <c r="L1502" s="67" t="s">
        <v>651</v>
      </c>
      <c r="M1502" s="66" t="s">
        <v>273</v>
      </c>
      <c r="N1502" s="66" t="str">
        <f t="shared" si="64"/>
        <v/>
      </c>
      <c r="O1502" s="66" t="str">
        <f>IF(A1502="","",IF(M1502="DETALLE","",COUNTIFS(N1502:$N$2970,N1502)))</f>
        <v/>
      </c>
      <c r="P1502" s="66" t="s">
        <v>764</v>
      </c>
      <c r="Q1502" s="66" t="s">
        <v>496</v>
      </c>
      <c r="R1502" s="66" t="s">
        <v>496</v>
      </c>
      <c r="S1502" s="65" t="s">
        <v>849</v>
      </c>
    </row>
    <row r="1503" spans="6:19" s="66" customFormat="1" x14ac:dyDescent="0.25">
      <c r="F1503" s="80" t="s">
        <v>197</v>
      </c>
      <c r="G1503" s="80" t="s">
        <v>984</v>
      </c>
      <c r="H1503" s="6">
        <v>20000000</v>
      </c>
      <c r="I1503" s="6"/>
      <c r="J1503" s="6">
        <f t="shared" si="65"/>
        <v>20000000</v>
      </c>
      <c r="K1503" s="67" t="str">
        <f t="shared" si="66"/>
        <v>02-02-02-005-004</v>
      </c>
      <c r="L1503" s="67" t="s">
        <v>651</v>
      </c>
      <c r="M1503" s="66" t="s">
        <v>273</v>
      </c>
      <c r="N1503" s="66" t="str">
        <f t="shared" ref="N1503:N1569" si="67">IF(F1503&lt;&gt;"","",A1503&amp;TRIM(B1503)&amp;TRIM(C1503)&amp;TRIM(D1503)&amp;TRIM(E1503)&amp;TRIM(M1503))</f>
        <v/>
      </c>
      <c r="O1503" s="66" t="str">
        <f>IF(A1503="","",IF(M1503="DETALLE","",COUNTIFS(N1503:$N$2970,N1503)))</f>
        <v/>
      </c>
      <c r="P1503" s="66" t="s">
        <v>764</v>
      </c>
      <c r="Q1503" s="66" t="s">
        <v>496</v>
      </c>
      <c r="R1503" s="66" t="s">
        <v>496</v>
      </c>
      <c r="S1503" s="65" t="s">
        <v>866</v>
      </c>
    </row>
    <row r="1504" spans="6:19" s="66" customFormat="1" x14ac:dyDescent="0.25">
      <c r="F1504" s="80" t="s">
        <v>72</v>
      </c>
      <c r="G1504" s="80" t="s">
        <v>341</v>
      </c>
      <c r="H1504" s="6">
        <v>800000000</v>
      </c>
      <c r="I1504" s="6"/>
      <c r="J1504" s="6">
        <f t="shared" si="65"/>
        <v>800000000</v>
      </c>
      <c r="K1504" s="67" t="str">
        <f t="shared" si="66"/>
        <v>02-02-02-005-004</v>
      </c>
      <c r="L1504" s="67" t="s">
        <v>651</v>
      </c>
      <c r="M1504" s="66" t="s">
        <v>273</v>
      </c>
      <c r="N1504" s="66" t="str">
        <f t="shared" si="67"/>
        <v/>
      </c>
      <c r="O1504" s="66" t="str">
        <f>IF(A1504="","",IF(M1504="DETALLE","",COUNTIFS(N1504:$N$2970,N1504)))</f>
        <v/>
      </c>
      <c r="P1504" s="66" t="s">
        <v>765</v>
      </c>
      <c r="Q1504" s="66" t="s">
        <v>496</v>
      </c>
      <c r="R1504" s="66" t="s">
        <v>496</v>
      </c>
      <c r="S1504" s="65" t="s">
        <v>850</v>
      </c>
    </row>
    <row r="1505" spans="6:19" s="66" customFormat="1" x14ac:dyDescent="0.25">
      <c r="F1505" s="80" t="s">
        <v>198</v>
      </c>
      <c r="G1505" s="80" t="s">
        <v>973</v>
      </c>
      <c r="H1505" s="6"/>
      <c r="I1505" s="6">
        <v>15000000</v>
      </c>
      <c r="J1505" s="6">
        <f t="shared" si="65"/>
        <v>15000000</v>
      </c>
      <c r="K1505" s="67" t="str">
        <f t="shared" si="66"/>
        <v>02-02-02-005-004</v>
      </c>
      <c r="L1505" s="67" t="s">
        <v>651</v>
      </c>
      <c r="M1505" s="66" t="s">
        <v>273</v>
      </c>
      <c r="N1505" s="66" t="str">
        <f t="shared" si="67"/>
        <v/>
      </c>
      <c r="O1505" s="66" t="str">
        <f>IF(A1505="","",IF(M1505="DETALLE","",COUNTIFS(N1505:$N$2970,N1505)))</f>
        <v/>
      </c>
      <c r="P1505" s="66" t="s">
        <v>765</v>
      </c>
      <c r="Q1505" s="66" t="s">
        <v>496</v>
      </c>
      <c r="R1505" s="66" t="s">
        <v>496</v>
      </c>
      <c r="S1505" s="65" t="s">
        <v>866</v>
      </c>
    </row>
    <row r="1506" spans="6:19" s="66" customFormat="1" x14ac:dyDescent="0.25">
      <c r="F1506" s="80" t="s">
        <v>73</v>
      </c>
      <c r="G1506" s="80" t="s">
        <v>342</v>
      </c>
      <c r="H1506" s="6">
        <v>500000000</v>
      </c>
      <c r="I1506" s="6"/>
      <c r="J1506" s="6">
        <f t="shared" si="65"/>
        <v>500000000</v>
      </c>
      <c r="K1506" s="67" t="str">
        <f t="shared" si="66"/>
        <v>02-02-02-005-004</v>
      </c>
      <c r="L1506" s="67" t="s">
        <v>651</v>
      </c>
      <c r="M1506" s="66" t="s">
        <v>273</v>
      </c>
      <c r="N1506" s="66" t="str">
        <f t="shared" si="67"/>
        <v/>
      </c>
      <c r="O1506" s="66" t="str">
        <f>IF(A1506="","",IF(M1506="DETALLE","",COUNTIFS(N1506:$N$2970,N1506)))</f>
        <v/>
      </c>
      <c r="P1506" s="66" t="s">
        <v>765</v>
      </c>
      <c r="Q1506" s="66" t="s">
        <v>496</v>
      </c>
      <c r="R1506" s="66" t="s">
        <v>496</v>
      </c>
      <c r="S1506" s="65" t="s">
        <v>765</v>
      </c>
    </row>
    <row r="1507" spans="6:19" s="66" customFormat="1" x14ac:dyDescent="0.25">
      <c r="F1507" s="80" t="s">
        <v>124</v>
      </c>
      <c r="G1507" s="80" t="s">
        <v>987</v>
      </c>
      <c r="H1507" s="6">
        <v>480000000</v>
      </c>
      <c r="I1507" s="6"/>
      <c r="J1507" s="6">
        <f t="shared" ref="J1507:J1573" si="68">IF(AND(A1507="",F1507=""),"",H1507+I1507)</f>
        <v>480000000</v>
      </c>
      <c r="K1507" s="67" t="str">
        <f t="shared" ref="K1507:K1573" si="69">IF(F1507&lt;&gt;"",K1506,A1507&amp;IF(B1507="","","-"&amp;B1507)&amp;IF(OR(C1507="",C1507=" "),"","-"&amp;C1507)&amp;IF(OR(D1507="",D1507=" "),"","-"&amp;D1507)&amp;IF(OR(E1507="",E1507=" "),"","-"&amp;E1507))</f>
        <v>02-02-02-005-004</v>
      </c>
      <c r="L1507" s="67" t="s">
        <v>651</v>
      </c>
      <c r="M1507" s="66" t="s">
        <v>273</v>
      </c>
      <c r="N1507" s="66" t="str">
        <f t="shared" si="67"/>
        <v/>
      </c>
      <c r="O1507" s="66" t="str">
        <f>IF(A1507="","",IF(M1507="DETALLE","",COUNTIFS(N1507:$N$2970,N1507)))</f>
        <v/>
      </c>
      <c r="P1507" s="66" t="s">
        <v>766</v>
      </c>
      <c r="Q1507" s="66" t="s">
        <v>496</v>
      </c>
      <c r="R1507" s="66" t="s">
        <v>496</v>
      </c>
      <c r="S1507" s="65" t="s">
        <v>873</v>
      </c>
    </row>
    <row r="1508" spans="6:19" s="66" customFormat="1" x14ac:dyDescent="0.25">
      <c r="F1508" s="80" t="s">
        <v>74</v>
      </c>
      <c r="G1508" s="80" t="s">
        <v>343</v>
      </c>
      <c r="H1508" s="6">
        <v>400000000</v>
      </c>
      <c r="I1508" s="6"/>
      <c r="J1508" s="6">
        <f t="shared" si="68"/>
        <v>400000000</v>
      </c>
      <c r="K1508" s="67" t="str">
        <f t="shared" si="69"/>
        <v>02-02-02-005-004</v>
      </c>
      <c r="L1508" s="67" t="s">
        <v>651</v>
      </c>
      <c r="M1508" s="66" t="s">
        <v>273</v>
      </c>
      <c r="N1508" s="66" t="str">
        <f t="shared" si="67"/>
        <v/>
      </c>
      <c r="O1508" s="66" t="str">
        <f>IF(A1508="","",IF(M1508="DETALLE","",COUNTIFS(N1508:$N$2970,N1508)))</f>
        <v/>
      </c>
      <c r="P1508" s="66" t="s">
        <v>766</v>
      </c>
      <c r="Q1508" s="66" t="s">
        <v>496</v>
      </c>
      <c r="R1508" s="66" t="s">
        <v>496</v>
      </c>
      <c r="S1508" s="65" t="s">
        <v>766</v>
      </c>
    </row>
    <row r="1509" spans="6:19" s="66" customFormat="1" x14ac:dyDescent="0.25">
      <c r="F1509" s="80" t="s">
        <v>75</v>
      </c>
      <c r="G1509" s="80" t="s">
        <v>281</v>
      </c>
      <c r="H1509" s="6">
        <v>397800000</v>
      </c>
      <c r="I1509" s="6"/>
      <c r="J1509" s="6">
        <f t="shared" si="68"/>
        <v>397800000</v>
      </c>
      <c r="K1509" s="67" t="str">
        <f t="shared" si="69"/>
        <v>02-02-02-005-004</v>
      </c>
      <c r="L1509" s="67" t="s">
        <v>651</v>
      </c>
      <c r="M1509" s="66" t="s">
        <v>273</v>
      </c>
      <c r="N1509" s="66" t="str">
        <f t="shared" si="67"/>
        <v/>
      </c>
      <c r="O1509" s="66" t="str">
        <f>IF(A1509="","",IF(M1509="DETALLE","",COUNTIFS(N1509:$N$2970,N1509)))</f>
        <v/>
      </c>
      <c r="P1509" s="66" t="s">
        <v>741</v>
      </c>
      <c r="Q1509" s="66" t="s">
        <v>496</v>
      </c>
      <c r="R1509" s="66" t="s">
        <v>496</v>
      </c>
      <c r="S1509" s="65" t="s">
        <v>741</v>
      </c>
    </row>
    <row r="1510" spans="6:19" s="66" customFormat="1" x14ac:dyDescent="0.25">
      <c r="F1510" s="80" t="s">
        <v>76</v>
      </c>
      <c r="G1510" s="80" t="s">
        <v>282</v>
      </c>
      <c r="H1510" s="6">
        <v>743960341</v>
      </c>
      <c r="I1510" s="6"/>
      <c r="J1510" s="6">
        <f t="shared" si="68"/>
        <v>743960341</v>
      </c>
      <c r="K1510" s="67" t="str">
        <f t="shared" si="69"/>
        <v>02-02-02-005-004</v>
      </c>
      <c r="L1510" s="67" t="s">
        <v>651</v>
      </c>
      <c r="M1510" s="66" t="s">
        <v>273</v>
      </c>
      <c r="N1510" s="66" t="str">
        <f t="shared" si="67"/>
        <v/>
      </c>
      <c r="O1510" s="66" t="str">
        <f>IF(A1510="","",IF(M1510="DETALLE","",COUNTIFS(N1510:$N$2970,N1510)))</f>
        <v/>
      </c>
      <c r="P1510" s="66" t="s">
        <v>741</v>
      </c>
      <c r="Q1510" s="66" t="s">
        <v>496</v>
      </c>
      <c r="R1510" s="66" t="s">
        <v>496</v>
      </c>
      <c r="S1510" s="65" t="s">
        <v>851</v>
      </c>
    </row>
    <row r="1511" spans="6:19" s="66" customFormat="1" x14ac:dyDescent="0.25">
      <c r="F1511" s="80" t="s">
        <v>78</v>
      </c>
      <c r="G1511" s="80" t="s">
        <v>345</v>
      </c>
      <c r="H1511" s="6">
        <v>850000000</v>
      </c>
      <c r="I1511" s="6"/>
      <c r="J1511" s="6">
        <f t="shared" si="68"/>
        <v>850000000</v>
      </c>
      <c r="K1511" s="67" t="str">
        <f t="shared" si="69"/>
        <v>02-02-02-005-004</v>
      </c>
      <c r="L1511" s="67" t="s">
        <v>651</v>
      </c>
      <c r="M1511" s="66" t="s">
        <v>273</v>
      </c>
      <c r="N1511" s="66" t="str">
        <f t="shared" si="67"/>
        <v/>
      </c>
      <c r="O1511" s="66" t="str">
        <f>IF(A1511="","",IF(M1511="DETALLE","",COUNTIFS(N1511:$N$2970,N1511)))</f>
        <v/>
      </c>
      <c r="P1511" s="66" t="s">
        <v>767</v>
      </c>
      <c r="Q1511" s="66" t="s">
        <v>496</v>
      </c>
      <c r="R1511" s="66" t="s">
        <v>496</v>
      </c>
      <c r="S1511" s="65" t="s">
        <v>852</v>
      </c>
    </row>
    <row r="1512" spans="6:19" s="66" customFormat="1" x14ac:dyDescent="0.25">
      <c r="F1512" s="80" t="s">
        <v>79</v>
      </c>
      <c r="G1512" s="80" t="s">
        <v>346</v>
      </c>
      <c r="H1512" s="6">
        <v>300000000</v>
      </c>
      <c r="I1512" s="6"/>
      <c r="J1512" s="6">
        <f t="shared" si="68"/>
        <v>300000000</v>
      </c>
      <c r="K1512" s="67" t="str">
        <f t="shared" si="69"/>
        <v>02-02-02-005-004</v>
      </c>
      <c r="L1512" s="67" t="s">
        <v>651</v>
      </c>
      <c r="M1512" s="66" t="s">
        <v>273</v>
      </c>
      <c r="N1512" s="66" t="str">
        <f t="shared" si="67"/>
        <v/>
      </c>
      <c r="O1512" s="66" t="str">
        <f>IF(A1512="","",IF(M1512="DETALLE","",COUNTIFS(N1512:$N$2970,N1512)))</f>
        <v/>
      </c>
      <c r="P1512" s="66" t="s">
        <v>767</v>
      </c>
      <c r="Q1512" s="66" t="s">
        <v>496</v>
      </c>
      <c r="R1512" s="66" t="s">
        <v>496</v>
      </c>
      <c r="S1512" s="65" t="s">
        <v>853</v>
      </c>
    </row>
    <row r="1513" spans="6:19" s="66" customFormat="1" x14ac:dyDescent="0.25">
      <c r="F1513" s="80" t="s">
        <v>80</v>
      </c>
      <c r="G1513" s="80" t="s">
        <v>347</v>
      </c>
      <c r="H1513" s="6">
        <v>1657660457.6600001</v>
      </c>
      <c r="I1513" s="6"/>
      <c r="J1513" s="6">
        <f t="shared" si="68"/>
        <v>1657660457.6600001</v>
      </c>
      <c r="K1513" s="67" t="str">
        <f t="shared" si="69"/>
        <v>02-02-02-005-004</v>
      </c>
      <c r="L1513" s="67" t="s">
        <v>651</v>
      </c>
      <c r="M1513" s="66" t="s">
        <v>273</v>
      </c>
      <c r="N1513" s="66" t="str">
        <f t="shared" si="67"/>
        <v/>
      </c>
      <c r="O1513" s="66" t="str">
        <f>IF(A1513="","",IF(M1513="DETALLE","",COUNTIFS(N1513:$N$2970,N1513)))</f>
        <v/>
      </c>
      <c r="P1513" s="66" t="s">
        <v>768</v>
      </c>
      <c r="Q1513" s="66" t="s">
        <v>496</v>
      </c>
      <c r="R1513" s="66" t="s">
        <v>496</v>
      </c>
      <c r="S1513" s="65" t="s">
        <v>768</v>
      </c>
    </row>
    <row r="1514" spans="6:19" s="66" customFormat="1" x14ac:dyDescent="0.25">
      <c r="F1514" s="80" t="s">
        <v>112</v>
      </c>
      <c r="G1514" s="80" t="s">
        <v>969</v>
      </c>
      <c r="H1514" s="6"/>
      <c r="I1514" s="6">
        <v>50000000</v>
      </c>
      <c r="J1514" s="6">
        <f t="shared" si="68"/>
        <v>50000000</v>
      </c>
      <c r="K1514" s="67" t="str">
        <f>IF(F1514&lt;&gt;"",K1513,A1514&amp;IF(B1514="","","-"&amp;B1514)&amp;IF(OR(C1514="",C1514=" "),"","-"&amp;C1514)&amp;IF(OR(D1514="",D1514=" "),"","-"&amp;D1514)&amp;IF(OR(E1514="",E1514=" "),"","-"&amp;E1514))</f>
        <v>02-02-02-005-004</v>
      </c>
      <c r="L1514" s="67" t="s">
        <v>651</v>
      </c>
      <c r="M1514" s="66" t="s">
        <v>273</v>
      </c>
      <c r="N1514" s="66" t="str">
        <f t="shared" si="67"/>
        <v/>
      </c>
      <c r="O1514" s="66" t="str">
        <f>IF(A1514="","",IF(M1514="DETALLE","",COUNTIFS(N1514:$N$2970,N1514)))</f>
        <v/>
      </c>
      <c r="P1514" s="66" t="s">
        <v>768</v>
      </c>
      <c r="Q1514" s="66" t="s">
        <v>496</v>
      </c>
      <c r="R1514" s="66" t="s">
        <v>496</v>
      </c>
      <c r="S1514" s="65" t="s">
        <v>866</v>
      </c>
    </row>
    <row r="1515" spans="6:19" s="66" customFormat="1" x14ac:dyDescent="0.25">
      <c r="F1515" s="80" t="s">
        <v>113</v>
      </c>
      <c r="G1515" s="80" t="s">
        <v>379</v>
      </c>
      <c r="H1515" s="6">
        <v>1700000000</v>
      </c>
      <c r="I1515" s="6"/>
      <c r="J1515" s="6">
        <f t="shared" si="68"/>
        <v>1700000000</v>
      </c>
      <c r="K1515" s="67" t="str">
        <f t="shared" si="69"/>
        <v>02-02-02-005-004</v>
      </c>
      <c r="L1515" s="67" t="s">
        <v>651</v>
      </c>
      <c r="M1515" s="66" t="s">
        <v>273</v>
      </c>
      <c r="N1515" s="66" t="str">
        <f t="shared" si="67"/>
        <v/>
      </c>
      <c r="O1515" s="66" t="str">
        <f>IF(A1515="","",IF(M1515="DETALLE","",COUNTIFS(N1515:$N$2970,N1515)))</f>
        <v/>
      </c>
      <c r="P1515" s="66" t="s">
        <v>768</v>
      </c>
      <c r="Q1515" s="66" t="s">
        <v>496</v>
      </c>
      <c r="R1515" s="66" t="s">
        <v>496</v>
      </c>
      <c r="S1515" s="65" t="s">
        <v>867</v>
      </c>
    </row>
    <row r="1516" spans="6:19" s="66" customFormat="1" x14ac:dyDescent="0.25">
      <c r="F1516" s="80" t="s">
        <v>81</v>
      </c>
      <c r="G1516" s="80" t="s">
        <v>348</v>
      </c>
      <c r="H1516" s="6">
        <v>230000000</v>
      </c>
      <c r="I1516" s="6"/>
      <c r="J1516" s="6">
        <f t="shared" si="68"/>
        <v>230000000</v>
      </c>
      <c r="K1516" s="67" t="str">
        <f t="shared" si="69"/>
        <v>02-02-02-005-004</v>
      </c>
      <c r="L1516" s="67" t="s">
        <v>651</v>
      </c>
      <c r="M1516" s="66" t="s">
        <v>273</v>
      </c>
      <c r="N1516" s="66" t="str">
        <f t="shared" si="67"/>
        <v/>
      </c>
      <c r="O1516" s="66" t="str">
        <f>IF(A1516="","",IF(M1516="DETALLE","",COUNTIFS(N1516:$N$2970,N1516)))</f>
        <v/>
      </c>
      <c r="P1516" s="66" t="s">
        <v>768</v>
      </c>
      <c r="Q1516" s="66" t="s">
        <v>496</v>
      </c>
      <c r="R1516" s="66" t="s">
        <v>496</v>
      </c>
      <c r="S1516" s="65" t="s">
        <v>854</v>
      </c>
    </row>
    <row r="1517" spans="6:19" s="66" customFormat="1" x14ac:dyDescent="0.25">
      <c r="F1517" s="80" t="s">
        <v>199</v>
      </c>
      <c r="G1517" s="80" t="s">
        <v>974</v>
      </c>
      <c r="H1517" s="6">
        <v>50000000</v>
      </c>
      <c r="I1517" s="6"/>
      <c r="J1517" s="6">
        <f t="shared" si="68"/>
        <v>50000000</v>
      </c>
      <c r="K1517" s="67" t="str">
        <f t="shared" si="69"/>
        <v>02-02-02-005-004</v>
      </c>
      <c r="L1517" s="67" t="s">
        <v>651</v>
      </c>
      <c r="M1517" s="66" t="s">
        <v>273</v>
      </c>
      <c r="N1517" s="66" t="str">
        <f t="shared" si="67"/>
        <v/>
      </c>
      <c r="O1517" s="66" t="str">
        <f>IF(A1517="","",IF(M1517="DETALLE","",COUNTIFS(N1517:$N$2970,N1517)))</f>
        <v/>
      </c>
      <c r="P1517" s="66" t="s">
        <v>768</v>
      </c>
      <c r="Q1517" s="66" t="s">
        <v>496</v>
      </c>
      <c r="R1517" s="66" t="s">
        <v>496</v>
      </c>
      <c r="S1517" s="65" t="s">
        <v>866</v>
      </c>
    </row>
    <row r="1518" spans="6:19" s="66" customFormat="1" x14ac:dyDescent="0.25">
      <c r="F1518" s="80" t="s">
        <v>176</v>
      </c>
      <c r="G1518" s="80" t="s">
        <v>1057</v>
      </c>
      <c r="H1518" s="6">
        <v>450000000</v>
      </c>
      <c r="I1518" s="6">
        <v>400000000</v>
      </c>
      <c r="J1518" s="6">
        <f t="shared" si="68"/>
        <v>850000000</v>
      </c>
      <c r="K1518" s="67" t="str">
        <f t="shared" si="69"/>
        <v>02-02-02-005-004</v>
      </c>
      <c r="L1518" s="67" t="s">
        <v>651</v>
      </c>
      <c r="M1518" s="66" t="s">
        <v>273</v>
      </c>
      <c r="N1518" s="66" t="str">
        <f t="shared" si="67"/>
        <v/>
      </c>
      <c r="O1518" s="66" t="str">
        <f>IF(A1518="","",IF(M1518="DETALLE","",COUNTIFS(N1518:$N$2970,N1518)))</f>
        <v/>
      </c>
      <c r="P1518" s="66" t="s">
        <v>769</v>
      </c>
      <c r="Q1518" s="66" t="s">
        <v>496</v>
      </c>
      <c r="R1518" s="66" t="s">
        <v>496</v>
      </c>
      <c r="S1518" s="65" t="s">
        <v>769</v>
      </c>
    </row>
    <row r="1519" spans="6:19" s="66" customFormat="1" x14ac:dyDescent="0.25">
      <c r="F1519" s="80" t="s">
        <v>114</v>
      </c>
      <c r="G1519" s="80" t="s">
        <v>380</v>
      </c>
      <c r="H1519" s="6">
        <v>1424237124.6400001</v>
      </c>
      <c r="I1519" s="6">
        <v>575762875.36000001</v>
      </c>
      <c r="J1519" s="6">
        <f t="shared" si="68"/>
        <v>2000000000</v>
      </c>
      <c r="K1519" s="67" t="str">
        <f t="shared" si="69"/>
        <v>02-02-02-005-004</v>
      </c>
      <c r="L1519" s="67" t="s">
        <v>651</v>
      </c>
      <c r="M1519" s="66" t="s">
        <v>273</v>
      </c>
      <c r="N1519" s="66" t="str">
        <f t="shared" si="67"/>
        <v/>
      </c>
      <c r="O1519" s="66" t="str">
        <f>IF(A1519="","",IF(M1519="DETALLE","",COUNTIFS(N1519:$N$2970,N1519)))</f>
        <v/>
      </c>
      <c r="P1519" s="66" t="s">
        <v>769</v>
      </c>
      <c r="Q1519" s="66" t="s">
        <v>496</v>
      </c>
      <c r="R1519" s="66" t="s">
        <v>496</v>
      </c>
      <c r="S1519" s="65" t="s">
        <v>868</v>
      </c>
    </row>
    <row r="1520" spans="6:19" s="66" customFormat="1" x14ac:dyDescent="0.25">
      <c r="F1520" s="80" t="s">
        <v>178</v>
      </c>
      <c r="G1520" s="80" t="s">
        <v>972</v>
      </c>
      <c r="H1520" s="6">
        <v>50000000</v>
      </c>
      <c r="I1520" s="6"/>
      <c r="J1520" s="6">
        <f t="shared" si="68"/>
        <v>50000000</v>
      </c>
      <c r="K1520" s="67" t="str">
        <f t="shared" si="69"/>
        <v>02-02-02-005-004</v>
      </c>
      <c r="L1520" s="67" t="s">
        <v>651</v>
      </c>
      <c r="M1520" s="66" t="s">
        <v>273</v>
      </c>
      <c r="N1520" s="66" t="str">
        <f t="shared" si="67"/>
        <v/>
      </c>
      <c r="O1520" s="66" t="str">
        <f>IF(A1520="","",IF(M1520="DETALLE","",COUNTIFS(N1520:$N$2970,N1520)))</f>
        <v/>
      </c>
      <c r="P1520" s="66" t="s">
        <v>769</v>
      </c>
      <c r="Q1520" s="66" t="s">
        <v>496</v>
      </c>
      <c r="R1520" s="66" t="s">
        <v>496</v>
      </c>
      <c r="S1520" s="65" t="s">
        <v>866</v>
      </c>
    </row>
    <row r="1521" spans="6:19" s="66" customFormat="1" x14ac:dyDescent="0.25">
      <c r="F1521" s="80" t="s">
        <v>85</v>
      </c>
      <c r="G1521" s="80" t="s">
        <v>352</v>
      </c>
      <c r="H1521" s="6">
        <v>403500000</v>
      </c>
      <c r="I1521" s="6"/>
      <c r="J1521" s="6">
        <f t="shared" si="68"/>
        <v>403500000</v>
      </c>
      <c r="K1521" s="67" t="str">
        <f t="shared" si="69"/>
        <v>02-02-02-005-004</v>
      </c>
      <c r="L1521" s="67" t="s">
        <v>651</v>
      </c>
      <c r="M1521" s="66" t="s">
        <v>273</v>
      </c>
      <c r="N1521" s="66" t="str">
        <f t="shared" si="67"/>
        <v/>
      </c>
      <c r="O1521" s="66" t="str">
        <f>IF(A1521="","",IF(M1521="DETALLE","",COUNTIFS(N1521:$N$2970,N1521)))</f>
        <v/>
      </c>
      <c r="P1521" s="66" t="s">
        <v>770</v>
      </c>
      <c r="Q1521" s="66" t="s">
        <v>496</v>
      </c>
      <c r="R1521" s="66" t="s">
        <v>496</v>
      </c>
      <c r="S1521" s="65" t="s">
        <v>770</v>
      </c>
    </row>
    <row r="1522" spans="6:19" s="66" customFormat="1" x14ac:dyDescent="0.25">
      <c r="F1522" s="80" t="s">
        <v>86</v>
      </c>
      <c r="G1522" s="80" t="s">
        <v>353</v>
      </c>
      <c r="H1522" s="6">
        <v>350000000</v>
      </c>
      <c r="I1522" s="6"/>
      <c r="J1522" s="6">
        <f t="shared" si="68"/>
        <v>350000000</v>
      </c>
      <c r="K1522" s="67" t="str">
        <f t="shared" si="69"/>
        <v>02-02-02-005-004</v>
      </c>
      <c r="L1522" s="67" t="s">
        <v>651</v>
      </c>
      <c r="M1522" s="66" t="s">
        <v>273</v>
      </c>
      <c r="N1522" s="66" t="str">
        <f t="shared" si="67"/>
        <v/>
      </c>
      <c r="O1522" s="66" t="str">
        <f>IF(A1522="","",IF(M1522="DETALLE","",COUNTIFS(N1522:$N$2970,N1522)))</f>
        <v/>
      </c>
      <c r="P1522" s="66" t="s">
        <v>770</v>
      </c>
      <c r="Q1522" s="66" t="s">
        <v>496</v>
      </c>
      <c r="R1522" s="66" t="s">
        <v>496</v>
      </c>
      <c r="S1522" s="65" t="s">
        <v>856</v>
      </c>
    </row>
    <row r="1523" spans="6:19" s="66" customFormat="1" x14ac:dyDescent="0.25">
      <c r="F1523" s="80" t="s">
        <v>115</v>
      </c>
      <c r="G1523" s="80" t="s">
        <v>381</v>
      </c>
      <c r="H1523" s="6">
        <v>20000000</v>
      </c>
      <c r="I1523" s="6"/>
      <c r="J1523" s="6">
        <f t="shared" si="68"/>
        <v>20000000</v>
      </c>
      <c r="K1523" s="67" t="str">
        <f t="shared" si="69"/>
        <v>02-02-02-005-004</v>
      </c>
      <c r="L1523" s="67" t="s">
        <v>651</v>
      </c>
      <c r="M1523" s="66" t="s">
        <v>273</v>
      </c>
      <c r="N1523" s="66" t="str">
        <f t="shared" si="67"/>
        <v/>
      </c>
      <c r="O1523" s="66" t="str">
        <f>IF(A1523="","",IF(M1523="DETALLE","",COUNTIFS(N1523:$N$2970,N1523)))</f>
        <v/>
      </c>
      <c r="P1523" s="66" t="s">
        <v>770</v>
      </c>
      <c r="Q1523" s="66" t="s">
        <v>496</v>
      </c>
      <c r="R1523" s="66" t="s">
        <v>496</v>
      </c>
      <c r="S1523" s="65" t="s">
        <v>866</v>
      </c>
    </row>
    <row r="1524" spans="6:19" s="66" customFormat="1" x14ac:dyDescent="0.25">
      <c r="F1524" s="80" t="s">
        <v>87</v>
      </c>
      <c r="G1524" s="80" t="s">
        <v>354</v>
      </c>
      <c r="H1524" s="6">
        <v>639300000</v>
      </c>
      <c r="I1524" s="6"/>
      <c r="J1524" s="6">
        <f t="shared" si="68"/>
        <v>639300000</v>
      </c>
      <c r="K1524" s="67" t="str">
        <f t="shared" si="69"/>
        <v>02-02-02-005-004</v>
      </c>
      <c r="L1524" s="67" t="s">
        <v>651</v>
      </c>
      <c r="M1524" s="66" t="s">
        <v>273</v>
      </c>
      <c r="N1524" s="66" t="str">
        <f t="shared" si="67"/>
        <v/>
      </c>
      <c r="O1524" s="66" t="str">
        <f>IF(A1524="","",IF(M1524="DETALLE","",COUNTIFS(N1524:$N$2970,N1524)))</f>
        <v/>
      </c>
      <c r="P1524" s="66" t="s">
        <v>771</v>
      </c>
      <c r="Q1524" s="66" t="s">
        <v>496</v>
      </c>
      <c r="R1524" s="66" t="s">
        <v>496</v>
      </c>
      <c r="S1524" s="65" t="s">
        <v>771</v>
      </c>
    </row>
    <row r="1525" spans="6:19" s="66" customFormat="1" x14ac:dyDescent="0.25">
      <c r="F1525" s="80" t="s">
        <v>88</v>
      </c>
      <c r="G1525" s="80" t="s">
        <v>355</v>
      </c>
      <c r="H1525" s="6">
        <v>155571758</v>
      </c>
      <c r="I1525" s="6"/>
      <c r="J1525" s="6">
        <f t="shared" si="68"/>
        <v>155571758</v>
      </c>
      <c r="K1525" s="67" t="str">
        <f t="shared" si="69"/>
        <v>02-02-02-005-004</v>
      </c>
      <c r="L1525" s="67" t="s">
        <v>651</v>
      </c>
      <c r="M1525" s="66" t="s">
        <v>273</v>
      </c>
      <c r="N1525" s="66" t="str">
        <f t="shared" si="67"/>
        <v/>
      </c>
      <c r="O1525" s="66" t="str">
        <f>IF(A1525="","",IF(M1525="DETALLE","",COUNTIFS(N1525:$N$2970,N1525)))</f>
        <v/>
      </c>
      <c r="P1525" s="66" t="s">
        <v>771</v>
      </c>
      <c r="Q1525" s="66" t="s">
        <v>496</v>
      </c>
      <c r="R1525" s="66" t="s">
        <v>496</v>
      </c>
      <c r="S1525" s="65" t="s">
        <v>1051</v>
      </c>
    </row>
    <row r="1526" spans="6:19" s="66" customFormat="1" x14ac:dyDescent="0.25">
      <c r="F1526" s="80" t="s">
        <v>116</v>
      </c>
      <c r="G1526" s="80" t="s">
        <v>382</v>
      </c>
      <c r="H1526" s="6">
        <v>100000000</v>
      </c>
      <c r="I1526" s="6"/>
      <c r="J1526" s="6">
        <f t="shared" si="68"/>
        <v>100000000</v>
      </c>
      <c r="K1526" s="67" t="str">
        <f t="shared" si="69"/>
        <v>02-02-02-005-004</v>
      </c>
      <c r="L1526" s="67" t="s">
        <v>651</v>
      </c>
      <c r="M1526" s="66" t="s">
        <v>273</v>
      </c>
      <c r="N1526" s="66" t="str">
        <f t="shared" si="67"/>
        <v/>
      </c>
      <c r="O1526" s="66" t="str">
        <f>IF(A1526="","",IF(M1526="DETALLE","",COUNTIFS(N1526:$N$2970,N1526)))</f>
        <v/>
      </c>
      <c r="P1526" s="66" t="s">
        <v>771</v>
      </c>
      <c r="Q1526" s="66" t="s">
        <v>496</v>
      </c>
      <c r="R1526" s="66" t="s">
        <v>496</v>
      </c>
      <c r="S1526" s="65" t="s">
        <v>869</v>
      </c>
    </row>
    <row r="1527" spans="6:19" s="66" customFormat="1" x14ac:dyDescent="0.25">
      <c r="F1527" s="80" t="s">
        <v>117</v>
      </c>
      <c r="G1527" s="80" t="s">
        <v>970</v>
      </c>
      <c r="H1527" s="6">
        <v>66201800</v>
      </c>
      <c r="I1527" s="6"/>
      <c r="J1527" s="6">
        <f t="shared" si="68"/>
        <v>66201800</v>
      </c>
      <c r="K1527" s="67" t="str">
        <f t="shared" si="69"/>
        <v>02-02-02-005-004</v>
      </c>
      <c r="L1527" s="67" t="s">
        <v>651</v>
      </c>
      <c r="M1527" s="66" t="s">
        <v>273</v>
      </c>
      <c r="N1527" s="66" t="str">
        <f t="shared" si="67"/>
        <v/>
      </c>
      <c r="O1527" s="66" t="str">
        <f>IF(A1527="","",IF(M1527="DETALLE","",COUNTIFS(N1527:$N$2970,N1527)))</f>
        <v/>
      </c>
      <c r="P1527" s="66" t="s">
        <v>771</v>
      </c>
      <c r="Q1527" s="66" t="s">
        <v>496</v>
      </c>
      <c r="R1527" s="66" t="s">
        <v>496</v>
      </c>
      <c r="S1527" s="65" t="s">
        <v>866</v>
      </c>
    </row>
    <row r="1528" spans="6:19" s="66" customFormat="1" x14ac:dyDescent="0.25">
      <c r="F1528" s="80" t="s">
        <v>141</v>
      </c>
      <c r="G1528" s="80" t="s">
        <v>405</v>
      </c>
      <c r="H1528" s="6">
        <v>600000000</v>
      </c>
      <c r="I1528" s="6"/>
      <c r="J1528" s="6">
        <f t="shared" si="68"/>
        <v>600000000</v>
      </c>
      <c r="K1528" s="67" t="str">
        <f t="shared" si="69"/>
        <v>02-02-02-005-004</v>
      </c>
      <c r="L1528" s="67" t="s">
        <v>651</v>
      </c>
      <c r="M1528" s="66" t="s">
        <v>273</v>
      </c>
      <c r="N1528" s="66" t="str">
        <f t="shared" si="67"/>
        <v/>
      </c>
      <c r="O1528" s="66" t="str">
        <f>IF(A1528="","",IF(M1528="DETALLE","",COUNTIFS(N1528:$N$2970,N1528)))</f>
        <v/>
      </c>
      <c r="P1528" s="66" t="s">
        <v>772</v>
      </c>
      <c r="Q1528" s="66" t="s">
        <v>496</v>
      </c>
      <c r="R1528" s="66" t="s">
        <v>496</v>
      </c>
      <c r="S1528" s="65" t="s">
        <v>772</v>
      </c>
    </row>
    <row r="1529" spans="6:19" s="66" customFormat="1" x14ac:dyDescent="0.25">
      <c r="F1529" s="80" t="s">
        <v>125</v>
      </c>
      <c r="G1529" s="80" t="s">
        <v>392</v>
      </c>
      <c r="H1529" s="6">
        <v>627845625</v>
      </c>
      <c r="I1529" s="6"/>
      <c r="J1529" s="6">
        <f t="shared" si="68"/>
        <v>627845625</v>
      </c>
      <c r="K1529" s="67" t="str">
        <f t="shared" si="69"/>
        <v>02-02-02-005-004</v>
      </c>
      <c r="L1529" s="67" t="s">
        <v>651</v>
      </c>
      <c r="M1529" s="66" t="s">
        <v>273</v>
      </c>
      <c r="N1529" s="66" t="str">
        <f t="shared" si="67"/>
        <v/>
      </c>
      <c r="O1529" s="66" t="str">
        <f>IF(A1529="","",IF(M1529="DETALLE","",COUNTIFS(N1529:$N$2970,N1529)))</f>
        <v/>
      </c>
      <c r="P1529" s="66" t="s">
        <v>772</v>
      </c>
      <c r="Q1529" s="66" t="s">
        <v>496</v>
      </c>
      <c r="R1529" s="66" t="s">
        <v>496</v>
      </c>
      <c r="S1529" s="65" t="s">
        <v>874</v>
      </c>
    </row>
    <row r="1530" spans="6:19" s="66" customFormat="1" x14ac:dyDescent="0.25">
      <c r="F1530" s="80" t="s">
        <v>118</v>
      </c>
      <c r="G1530" s="80" t="s">
        <v>384</v>
      </c>
      <c r="H1530" s="6"/>
      <c r="I1530" s="6">
        <v>35000200</v>
      </c>
      <c r="J1530" s="6">
        <f t="shared" si="68"/>
        <v>35000200</v>
      </c>
      <c r="K1530" s="67" t="str">
        <f t="shared" si="69"/>
        <v>02-02-02-005-004</v>
      </c>
      <c r="L1530" s="67" t="s">
        <v>651</v>
      </c>
      <c r="M1530" s="66" t="s">
        <v>273</v>
      </c>
      <c r="N1530" s="66" t="str">
        <f t="shared" si="67"/>
        <v/>
      </c>
      <c r="O1530" s="66" t="str">
        <f>IF(A1530="","",IF(M1530="DETALLE","",COUNTIFS(N1530:$N$2970,N1530)))</f>
        <v/>
      </c>
      <c r="P1530" s="66" t="s">
        <v>772</v>
      </c>
      <c r="Q1530" s="66" t="s">
        <v>496</v>
      </c>
      <c r="R1530" s="66" t="s">
        <v>496</v>
      </c>
      <c r="S1530" s="65" t="s">
        <v>866</v>
      </c>
    </row>
    <row r="1531" spans="6:19" s="66" customFormat="1" x14ac:dyDescent="0.25">
      <c r="F1531" s="80" t="s">
        <v>89</v>
      </c>
      <c r="G1531" s="80" t="s">
        <v>356</v>
      </c>
      <c r="H1531" s="6">
        <v>653465150</v>
      </c>
      <c r="I1531" s="6"/>
      <c r="J1531" s="6">
        <f t="shared" si="68"/>
        <v>653465150</v>
      </c>
      <c r="K1531" s="67" t="str">
        <f t="shared" si="69"/>
        <v>02-02-02-005-004</v>
      </c>
      <c r="L1531" s="67" t="s">
        <v>651</v>
      </c>
      <c r="M1531" s="66" t="s">
        <v>273</v>
      </c>
      <c r="N1531" s="66" t="str">
        <f t="shared" si="67"/>
        <v/>
      </c>
      <c r="O1531" s="66" t="str">
        <f>IF(A1531="","",IF(M1531="DETALLE","",COUNTIFS(N1531:$N$2970,N1531)))</f>
        <v/>
      </c>
      <c r="P1531" s="66" t="s">
        <v>772</v>
      </c>
      <c r="Q1531" s="66" t="s">
        <v>496</v>
      </c>
      <c r="R1531" s="66" t="s">
        <v>496</v>
      </c>
      <c r="S1531" s="65" t="s">
        <v>858</v>
      </c>
    </row>
    <row r="1532" spans="6:19" s="66" customFormat="1" x14ac:dyDescent="0.25">
      <c r="F1532" s="80" t="s">
        <v>189</v>
      </c>
      <c r="G1532" s="80" t="s">
        <v>1063</v>
      </c>
      <c r="H1532" s="6">
        <v>100000000</v>
      </c>
      <c r="I1532" s="6"/>
      <c r="J1532" s="6">
        <f t="shared" si="68"/>
        <v>100000000</v>
      </c>
      <c r="K1532" s="67" t="str">
        <f t="shared" si="69"/>
        <v>02-02-02-005-004</v>
      </c>
      <c r="L1532" s="67" t="s">
        <v>651</v>
      </c>
      <c r="M1532" s="66" t="s">
        <v>273</v>
      </c>
      <c r="N1532" s="66" t="str">
        <f t="shared" si="67"/>
        <v/>
      </c>
      <c r="O1532" s="66" t="str">
        <f>IF(A1532="","",IF(M1532="DETALLE","",COUNTIFS(N1532:$N$2970,N1532)))</f>
        <v/>
      </c>
      <c r="P1532" s="66" t="s">
        <v>772</v>
      </c>
      <c r="Q1532" s="66" t="s">
        <v>496</v>
      </c>
      <c r="R1532" s="66" t="s">
        <v>496</v>
      </c>
      <c r="S1532" s="65" t="s">
        <v>908</v>
      </c>
    </row>
    <row r="1533" spans="6:19" s="66" customFormat="1" x14ac:dyDescent="0.25">
      <c r="F1533" s="80" t="s">
        <v>190</v>
      </c>
      <c r="G1533" s="80" t="s">
        <v>1064</v>
      </c>
      <c r="H1533" s="6">
        <v>200000000</v>
      </c>
      <c r="I1533" s="6"/>
      <c r="J1533" s="6">
        <f t="shared" si="68"/>
        <v>200000000</v>
      </c>
      <c r="K1533" s="67" t="str">
        <f t="shared" si="69"/>
        <v>02-02-02-005-004</v>
      </c>
      <c r="L1533" s="67" t="s">
        <v>651</v>
      </c>
      <c r="M1533" s="66" t="s">
        <v>273</v>
      </c>
      <c r="N1533" s="66" t="str">
        <f t="shared" si="67"/>
        <v/>
      </c>
      <c r="O1533" s="66" t="str">
        <f>IF(A1533="","",IF(M1533="DETALLE","",COUNTIFS(N1533:$N$2970,N1533)))</f>
        <v/>
      </c>
      <c r="P1533" s="66" t="s">
        <v>772</v>
      </c>
      <c r="Q1533" s="66" t="s">
        <v>496</v>
      </c>
      <c r="R1533" s="66" t="s">
        <v>496</v>
      </c>
      <c r="S1533" s="65" t="s">
        <v>908</v>
      </c>
    </row>
    <row r="1534" spans="6:19" s="66" customFormat="1" x14ac:dyDescent="0.25">
      <c r="F1534" s="80" t="s">
        <v>90</v>
      </c>
      <c r="G1534" s="80" t="s">
        <v>1025</v>
      </c>
      <c r="H1534" s="6">
        <v>500000000</v>
      </c>
      <c r="I1534" s="6"/>
      <c r="J1534" s="6">
        <f t="shared" si="68"/>
        <v>500000000</v>
      </c>
      <c r="K1534" s="67" t="str">
        <f t="shared" si="69"/>
        <v>02-02-02-005-004</v>
      </c>
      <c r="L1534" s="67" t="s">
        <v>651</v>
      </c>
      <c r="M1534" s="66" t="s">
        <v>273</v>
      </c>
      <c r="N1534" s="66" t="str">
        <f t="shared" si="67"/>
        <v/>
      </c>
      <c r="O1534" s="66" t="str">
        <f>IF(A1534="","",IF(M1534="DETALLE","",COUNTIFS(N1534:$N$2970,N1534)))</f>
        <v/>
      </c>
      <c r="P1534" s="66" t="s">
        <v>773</v>
      </c>
      <c r="Q1534" s="66" t="s">
        <v>496</v>
      </c>
      <c r="R1534" s="66" t="s">
        <v>496</v>
      </c>
      <c r="S1534" s="65" t="s">
        <v>773</v>
      </c>
    </row>
    <row r="1535" spans="6:19" s="66" customFormat="1" x14ac:dyDescent="0.25">
      <c r="F1535" s="80" t="s">
        <v>91</v>
      </c>
      <c r="G1535" s="80" t="s">
        <v>358</v>
      </c>
      <c r="H1535" s="6">
        <v>500000000</v>
      </c>
      <c r="I1535" s="6"/>
      <c r="J1535" s="6">
        <f t="shared" si="68"/>
        <v>500000000</v>
      </c>
      <c r="K1535" s="67" t="str">
        <f t="shared" si="69"/>
        <v>02-02-02-005-004</v>
      </c>
      <c r="L1535" s="67" t="s">
        <v>651</v>
      </c>
      <c r="M1535" s="66" t="s">
        <v>273</v>
      </c>
      <c r="N1535" s="66" t="str">
        <f t="shared" si="67"/>
        <v/>
      </c>
      <c r="O1535" s="66" t="str">
        <f>IF(A1535="","",IF(M1535="DETALLE","",COUNTIFS(N1535:$N$2970,N1535)))</f>
        <v/>
      </c>
      <c r="P1535" s="66" t="s">
        <v>773</v>
      </c>
      <c r="Q1535" s="66" t="s">
        <v>496</v>
      </c>
      <c r="R1535" s="66" t="s">
        <v>496</v>
      </c>
      <c r="S1535" s="65" t="s">
        <v>859</v>
      </c>
    </row>
    <row r="1536" spans="6:19" s="66" customFormat="1" x14ac:dyDescent="0.25">
      <c r="F1536" s="80" t="s">
        <v>164</v>
      </c>
      <c r="G1536" s="80" t="s">
        <v>443</v>
      </c>
      <c r="H1536" s="6">
        <v>45000000</v>
      </c>
      <c r="I1536" s="6"/>
      <c r="J1536" s="6">
        <f t="shared" si="68"/>
        <v>45000000</v>
      </c>
      <c r="K1536" s="67" t="str">
        <f t="shared" si="69"/>
        <v>02-02-02-005-004</v>
      </c>
      <c r="L1536" s="67" t="s">
        <v>651</v>
      </c>
      <c r="M1536" s="66" t="s">
        <v>273</v>
      </c>
      <c r="N1536" s="66" t="str">
        <f t="shared" si="67"/>
        <v/>
      </c>
      <c r="O1536" s="66" t="str">
        <f>IF(A1536="","",IF(M1536="DETALLE","",COUNTIFS(N1536:$N$2970,N1536)))</f>
        <v/>
      </c>
      <c r="P1536" s="66" t="s">
        <v>773</v>
      </c>
      <c r="Q1536" s="66" t="s">
        <v>496</v>
      </c>
      <c r="R1536" s="66" t="s">
        <v>496</v>
      </c>
      <c r="S1536" s="65" t="s">
        <v>1054</v>
      </c>
    </row>
    <row r="1537" spans="1:19" s="66" customFormat="1" x14ac:dyDescent="0.25">
      <c r="F1537" s="80" t="s">
        <v>191</v>
      </c>
      <c r="G1537" s="80" t="s">
        <v>1065</v>
      </c>
      <c r="H1537" s="6">
        <v>250000000</v>
      </c>
      <c r="I1537" s="6"/>
      <c r="J1537" s="6">
        <f t="shared" si="68"/>
        <v>250000000</v>
      </c>
      <c r="K1537" s="67" t="str">
        <f t="shared" si="69"/>
        <v>02-02-02-005-004</v>
      </c>
      <c r="L1537" s="67" t="s">
        <v>651</v>
      </c>
      <c r="M1537" s="66" t="s">
        <v>273</v>
      </c>
      <c r="N1537" s="66" t="str">
        <f t="shared" si="67"/>
        <v/>
      </c>
      <c r="O1537" s="66" t="str">
        <f>IF(A1537="","",IF(M1537="DETALLE","",COUNTIFS(N1537:$N$2970,N1537)))</f>
        <v/>
      </c>
      <c r="P1537" s="66" t="s">
        <v>773</v>
      </c>
      <c r="Q1537" s="66" t="s">
        <v>496</v>
      </c>
      <c r="R1537" s="66" t="s">
        <v>496</v>
      </c>
      <c r="S1537" s="65" t="s">
        <v>908</v>
      </c>
    </row>
    <row r="1538" spans="1:19" s="66" customFormat="1" x14ac:dyDescent="0.25">
      <c r="F1538" s="80" t="s">
        <v>93</v>
      </c>
      <c r="G1538" s="80" t="s">
        <v>360</v>
      </c>
      <c r="H1538" s="6">
        <v>250000000</v>
      </c>
      <c r="I1538" s="6"/>
      <c r="J1538" s="6">
        <f t="shared" si="68"/>
        <v>250000000</v>
      </c>
      <c r="K1538" s="67" t="str">
        <f t="shared" si="69"/>
        <v>02-02-02-005-004</v>
      </c>
      <c r="L1538" s="67" t="s">
        <v>651</v>
      </c>
      <c r="M1538" s="66" t="s">
        <v>273</v>
      </c>
      <c r="N1538" s="66" t="str">
        <f t="shared" si="67"/>
        <v/>
      </c>
      <c r="O1538" s="66" t="str">
        <f>IF(A1538="","",IF(M1538="DETALLE","",COUNTIFS(N1538:$N$2970,N1538)))</f>
        <v/>
      </c>
      <c r="P1538" s="66" t="s">
        <v>774</v>
      </c>
      <c r="Q1538" s="66" t="s">
        <v>496</v>
      </c>
      <c r="R1538" s="66" t="s">
        <v>496</v>
      </c>
      <c r="S1538" s="65" t="s">
        <v>774</v>
      </c>
    </row>
    <row r="1539" spans="1:19" s="66" customFormat="1" x14ac:dyDescent="0.25">
      <c r="F1539" s="80" t="s">
        <v>200</v>
      </c>
      <c r="G1539" s="80" t="s">
        <v>975</v>
      </c>
      <c r="H1539" s="6">
        <v>15000000</v>
      </c>
      <c r="I1539" s="6"/>
      <c r="J1539" s="6">
        <f t="shared" si="68"/>
        <v>15000000</v>
      </c>
      <c r="K1539" s="67" t="str">
        <f t="shared" si="69"/>
        <v>02-02-02-005-004</v>
      </c>
      <c r="L1539" s="67" t="s">
        <v>651</v>
      </c>
      <c r="M1539" s="66" t="s">
        <v>273</v>
      </c>
      <c r="N1539" s="66" t="str">
        <f t="shared" si="67"/>
        <v/>
      </c>
      <c r="O1539" s="66" t="str">
        <f>IF(A1539="","",IF(M1539="DETALLE","",COUNTIFS(N1539:$N$2970,N1539)))</f>
        <v/>
      </c>
      <c r="P1539" s="66" t="s">
        <v>774</v>
      </c>
      <c r="Q1539" s="66" t="s">
        <v>496</v>
      </c>
      <c r="R1539" s="66" t="s">
        <v>496</v>
      </c>
      <c r="S1539" s="65" t="s">
        <v>866</v>
      </c>
    </row>
    <row r="1540" spans="1:19" s="66" customFormat="1" x14ac:dyDescent="0.25">
      <c r="F1540" s="80" t="s">
        <v>94</v>
      </c>
      <c r="G1540" s="80" t="s">
        <v>361</v>
      </c>
      <c r="H1540" s="6">
        <v>250000000</v>
      </c>
      <c r="I1540" s="6"/>
      <c r="J1540" s="6">
        <f t="shared" si="68"/>
        <v>250000000</v>
      </c>
      <c r="K1540" s="67" t="str">
        <f t="shared" si="69"/>
        <v>02-02-02-005-004</v>
      </c>
      <c r="L1540" s="67" t="s">
        <v>651</v>
      </c>
      <c r="M1540" s="66" t="s">
        <v>273</v>
      </c>
      <c r="N1540" s="66" t="str">
        <f t="shared" si="67"/>
        <v/>
      </c>
      <c r="O1540" s="66" t="str">
        <f>IF(A1540="","",IF(M1540="DETALLE","",COUNTIFS(N1540:$N$2970,N1540)))</f>
        <v/>
      </c>
      <c r="P1540" s="66" t="s">
        <v>774</v>
      </c>
      <c r="Q1540" s="66" t="s">
        <v>496</v>
      </c>
      <c r="R1540" s="66" t="s">
        <v>496</v>
      </c>
      <c r="S1540" s="65" t="s">
        <v>860</v>
      </c>
    </row>
    <row r="1541" spans="1:19" s="66" customFormat="1" x14ac:dyDescent="0.25">
      <c r="F1541" s="80" t="s">
        <v>192</v>
      </c>
      <c r="G1541" s="80" t="s">
        <v>1066</v>
      </c>
      <c r="H1541" s="6">
        <v>250000000</v>
      </c>
      <c r="I1541" s="6"/>
      <c r="J1541" s="6">
        <f t="shared" si="68"/>
        <v>250000000</v>
      </c>
      <c r="K1541" s="67" t="str">
        <f t="shared" si="69"/>
        <v>02-02-02-005-004</v>
      </c>
      <c r="L1541" s="67" t="s">
        <v>651</v>
      </c>
      <c r="M1541" s="66" t="s">
        <v>273</v>
      </c>
      <c r="N1541" s="66" t="str">
        <f t="shared" si="67"/>
        <v/>
      </c>
      <c r="O1541" s="66" t="str">
        <f>IF(A1541="","",IF(M1541="DETALLE","",COUNTIFS(N1541:$N$2970,N1541)))</f>
        <v/>
      </c>
      <c r="P1541" s="66" t="s">
        <v>774</v>
      </c>
      <c r="Q1541" s="66" t="s">
        <v>496</v>
      </c>
      <c r="R1541" s="66" t="s">
        <v>496</v>
      </c>
      <c r="S1541" s="65" t="s">
        <v>908</v>
      </c>
    </row>
    <row r="1542" spans="1:19" s="66" customFormat="1" x14ac:dyDescent="0.25">
      <c r="F1542" s="80" t="s">
        <v>96</v>
      </c>
      <c r="G1542" s="80" t="s">
        <v>363</v>
      </c>
      <c r="H1542" s="6">
        <v>600000000</v>
      </c>
      <c r="I1542" s="6"/>
      <c r="J1542" s="6">
        <f t="shared" si="68"/>
        <v>600000000</v>
      </c>
      <c r="K1542" s="67" t="str">
        <f t="shared" si="69"/>
        <v>02-02-02-005-004</v>
      </c>
      <c r="L1542" s="67" t="s">
        <v>651</v>
      </c>
      <c r="M1542" s="66" t="s">
        <v>273</v>
      </c>
      <c r="N1542" s="66" t="str">
        <f t="shared" si="67"/>
        <v/>
      </c>
      <c r="O1542" s="66" t="str">
        <f>IF(A1542="","",IF(M1542="DETALLE","",COUNTIFS(N1542:$N$2970,N1542)))</f>
        <v/>
      </c>
      <c r="P1542" s="66" t="s">
        <v>742</v>
      </c>
      <c r="Q1542" s="66" t="s">
        <v>496</v>
      </c>
      <c r="R1542" s="66" t="s">
        <v>496</v>
      </c>
      <c r="S1542" s="65" t="s">
        <v>742</v>
      </c>
    </row>
    <row r="1543" spans="1:19" s="66" customFormat="1" x14ac:dyDescent="0.25">
      <c r="F1543" s="80" t="s">
        <v>97</v>
      </c>
      <c r="G1543" s="80" t="s">
        <v>364</v>
      </c>
      <c r="H1543" s="6">
        <v>705000000</v>
      </c>
      <c r="I1543" s="6"/>
      <c r="J1543" s="6">
        <f t="shared" si="68"/>
        <v>705000000</v>
      </c>
      <c r="K1543" s="67" t="str">
        <f t="shared" si="69"/>
        <v>02-02-02-005-004</v>
      </c>
      <c r="L1543" s="67" t="s">
        <v>651</v>
      </c>
      <c r="M1543" s="66" t="s">
        <v>273</v>
      </c>
      <c r="N1543" s="66" t="str">
        <f t="shared" si="67"/>
        <v/>
      </c>
      <c r="O1543" s="66" t="str">
        <f>IF(A1543="","",IF(M1543="DETALLE","",COUNTIFS(N1543:$N$2970,N1543)))</f>
        <v/>
      </c>
      <c r="P1543" s="66" t="s">
        <v>742</v>
      </c>
      <c r="Q1543" s="66" t="s">
        <v>496</v>
      </c>
      <c r="R1543" s="66" t="s">
        <v>496</v>
      </c>
      <c r="S1543" s="65" t="s">
        <v>861</v>
      </c>
    </row>
    <row r="1544" spans="1:19" s="66" customFormat="1" x14ac:dyDescent="0.25">
      <c r="F1544" s="80" t="s">
        <v>120</v>
      </c>
      <c r="G1544" s="80" t="s">
        <v>971</v>
      </c>
      <c r="H1544" s="6">
        <v>30000000</v>
      </c>
      <c r="I1544" s="6"/>
      <c r="J1544" s="6">
        <f t="shared" si="68"/>
        <v>30000000</v>
      </c>
      <c r="K1544" s="67" t="str">
        <f t="shared" si="69"/>
        <v>02-02-02-005-004</v>
      </c>
      <c r="L1544" s="67" t="s">
        <v>651</v>
      </c>
      <c r="M1544" s="66" t="s">
        <v>273</v>
      </c>
      <c r="N1544" s="66" t="str">
        <f t="shared" si="67"/>
        <v/>
      </c>
      <c r="O1544" s="66" t="str">
        <f>IF(A1544="","",IF(M1544="DETALLE","",COUNTIFS(N1544:$N$2970,N1544)))</f>
        <v/>
      </c>
      <c r="P1544" s="66" t="s">
        <v>742</v>
      </c>
      <c r="Q1544" s="66" t="s">
        <v>496</v>
      </c>
      <c r="R1544" s="66" t="s">
        <v>496</v>
      </c>
      <c r="S1544" s="65" t="s">
        <v>866</v>
      </c>
    </row>
    <row r="1545" spans="1:19" s="66" customFormat="1" x14ac:dyDescent="0.25">
      <c r="F1545" s="80" t="s">
        <v>98</v>
      </c>
      <c r="G1545" s="80" t="s">
        <v>283</v>
      </c>
      <c r="H1545" s="6">
        <v>400000000</v>
      </c>
      <c r="I1545" s="6"/>
      <c r="J1545" s="6">
        <f t="shared" si="68"/>
        <v>400000000</v>
      </c>
      <c r="K1545" s="67" t="str">
        <f t="shared" si="69"/>
        <v>02-02-02-005-004</v>
      </c>
      <c r="L1545" s="67" t="s">
        <v>651</v>
      </c>
      <c r="M1545" s="66" t="s">
        <v>273</v>
      </c>
      <c r="N1545" s="66" t="str">
        <f t="shared" si="67"/>
        <v/>
      </c>
      <c r="O1545" s="66" t="str">
        <f>IF(A1545="","",IF(M1545="DETALLE","",COUNTIFS(N1545:$N$2970,N1545)))</f>
        <v/>
      </c>
      <c r="P1545" s="66" t="s">
        <v>742</v>
      </c>
      <c r="Q1545" s="66" t="s">
        <v>496</v>
      </c>
      <c r="R1545" s="66" t="s">
        <v>496</v>
      </c>
      <c r="S1545" s="65" t="s">
        <v>862</v>
      </c>
    </row>
    <row r="1546" spans="1:19" s="66" customFormat="1" ht="15.75" thickBot="1" x14ac:dyDescent="0.3">
      <c r="F1546" s="80" t="s">
        <v>99</v>
      </c>
      <c r="G1546" s="80" t="s">
        <v>365</v>
      </c>
      <c r="H1546" s="6">
        <v>111760000</v>
      </c>
      <c r="I1546" s="6"/>
      <c r="J1546" s="6">
        <f t="shared" si="68"/>
        <v>111760000</v>
      </c>
      <c r="K1546" s="67" t="str">
        <f t="shared" si="69"/>
        <v>02-02-02-005-004</v>
      </c>
      <c r="L1546" s="67" t="s">
        <v>651</v>
      </c>
      <c r="M1546" s="66" t="s">
        <v>273</v>
      </c>
      <c r="N1546" s="66" t="str">
        <f t="shared" si="67"/>
        <v/>
      </c>
      <c r="O1546" s="66" t="str">
        <f>IF(A1546="","",IF(M1546="DETALLE","",COUNTIFS(N1546:$N$2970,N1546)))</f>
        <v/>
      </c>
      <c r="P1546" s="66" t="s">
        <v>742</v>
      </c>
      <c r="Q1546" s="66" t="s">
        <v>496</v>
      </c>
      <c r="R1546" s="66" t="s">
        <v>496</v>
      </c>
      <c r="S1546" s="65" t="s">
        <v>1052</v>
      </c>
    </row>
    <row r="1547" spans="1:19" s="66" customFormat="1" ht="15.75" thickTop="1" x14ac:dyDescent="0.25">
      <c r="A1547" s="91" t="s">
        <v>926</v>
      </c>
      <c r="B1547" s="92"/>
      <c r="C1547" s="92"/>
      <c r="D1547" s="92"/>
      <c r="E1547" s="92"/>
      <c r="F1547" s="92"/>
      <c r="G1547" s="92"/>
      <c r="H1547" s="92"/>
      <c r="I1547" s="92"/>
      <c r="J1547" s="61" t="s">
        <v>943</v>
      </c>
      <c r="K1547" s="67"/>
      <c r="L1547" s="67"/>
      <c r="S1547" s="65"/>
    </row>
    <row r="1548" spans="1:19" s="66" customFormat="1" ht="45" customHeight="1" thickBot="1" x14ac:dyDescent="0.3">
      <c r="A1548" s="93" t="s">
        <v>929</v>
      </c>
      <c r="B1548" s="94"/>
      <c r="C1548" s="94"/>
      <c r="D1548" s="94"/>
      <c r="E1548" s="94"/>
      <c r="F1548" s="94"/>
      <c r="G1548" s="94"/>
      <c r="H1548" s="94"/>
      <c r="I1548" s="94"/>
      <c r="J1548" s="94"/>
      <c r="K1548" s="67"/>
      <c r="L1548" s="67"/>
      <c r="S1548" s="65"/>
    </row>
    <row r="1549" spans="1:19" s="66" customFormat="1" ht="15.75" thickTop="1" x14ac:dyDescent="0.25">
      <c r="A1549" s="48" t="s">
        <v>11</v>
      </c>
      <c r="B1549" s="48" t="s">
        <v>12</v>
      </c>
      <c r="C1549" s="48" t="s">
        <v>13</v>
      </c>
      <c r="D1549" s="48" t="s">
        <v>14</v>
      </c>
      <c r="E1549" s="48" t="s">
        <v>15</v>
      </c>
      <c r="F1549" s="48" t="s">
        <v>16</v>
      </c>
      <c r="G1549" s="49" t="s">
        <v>17</v>
      </c>
      <c r="H1549" s="50" t="s">
        <v>18</v>
      </c>
      <c r="I1549" s="50" t="s">
        <v>19</v>
      </c>
      <c r="J1549" s="50" t="s">
        <v>20</v>
      </c>
      <c r="K1549" s="67"/>
      <c r="L1549" s="67"/>
      <c r="S1549" s="65"/>
    </row>
    <row r="1550" spans="1:19" s="66" customFormat="1" x14ac:dyDescent="0.25">
      <c r="A1550" s="62"/>
      <c r="B1550" s="62"/>
      <c r="C1550" s="62"/>
      <c r="D1550" s="62"/>
      <c r="E1550" s="62"/>
      <c r="F1550" s="62"/>
      <c r="G1550" s="62" t="s">
        <v>261</v>
      </c>
      <c r="H1550" s="4" t="str">
        <f>IF(A1550="","",SUMIFS(H1551:$H$2970,L1551:$L$2970,K1550))</f>
        <v/>
      </c>
      <c r="I1550" s="4" t="str">
        <f>IF(A1550="","",SUMIFS(I1551:$I$2970,L1551:$L$2970,K1550))</f>
        <v/>
      </c>
      <c r="J1550" s="4" t="str">
        <f t="shared" si="68"/>
        <v/>
      </c>
      <c r="K1550" s="64" t="str">
        <f>IF(F1550&lt;&gt;"",K1546,A1550&amp;IF(B1550="","","-"&amp;B1550)&amp;IF(OR(C1550="",C1550=" "),"","-"&amp;C1550)&amp;IF(OR(D1550="",D1550=" "),"","-"&amp;D1550)&amp;IF(OR(E1550="",E1550=" "),"","-"&amp;E1550))</f>
        <v/>
      </c>
      <c r="L1550" s="64" t="s">
        <v>261</v>
      </c>
      <c r="M1550" s="62" t="s">
        <v>261</v>
      </c>
      <c r="N1550" s="62" t="str">
        <f t="shared" si="67"/>
        <v/>
      </c>
      <c r="O1550" s="62" t="str">
        <f>IF(A1550="","",IF(M1550="DETALLE","",COUNTIFS(N1550:$N$2970,N1550)))</f>
        <v/>
      </c>
      <c r="P1550" s="62" t="s">
        <v>261</v>
      </c>
      <c r="Q1550" s="62" t="s">
        <v>261</v>
      </c>
      <c r="R1550" s="62" t="s">
        <v>261</v>
      </c>
      <c r="S1550" s="65" t="s">
        <v>261</v>
      </c>
    </row>
    <row r="1551" spans="1:19" s="66" customFormat="1" ht="46.15" customHeight="1" x14ac:dyDescent="0.25">
      <c r="A1551" s="62" t="s">
        <v>27</v>
      </c>
      <c r="B1551" s="62" t="s">
        <v>27</v>
      </c>
      <c r="C1551" s="62" t="s">
        <v>27</v>
      </c>
      <c r="D1551" s="62" t="s">
        <v>143</v>
      </c>
      <c r="E1551" s="62"/>
      <c r="F1551" s="71"/>
      <c r="G1551" s="63" t="s">
        <v>504</v>
      </c>
      <c r="H1551" s="4">
        <f>IF(A1551="","",SUMIFS(H1552:$H$2970,L1552:$L$2970,K1551))</f>
        <v>108791401459.12001</v>
      </c>
      <c r="I1551" s="4">
        <f>IF(A1551="","",SUMIFS(I1552:$I$2970,L1552:$L$2970,K1551))</f>
        <v>7613601293</v>
      </c>
      <c r="J1551" s="4">
        <f t="shared" si="68"/>
        <v>116405002752.12001</v>
      </c>
      <c r="K1551" s="64" t="str">
        <f t="shared" si="69"/>
        <v>02-02-02-006</v>
      </c>
      <c r="L1551" s="64" t="s">
        <v>649</v>
      </c>
      <c r="M1551" s="62" t="s">
        <v>276</v>
      </c>
      <c r="N1551" s="62" t="str">
        <f t="shared" si="67"/>
        <v>020202006Ordinal</v>
      </c>
      <c r="O1551" s="62">
        <f>IF(A1551="","",IF(M1551="DETALLE","",COUNTIFS(N1551:$N$2970,N1551)))</f>
        <v>1</v>
      </c>
      <c r="P1551" s="62" t="s">
        <v>261</v>
      </c>
      <c r="Q1551" s="62" t="s">
        <v>688</v>
      </c>
      <c r="R1551" s="62" t="s">
        <v>504</v>
      </c>
      <c r="S1551" s="65" t="s">
        <v>261</v>
      </c>
    </row>
    <row r="1552" spans="1:19" s="66" customFormat="1" ht="30" customHeight="1" x14ac:dyDescent="0.25">
      <c r="A1552" s="62" t="s">
        <v>27</v>
      </c>
      <c r="B1552" s="62" t="s">
        <v>27</v>
      </c>
      <c r="C1552" s="62" t="s">
        <v>27</v>
      </c>
      <c r="D1552" s="62" t="s">
        <v>143</v>
      </c>
      <c r="E1552" s="62" t="s">
        <v>29</v>
      </c>
      <c r="F1552" s="71"/>
      <c r="G1552" s="63" t="s">
        <v>505</v>
      </c>
      <c r="H1552" s="4">
        <f>IF(A1552="","",SUMIFS(H1553:$H$2970,L1553:$L$2970,K1552))</f>
        <v>21266522156.130001</v>
      </c>
      <c r="I1552" s="4">
        <f>IF(A1552="","",SUMIFS(I1553:$I$2970,L1553:$L$2970,K1552))</f>
        <v>1101232977</v>
      </c>
      <c r="J1552" s="4">
        <f t="shared" si="68"/>
        <v>22367755133.130001</v>
      </c>
      <c r="K1552" s="64" t="str">
        <f t="shared" si="69"/>
        <v>02-02-02-006-003</v>
      </c>
      <c r="L1552" s="64" t="s">
        <v>652</v>
      </c>
      <c r="M1552" s="62" t="s">
        <v>277</v>
      </c>
      <c r="N1552" s="62" t="str">
        <f t="shared" si="67"/>
        <v>020202006003Subordinal</v>
      </c>
      <c r="O1552" s="62">
        <f>IF(A1552="","",IF(M1552="DETALLE","",COUNTIFS(N1552:$N$2970,N1552)))</f>
        <v>1</v>
      </c>
      <c r="P1552" s="62" t="s">
        <v>261</v>
      </c>
      <c r="Q1552" s="62" t="s">
        <v>704</v>
      </c>
      <c r="R1552" s="62" t="s">
        <v>505</v>
      </c>
      <c r="S1552" s="65" t="s">
        <v>261</v>
      </c>
    </row>
    <row r="1553" spans="6:19" s="66" customFormat="1" x14ac:dyDescent="0.25">
      <c r="F1553" s="84" t="s">
        <v>101</v>
      </c>
      <c r="G1553" s="80" t="s">
        <v>279</v>
      </c>
      <c r="H1553" s="6">
        <v>1462000000</v>
      </c>
      <c r="I1553" s="6"/>
      <c r="J1553" s="6">
        <f t="shared" si="68"/>
        <v>1462000000</v>
      </c>
      <c r="K1553" s="67" t="str">
        <f t="shared" si="69"/>
        <v>02-02-02-006-003</v>
      </c>
      <c r="L1553" s="67" t="s">
        <v>653</v>
      </c>
      <c r="M1553" s="66" t="s">
        <v>273</v>
      </c>
      <c r="N1553" s="66" t="str">
        <f t="shared" si="67"/>
        <v/>
      </c>
      <c r="O1553" s="66" t="str">
        <f>IF(A1553="","",IF(M1553="DETALLE","",COUNTIFS(N1553:$N$2970,N1553)))</f>
        <v/>
      </c>
      <c r="P1553" s="66" t="s">
        <v>739</v>
      </c>
      <c r="Q1553" s="66" t="s">
        <v>704</v>
      </c>
      <c r="R1553" s="66" t="s">
        <v>505</v>
      </c>
      <c r="S1553" s="65" t="s">
        <v>864</v>
      </c>
    </row>
    <row r="1554" spans="6:19" s="66" customFormat="1" x14ac:dyDescent="0.25">
      <c r="F1554" s="84" t="s">
        <v>128</v>
      </c>
      <c r="G1554" s="80" t="s">
        <v>1038</v>
      </c>
      <c r="H1554" s="6">
        <v>30000000</v>
      </c>
      <c r="I1554" s="6"/>
      <c r="J1554" s="6">
        <f t="shared" si="68"/>
        <v>30000000</v>
      </c>
      <c r="K1554" s="67" t="str">
        <f t="shared" si="69"/>
        <v>02-02-02-006-003</v>
      </c>
      <c r="L1554" s="67" t="s">
        <v>653</v>
      </c>
      <c r="M1554" s="66" t="s">
        <v>273</v>
      </c>
      <c r="N1554" s="66" t="str">
        <f t="shared" si="67"/>
        <v/>
      </c>
      <c r="O1554" s="66" t="str">
        <f>IF(A1554="","",IF(M1554="DETALLE","",COUNTIFS(N1554:$N$2970,N1554)))</f>
        <v/>
      </c>
      <c r="P1554" s="66" t="s">
        <v>739</v>
      </c>
      <c r="Q1554" s="66" t="s">
        <v>704</v>
      </c>
      <c r="R1554" s="66" t="s">
        <v>505</v>
      </c>
      <c r="S1554" s="65" t="s">
        <v>876</v>
      </c>
    </row>
    <row r="1555" spans="6:19" s="66" customFormat="1" x14ac:dyDescent="0.25">
      <c r="F1555" s="84" t="s">
        <v>130</v>
      </c>
      <c r="G1555" s="80" t="s">
        <v>1004</v>
      </c>
      <c r="H1555" s="6">
        <v>8000000</v>
      </c>
      <c r="I1555" s="6"/>
      <c r="J1555" s="6">
        <f t="shared" si="68"/>
        <v>8000000</v>
      </c>
      <c r="K1555" s="67" t="str">
        <f t="shared" si="69"/>
        <v>02-02-02-006-003</v>
      </c>
      <c r="L1555" s="67" t="s">
        <v>653</v>
      </c>
      <c r="M1555" s="66" t="s">
        <v>273</v>
      </c>
      <c r="N1555" s="66" t="str">
        <f t="shared" si="67"/>
        <v/>
      </c>
      <c r="O1555" s="66" t="str">
        <f>IF(A1555="","",IF(M1555="DETALLE","",COUNTIFS(N1555:$N$2970,N1555)))</f>
        <v/>
      </c>
      <c r="P1555" s="66" t="s">
        <v>739</v>
      </c>
      <c r="Q1555" s="66" t="s">
        <v>704</v>
      </c>
      <c r="R1555" s="66" t="s">
        <v>505</v>
      </c>
      <c r="S1555" s="65" t="s">
        <v>878</v>
      </c>
    </row>
    <row r="1556" spans="6:19" s="66" customFormat="1" x14ac:dyDescent="0.25">
      <c r="F1556" s="84" t="s">
        <v>32</v>
      </c>
      <c r="G1556" s="80" t="s">
        <v>1002</v>
      </c>
      <c r="H1556" s="6">
        <v>8000000</v>
      </c>
      <c r="I1556" s="6"/>
      <c r="J1556" s="6">
        <f t="shared" si="68"/>
        <v>8000000</v>
      </c>
      <c r="K1556" s="67" t="str">
        <f t="shared" si="69"/>
        <v>02-02-02-006-003</v>
      </c>
      <c r="L1556" s="67" t="s">
        <v>653</v>
      </c>
      <c r="M1556" s="66" t="s">
        <v>273</v>
      </c>
      <c r="N1556" s="66" t="str">
        <f t="shared" si="67"/>
        <v/>
      </c>
      <c r="O1556" s="66" t="str">
        <f>IF(A1556="","",IF(M1556="DETALLE","",COUNTIFS(N1556:$N$2970,N1556)))</f>
        <v/>
      </c>
      <c r="P1556" s="66" t="s">
        <v>739</v>
      </c>
      <c r="Q1556" s="66" t="s">
        <v>704</v>
      </c>
      <c r="R1556" s="66" t="s">
        <v>505</v>
      </c>
      <c r="S1556" s="65" t="s">
        <v>833</v>
      </c>
    </row>
    <row r="1557" spans="6:19" s="66" customFormat="1" x14ac:dyDescent="0.25">
      <c r="F1557" s="84" t="s">
        <v>131</v>
      </c>
      <c r="G1557" s="80" t="s">
        <v>1040</v>
      </c>
      <c r="H1557" s="6">
        <v>11000000</v>
      </c>
      <c r="I1557" s="6"/>
      <c r="J1557" s="6">
        <f t="shared" si="68"/>
        <v>11000000</v>
      </c>
      <c r="K1557" s="67" t="str">
        <f t="shared" si="69"/>
        <v>02-02-02-006-003</v>
      </c>
      <c r="L1557" s="67" t="s">
        <v>653</v>
      </c>
      <c r="M1557" s="66" t="s">
        <v>273</v>
      </c>
      <c r="N1557" s="66" t="str">
        <f t="shared" si="67"/>
        <v/>
      </c>
      <c r="O1557" s="66" t="str">
        <f>IF(A1557="","",IF(M1557="DETALLE","",COUNTIFS(N1557:$N$2970,N1557)))</f>
        <v/>
      </c>
      <c r="P1557" s="66" t="s">
        <v>739</v>
      </c>
      <c r="Q1557" s="66" t="s">
        <v>704</v>
      </c>
      <c r="R1557" s="66" t="s">
        <v>505</v>
      </c>
      <c r="S1557" s="65" t="s">
        <v>879</v>
      </c>
    </row>
    <row r="1558" spans="6:19" s="66" customFormat="1" x14ac:dyDescent="0.25">
      <c r="F1558" s="84" t="s">
        <v>159</v>
      </c>
      <c r="G1558" s="80" t="s">
        <v>1041</v>
      </c>
      <c r="H1558" s="6">
        <v>9000000</v>
      </c>
      <c r="I1558" s="6"/>
      <c r="J1558" s="6">
        <f t="shared" si="68"/>
        <v>9000000</v>
      </c>
      <c r="K1558" s="67" t="str">
        <f t="shared" si="69"/>
        <v>02-02-02-006-003</v>
      </c>
      <c r="L1558" s="67" t="s">
        <v>653</v>
      </c>
      <c r="M1558" s="66" t="s">
        <v>273</v>
      </c>
      <c r="N1558" s="66" t="str">
        <f t="shared" si="67"/>
        <v/>
      </c>
      <c r="O1558" s="66" t="str">
        <f>IF(A1558="","",IF(M1558="DETALLE","",COUNTIFS(N1558:$N$2970,N1558)))</f>
        <v/>
      </c>
      <c r="P1558" s="66" t="s">
        <v>739</v>
      </c>
      <c r="Q1558" s="66" t="s">
        <v>704</v>
      </c>
      <c r="R1558" s="66" t="s">
        <v>505</v>
      </c>
      <c r="S1558" s="65" t="s">
        <v>893</v>
      </c>
    </row>
    <row r="1559" spans="6:19" s="66" customFormat="1" x14ac:dyDescent="0.25">
      <c r="F1559" s="84" t="s">
        <v>153</v>
      </c>
      <c r="G1559" s="80" t="s">
        <v>1008</v>
      </c>
      <c r="H1559" s="6">
        <v>10000000</v>
      </c>
      <c r="I1559" s="6"/>
      <c r="J1559" s="6">
        <f t="shared" si="68"/>
        <v>10000000</v>
      </c>
      <c r="K1559" s="67" t="str">
        <f t="shared" si="69"/>
        <v>02-02-02-006-003</v>
      </c>
      <c r="L1559" s="67" t="s">
        <v>653</v>
      </c>
      <c r="M1559" s="66" t="s">
        <v>273</v>
      </c>
      <c r="N1559" s="66" t="str">
        <f t="shared" si="67"/>
        <v/>
      </c>
      <c r="O1559" s="66" t="str">
        <f>IF(A1559="","",IF(M1559="DETALLE","",COUNTIFS(N1559:$N$2970,N1559)))</f>
        <v/>
      </c>
      <c r="P1559" s="66" t="s">
        <v>739</v>
      </c>
      <c r="Q1559" s="66" t="s">
        <v>704</v>
      </c>
      <c r="R1559" s="66" t="s">
        <v>505</v>
      </c>
      <c r="S1559" s="65" t="s">
        <v>890</v>
      </c>
    </row>
    <row r="1560" spans="6:19" s="66" customFormat="1" x14ac:dyDescent="0.25">
      <c r="F1560" s="84" t="s">
        <v>167</v>
      </c>
      <c r="G1560" s="80" t="s">
        <v>1014</v>
      </c>
      <c r="H1560" s="6">
        <v>8000000</v>
      </c>
      <c r="I1560" s="6"/>
      <c r="J1560" s="6">
        <f t="shared" si="68"/>
        <v>8000000</v>
      </c>
      <c r="K1560" s="67" t="str">
        <f t="shared" si="69"/>
        <v>02-02-02-006-003</v>
      </c>
      <c r="L1560" s="67" t="s">
        <v>653</v>
      </c>
      <c r="M1560" s="66" t="s">
        <v>273</v>
      </c>
      <c r="N1560" s="66" t="str">
        <f t="shared" si="67"/>
        <v/>
      </c>
      <c r="O1560" s="66" t="str">
        <f>IF(A1560="","",IF(M1560="DETALLE","",COUNTIFS(N1560:$N$2970,N1560)))</f>
        <v/>
      </c>
      <c r="P1560" s="66" t="s">
        <v>739</v>
      </c>
      <c r="Q1560" s="66" t="s">
        <v>704</v>
      </c>
      <c r="R1560" s="66" t="s">
        <v>505</v>
      </c>
      <c r="S1560" s="65" t="s">
        <v>900</v>
      </c>
    </row>
    <row r="1561" spans="6:19" s="66" customFormat="1" x14ac:dyDescent="0.25">
      <c r="F1561" s="84" t="s">
        <v>161</v>
      </c>
      <c r="G1561" s="80" t="s">
        <v>1011</v>
      </c>
      <c r="H1561" s="6">
        <v>11000000</v>
      </c>
      <c r="I1561" s="6"/>
      <c r="J1561" s="6">
        <f t="shared" si="68"/>
        <v>11000000</v>
      </c>
      <c r="K1561" s="67" t="str">
        <f t="shared" si="69"/>
        <v>02-02-02-006-003</v>
      </c>
      <c r="L1561" s="67" t="s">
        <v>653</v>
      </c>
      <c r="M1561" s="66" t="s">
        <v>273</v>
      </c>
      <c r="N1561" s="66" t="str">
        <f t="shared" si="67"/>
        <v/>
      </c>
      <c r="O1561" s="66" t="str">
        <f>IF(A1561="","",IF(M1561="DETALLE","",COUNTIFS(N1561:$N$2970,N1561)))</f>
        <v/>
      </c>
      <c r="P1561" s="66" t="s">
        <v>739</v>
      </c>
      <c r="Q1561" s="66" t="s">
        <v>704</v>
      </c>
      <c r="R1561" s="66" t="s">
        <v>505</v>
      </c>
      <c r="S1561" s="65" t="s">
        <v>895</v>
      </c>
    </row>
    <row r="1562" spans="6:19" s="66" customFormat="1" x14ac:dyDescent="0.25">
      <c r="F1562" s="84" t="s">
        <v>165</v>
      </c>
      <c r="G1562" s="80" t="s">
        <v>1013</v>
      </c>
      <c r="H1562" s="6">
        <v>9000000</v>
      </c>
      <c r="I1562" s="6"/>
      <c r="J1562" s="6">
        <f t="shared" si="68"/>
        <v>9000000</v>
      </c>
      <c r="K1562" s="67" t="str">
        <f t="shared" si="69"/>
        <v>02-02-02-006-003</v>
      </c>
      <c r="L1562" s="67" t="s">
        <v>653</v>
      </c>
      <c r="M1562" s="66" t="s">
        <v>273</v>
      </c>
      <c r="N1562" s="66" t="str">
        <f t="shared" si="67"/>
        <v/>
      </c>
      <c r="O1562" s="66" t="str">
        <f>IF(A1562="","",IF(M1562="DETALLE","",COUNTIFS(N1562:$N$2970,N1562)))</f>
        <v/>
      </c>
      <c r="P1562" s="66" t="s">
        <v>739</v>
      </c>
      <c r="Q1562" s="66" t="s">
        <v>704</v>
      </c>
      <c r="R1562" s="66" t="s">
        <v>505</v>
      </c>
      <c r="S1562" s="65" t="s">
        <v>898</v>
      </c>
    </row>
    <row r="1563" spans="6:19" s="66" customFormat="1" x14ac:dyDescent="0.25">
      <c r="F1563" s="84" t="s">
        <v>168</v>
      </c>
      <c r="G1563" s="80" t="s">
        <v>1015</v>
      </c>
      <c r="H1563" s="6">
        <v>6000000</v>
      </c>
      <c r="I1563" s="6"/>
      <c r="J1563" s="6">
        <f t="shared" si="68"/>
        <v>6000000</v>
      </c>
      <c r="K1563" s="67" t="str">
        <f t="shared" si="69"/>
        <v>02-02-02-006-003</v>
      </c>
      <c r="L1563" s="67" t="s">
        <v>653</v>
      </c>
      <c r="M1563" s="66" t="s">
        <v>273</v>
      </c>
      <c r="N1563" s="66" t="str">
        <f t="shared" si="67"/>
        <v/>
      </c>
      <c r="O1563" s="66" t="str">
        <f>IF(A1563="","",IF(M1563="DETALLE","",COUNTIFS(N1563:$N$2970,N1563)))</f>
        <v/>
      </c>
      <c r="P1563" s="66" t="s">
        <v>739</v>
      </c>
      <c r="Q1563" s="66" t="s">
        <v>704</v>
      </c>
      <c r="R1563" s="66" t="s">
        <v>505</v>
      </c>
      <c r="S1563" s="65" t="s">
        <v>901</v>
      </c>
    </row>
    <row r="1564" spans="6:19" s="66" customFormat="1" x14ac:dyDescent="0.25">
      <c r="F1564" s="84" t="s">
        <v>132</v>
      </c>
      <c r="G1564" s="80" t="s">
        <v>1005</v>
      </c>
      <c r="H1564" s="6">
        <v>4000000</v>
      </c>
      <c r="I1564" s="6"/>
      <c r="J1564" s="6">
        <f t="shared" si="68"/>
        <v>4000000</v>
      </c>
      <c r="K1564" s="67" t="str">
        <f t="shared" si="69"/>
        <v>02-02-02-006-003</v>
      </c>
      <c r="L1564" s="67" t="s">
        <v>653</v>
      </c>
      <c r="M1564" s="66" t="s">
        <v>273</v>
      </c>
      <c r="N1564" s="66" t="str">
        <f t="shared" si="67"/>
        <v/>
      </c>
      <c r="O1564" s="66" t="str">
        <f>IF(A1564="","",IF(M1564="DETALLE","",COUNTIFS(N1564:$N$2970,N1564)))</f>
        <v/>
      </c>
      <c r="P1564" s="66" t="s">
        <v>739</v>
      </c>
      <c r="Q1564" s="66" t="s">
        <v>704</v>
      </c>
      <c r="R1564" s="66" t="s">
        <v>505</v>
      </c>
      <c r="S1564" s="65" t="s">
        <v>880</v>
      </c>
    </row>
    <row r="1565" spans="6:19" s="66" customFormat="1" x14ac:dyDescent="0.25">
      <c r="F1565" s="84" t="s">
        <v>162</v>
      </c>
      <c r="G1565" s="80" t="s">
        <v>1012</v>
      </c>
      <c r="H1565" s="6">
        <v>7526000</v>
      </c>
      <c r="I1565" s="6"/>
      <c r="J1565" s="6">
        <f t="shared" si="68"/>
        <v>7526000</v>
      </c>
      <c r="K1565" s="67" t="str">
        <f t="shared" si="69"/>
        <v>02-02-02-006-003</v>
      </c>
      <c r="L1565" s="67" t="s">
        <v>653</v>
      </c>
      <c r="M1565" s="66" t="s">
        <v>273</v>
      </c>
      <c r="N1565" s="66" t="str">
        <f t="shared" si="67"/>
        <v/>
      </c>
      <c r="O1565" s="66" t="str">
        <f>IF(A1565="","",IF(M1565="DETALLE","",COUNTIFS(N1565:$N$2970,N1565)))</f>
        <v/>
      </c>
      <c r="P1565" s="66" t="s">
        <v>739</v>
      </c>
      <c r="Q1565" s="66" t="s">
        <v>704</v>
      </c>
      <c r="R1565" s="66" t="s">
        <v>505</v>
      </c>
      <c r="S1565" s="65" t="s">
        <v>896</v>
      </c>
    </row>
    <row r="1566" spans="6:19" s="66" customFormat="1" x14ac:dyDescent="0.25">
      <c r="F1566" s="84" t="s">
        <v>169</v>
      </c>
      <c r="G1566" s="80" t="s">
        <v>1044</v>
      </c>
      <c r="H1566" s="6">
        <v>12000000</v>
      </c>
      <c r="I1566" s="6"/>
      <c r="J1566" s="6">
        <f t="shared" si="68"/>
        <v>12000000</v>
      </c>
      <c r="K1566" s="67" t="str">
        <f t="shared" si="69"/>
        <v>02-02-02-006-003</v>
      </c>
      <c r="L1566" s="67" t="s">
        <v>653</v>
      </c>
      <c r="M1566" s="66" t="s">
        <v>273</v>
      </c>
      <c r="N1566" s="66" t="str">
        <f t="shared" si="67"/>
        <v/>
      </c>
      <c r="O1566" s="66" t="str">
        <f>IF(A1566="","",IF(M1566="DETALLE","",COUNTIFS(N1566:$N$2970,N1566)))</f>
        <v/>
      </c>
      <c r="P1566" s="66" t="s">
        <v>739</v>
      </c>
      <c r="Q1566" s="66" t="s">
        <v>704</v>
      </c>
      <c r="R1566" s="66" t="s">
        <v>505</v>
      </c>
      <c r="S1566" s="65" t="s">
        <v>902</v>
      </c>
    </row>
    <row r="1567" spans="6:19" s="66" customFormat="1" x14ac:dyDescent="0.25">
      <c r="F1567" s="84" t="s">
        <v>154</v>
      </c>
      <c r="G1567" s="80" t="s">
        <v>1009</v>
      </c>
      <c r="H1567" s="6">
        <v>5200000</v>
      </c>
      <c r="I1567" s="6"/>
      <c r="J1567" s="6">
        <f t="shared" si="68"/>
        <v>5200000</v>
      </c>
      <c r="K1567" s="67" t="str">
        <f t="shared" si="69"/>
        <v>02-02-02-006-003</v>
      </c>
      <c r="L1567" s="67" t="s">
        <v>653</v>
      </c>
      <c r="M1567" s="66" t="s">
        <v>273</v>
      </c>
      <c r="N1567" s="66" t="str">
        <f t="shared" si="67"/>
        <v/>
      </c>
      <c r="O1567" s="66" t="str">
        <f>IF(A1567="","",IF(M1567="DETALLE","",COUNTIFS(N1567:$N$2970,N1567)))</f>
        <v/>
      </c>
      <c r="P1567" s="66" t="s">
        <v>739</v>
      </c>
      <c r="Q1567" s="66" t="s">
        <v>704</v>
      </c>
      <c r="R1567" s="66" t="s">
        <v>505</v>
      </c>
      <c r="S1567" s="65" t="s">
        <v>891</v>
      </c>
    </row>
    <row r="1568" spans="6:19" s="66" customFormat="1" x14ac:dyDescent="0.25">
      <c r="F1568" s="84" t="s">
        <v>155</v>
      </c>
      <c r="G1568" s="80" t="s">
        <v>1010</v>
      </c>
      <c r="H1568" s="6">
        <v>6000000</v>
      </c>
      <c r="I1568" s="6"/>
      <c r="J1568" s="6">
        <f t="shared" si="68"/>
        <v>6000000</v>
      </c>
      <c r="K1568" s="67" t="str">
        <f t="shared" si="69"/>
        <v>02-02-02-006-003</v>
      </c>
      <c r="L1568" s="67" t="s">
        <v>653</v>
      </c>
      <c r="M1568" s="66" t="s">
        <v>273</v>
      </c>
      <c r="N1568" s="66" t="str">
        <f t="shared" si="67"/>
        <v/>
      </c>
      <c r="O1568" s="66" t="str">
        <f>IF(A1568="","",IF(M1568="DETALLE","",COUNTIFS(N1568:$N$2970,N1568)))</f>
        <v/>
      </c>
      <c r="P1568" s="66" t="s">
        <v>739</v>
      </c>
      <c r="Q1568" s="66" t="s">
        <v>704</v>
      </c>
      <c r="R1568" s="66" t="s">
        <v>505</v>
      </c>
      <c r="S1568" s="65" t="s">
        <v>892</v>
      </c>
    </row>
    <row r="1569" spans="6:19" s="66" customFormat="1" x14ac:dyDescent="0.25">
      <c r="F1569" s="84" t="s">
        <v>34</v>
      </c>
      <c r="G1569" s="80" t="s">
        <v>1055</v>
      </c>
      <c r="H1569" s="6">
        <v>1922000000</v>
      </c>
      <c r="I1569" s="6"/>
      <c r="J1569" s="6">
        <f t="shared" si="68"/>
        <v>1922000000</v>
      </c>
      <c r="K1569" s="67" t="str">
        <f t="shared" si="69"/>
        <v>02-02-02-006-003</v>
      </c>
      <c r="L1569" s="67" t="s">
        <v>653</v>
      </c>
      <c r="M1569" s="66" t="s">
        <v>273</v>
      </c>
      <c r="N1569" s="66" t="str">
        <f t="shared" si="67"/>
        <v/>
      </c>
      <c r="O1569" s="66" t="str">
        <f>IF(A1569="","",IF(M1569="DETALLE","",COUNTIFS(N1569:$N$2970,N1569)))</f>
        <v/>
      </c>
      <c r="P1569" s="66" t="s">
        <v>739</v>
      </c>
      <c r="Q1569" s="66" t="s">
        <v>704</v>
      </c>
      <c r="R1569" s="66" t="s">
        <v>505</v>
      </c>
      <c r="S1569" s="65" t="s">
        <v>835</v>
      </c>
    </row>
    <row r="1570" spans="6:19" s="66" customFormat="1" x14ac:dyDescent="0.25">
      <c r="F1570" s="84" t="s">
        <v>37</v>
      </c>
      <c r="G1570" s="80" t="s">
        <v>308</v>
      </c>
      <c r="H1570" s="6">
        <v>80000000</v>
      </c>
      <c r="I1570" s="6"/>
      <c r="J1570" s="6">
        <f t="shared" si="68"/>
        <v>80000000</v>
      </c>
      <c r="K1570" s="67" t="str">
        <f t="shared" si="69"/>
        <v>02-02-02-006-003</v>
      </c>
      <c r="L1570" s="67" t="s">
        <v>653</v>
      </c>
      <c r="M1570" s="66" t="s">
        <v>273</v>
      </c>
      <c r="N1570" s="66" t="str">
        <f t="shared" ref="N1570:N1633" si="70">IF(F1570&lt;&gt;"","",A1570&amp;TRIM(B1570)&amp;TRIM(C1570)&amp;TRIM(D1570)&amp;TRIM(E1570)&amp;TRIM(M1570))</f>
        <v/>
      </c>
      <c r="O1570" s="66" t="str">
        <f>IF(A1570="","",IF(M1570="DETALLE","",COUNTIFS(N1570:$N$2970,N1570)))</f>
        <v/>
      </c>
      <c r="P1570" s="66" t="s">
        <v>739</v>
      </c>
      <c r="Q1570" s="66" t="s">
        <v>704</v>
      </c>
      <c r="R1570" s="66" t="s">
        <v>505</v>
      </c>
      <c r="S1570" s="65" t="s">
        <v>838</v>
      </c>
    </row>
    <row r="1571" spans="6:19" s="66" customFormat="1" x14ac:dyDescent="0.25">
      <c r="F1571" s="84" t="s">
        <v>38</v>
      </c>
      <c r="G1571" s="80" t="s">
        <v>1016</v>
      </c>
      <c r="H1571" s="6">
        <v>40000000</v>
      </c>
      <c r="I1571" s="6"/>
      <c r="J1571" s="6">
        <f t="shared" si="68"/>
        <v>40000000</v>
      </c>
      <c r="K1571" s="67" t="str">
        <f t="shared" si="69"/>
        <v>02-02-02-006-003</v>
      </c>
      <c r="L1571" s="67" t="s">
        <v>653</v>
      </c>
      <c r="M1571" s="66" t="s">
        <v>273</v>
      </c>
      <c r="N1571" s="66" t="str">
        <f t="shared" si="70"/>
        <v/>
      </c>
      <c r="O1571" s="66" t="str">
        <f>IF(A1571="","",IF(M1571="DETALLE","",COUNTIFS(N1571:$N$2970,N1571)))</f>
        <v/>
      </c>
      <c r="P1571" s="66" t="s">
        <v>739</v>
      </c>
      <c r="Q1571" s="66" t="s">
        <v>704</v>
      </c>
      <c r="R1571" s="66" t="s">
        <v>505</v>
      </c>
      <c r="S1571" s="65" t="s">
        <v>839</v>
      </c>
    </row>
    <row r="1572" spans="6:19" s="66" customFormat="1" x14ac:dyDescent="0.25">
      <c r="F1572" s="84" t="s">
        <v>40</v>
      </c>
      <c r="G1572" s="80" t="s">
        <v>994</v>
      </c>
      <c r="H1572" s="6">
        <v>49000000</v>
      </c>
      <c r="I1572" s="6"/>
      <c r="J1572" s="6">
        <f t="shared" si="68"/>
        <v>49000000</v>
      </c>
      <c r="K1572" s="67" t="str">
        <f t="shared" si="69"/>
        <v>02-02-02-006-003</v>
      </c>
      <c r="L1572" s="67" t="s">
        <v>653</v>
      </c>
      <c r="M1572" s="66" t="s">
        <v>273</v>
      </c>
      <c r="N1572" s="66" t="str">
        <f t="shared" si="70"/>
        <v/>
      </c>
      <c r="O1572" s="66" t="str">
        <f>IF(A1572="","",IF(M1572="DETALLE","",COUNTIFS(N1572:$N$2970,N1572)))</f>
        <v/>
      </c>
      <c r="P1572" s="66" t="s">
        <v>744</v>
      </c>
      <c r="Q1572" s="66" t="s">
        <v>704</v>
      </c>
      <c r="R1572" s="66" t="s">
        <v>505</v>
      </c>
      <c r="S1572" s="65" t="s">
        <v>744</v>
      </c>
    </row>
    <row r="1573" spans="6:19" s="66" customFormat="1" x14ac:dyDescent="0.25">
      <c r="F1573" s="84" t="s">
        <v>163</v>
      </c>
      <c r="G1573" s="80" t="s">
        <v>442</v>
      </c>
      <c r="H1573" s="6">
        <v>20000000</v>
      </c>
      <c r="I1573" s="6"/>
      <c r="J1573" s="6">
        <f t="shared" si="68"/>
        <v>20000000</v>
      </c>
      <c r="K1573" s="67" t="str">
        <f t="shared" si="69"/>
        <v>02-02-02-006-003</v>
      </c>
      <c r="L1573" s="67" t="s">
        <v>653</v>
      </c>
      <c r="M1573" s="66" t="s">
        <v>273</v>
      </c>
      <c r="N1573" s="66" t="str">
        <f t="shared" si="70"/>
        <v/>
      </c>
      <c r="O1573" s="66" t="str">
        <f>IF(A1573="","",IF(M1573="DETALLE","",COUNTIFS(N1573:$N$2970,N1573)))</f>
        <v/>
      </c>
      <c r="P1573" s="66" t="s">
        <v>775</v>
      </c>
      <c r="Q1573" s="66" t="s">
        <v>704</v>
      </c>
      <c r="R1573" s="66" t="s">
        <v>505</v>
      </c>
      <c r="S1573" s="65" t="s">
        <v>775</v>
      </c>
    </row>
    <row r="1574" spans="6:19" s="66" customFormat="1" x14ac:dyDescent="0.25">
      <c r="F1574" s="80" t="s">
        <v>41</v>
      </c>
      <c r="G1574" s="80" t="s">
        <v>312</v>
      </c>
      <c r="H1574" s="6">
        <v>60000000</v>
      </c>
      <c r="I1574" s="6"/>
      <c r="J1574" s="6">
        <f t="shared" ref="J1574:J1637" si="71">IF(AND(A1574="",F1574=""),"",H1574+I1574)</f>
        <v>60000000</v>
      </c>
      <c r="K1574" s="67" t="str">
        <f t="shared" ref="K1574:K1637" si="72">IF(F1574&lt;&gt;"",K1573,A1574&amp;IF(B1574="","","-"&amp;B1574)&amp;IF(OR(C1574="",C1574=" "),"","-"&amp;C1574)&amp;IF(OR(D1574="",D1574=" "),"","-"&amp;D1574)&amp;IF(OR(E1574="",E1574=" "),"","-"&amp;E1574))</f>
        <v>02-02-02-006-003</v>
      </c>
      <c r="L1574" s="67" t="s">
        <v>653</v>
      </c>
      <c r="M1574" s="66" t="s">
        <v>273</v>
      </c>
      <c r="N1574" s="66" t="str">
        <f t="shared" si="70"/>
        <v/>
      </c>
      <c r="O1574" s="66" t="str">
        <f>IF(A1574="","",IF(M1574="DETALLE","",COUNTIFS(N1574:$N$2970,N1574)))</f>
        <v/>
      </c>
      <c r="P1574" s="66" t="s">
        <v>745</v>
      </c>
      <c r="Q1574" s="66" t="s">
        <v>704</v>
      </c>
      <c r="R1574" s="66" t="s">
        <v>505</v>
      </c>
      <c r="S1574" s="65" t="s">
        <v>745</v>
      </c>
    </row>
    <row r="1575" spans="6:19" s="66" customFormat="1" x14ac:dyDescent="0.25">
      <c r="F1575" s="80" t="s">
        <v>147</v>
      </c>
      <c r="G1575" s="80" t="s">
        <v>830</v>
      </c>
      <c r="H1575" s="6">
        <v>30000000</v>
      </c>
      <c r="I1575" s="6"/>
      <c r="J1575" s="6">
        <f t="shared" si="71"/>
        <v>30000000</v>
      </c>
      <c r="K1575" s="67" t="str">
        <f t="shared" si="72"/>
        <v>02-02-02-006-003</v>
      </c>
      <c r="L1575" s="67" t="s">
        <v>653</v>
      </c>
      <c r="M1575" s="66" t="s">
        <v>273</v>
      </c>
      <c r="N1575" s="66" t="str">
        <f t="shared" si="70"/>
        <v/>
      </c>
      <c r="O1575" s="66" t="str">
        <f>IF(A1575="","",IF(M1575="DETALLE","",COUNTIFS(N1575:$N$2970,N1575)))</f>
        <v/>
      </c>
      <c r="P1575" s="66" t="s">
        <v>745</v>
      </c>
      <c r="Q1575" s="66" t="s">
        <v>704</v>
      </c>
      <c r="R1575" s="66" t="s">
        <v>505</v>
      </c>
      <c r="S1575" s="65" t="s">
        <v>889</v>
      </c>
    </row>
    <row r="1576" spans="6:19" s="66" customFormat="1" x14ac:dyDescent="0.25">
      <c r="F1576" s="80" t="s">
        <v>106</v>
      </c>
      <c r="G1576" s="80" t="s">
        <v>997</v>
      </c>
      <c r="H1576" s="6">
        <v>346639500</v>
      </c>
      <c r="I1576" s="6"/>
      <c r="J1576" s="6">
        <f t="shared" si="71"/>
        <v>346639500</v>
      </c>
      <c r="K1576" s="67" t="str">
        <f t="shared" si="72"/>
        <v>02-02-02-006-003</v>
      </c>
      <c r="L1576" s="67" t="s">
        <v>653</v>
      </c>
      <c r="M1576" s="66" t="s">
        <v>273</v>
      </c>
      <c r="N1576" s="66" t="str">
        <f t="shared" si="70"/>
        <v/>
      </c>
      <c r="O1576" s="66" t="str">
        <f>IF(A1576="","",IF(M1576="DETALLE","",COUNTIFS(N1576:$N$2970,N1576)))</f>
        <v/>
      </c>
      <c r="P1576" s="66" t="s">
        <v>776</v>
      </c>
      <c r="Q1576" s="66" t="s">
        <v>704</v>
      </c>
      <c r="R1576" s="66" t="s">
        <v>505</v>
      </c>
      <c r="S1576" s="65" t="s">
        <v>776</v>
      </c>
    </row>
    <row r="1577" spans="6:19" s="66" customFormat="1" x14ac:dyDescent="0.25">
      <c r="F1577" s="80" t="s">
        <v>43</v>
      </c>
      <c r="G1577" s="80" t="s">
        <v>1017</v>
      </c>
      <c r="H1577" s="6"/>
      <c r="I1577" s="6">
        <v>30000000</v>
      </c>
      <c r="J1577" s="6">
        <f t="shared" si="71"/>
        <v>30000000</v>
      </c>
      <c r="K1577" s="67" t="str">
        <f t="shared" si="72"/>
        <v>02-02-02-006-003</v>
      </c>
      <c r="L1577" s="67" t="s">
        <v>653</v>
      </c>
      <c r="M1577" s="66" t="s">
        <v>273</v>
      </c>
      <c r="N1577" s="66" t="str">
        <f t="shared" si="70"/>
        <v/>
      </c>
      <c r="O1577" s="66" t="str">
        <f>IF(A1577="","",IF(M1577="DETALLE","",COUNTIFS(N1577:$N$2970,N1577)))</f>
        <v/>
      </c>
      <c r="P1577" s="66" t="s">
        <v>746</v>
      </c>
      <c r="Q1577" s="66" t="s">
        <v>704</v>
      </c>
      <c r="R1577" s="66" t="s">
        <v>505</v>
      </c>
      <c r="S1577" s="65" t="s">
        <v>746</v>
      </c>
    </row>
    <row r="1578" spans="6:19" s="66" customFormat="1" x14ac:dyDescent="0.25">
      <c r="F1578" s="80" t="s">
        <v>45</v>
      </c>
      <c r="G1578" s="80" t="s">
        <v>316</v>
      </c>
      <c r="H1578" s="6">
        <v>20000000</v>
      </c>
      <c r="I1578" s="6"/>
      <c r="J1578" s="6">
        <f t="shared" si="71"/>
        <v>20000000</v>
      </c>
      <c r="K1578" s="67" t="str">
        <f t="shared" si="72"/>
        <v>02-02-02-006-003</v>
      </c>
      <c r="L1578" s="67" t="s">
        <v>653</v>
      </c>
      <c r="M1578" s="66" t="s">
        <v>273</v>
      </c>
      <c r="N1578" s="66" t="str">
        <f t="shared" si="70"/>
        <v/>
      </c>
      <c r="O1578" s="66" t="str">
        <f>IF(A1578="","",IF(M1578="DETALLE","",COUNTIFS(N1578:$N$2970,N1578)))</f>
        <v/>
      </c>
      <c r="P1578" s="66" t="s">
        <v>748</v>
      </c>
      <c r="Q1578" s="66" t="s">
        <v>704</v>
      </c>
      <c r="R1578" s="66" t="s">
        <v>505</v>
      </c>
      <c r="S1578" s="65" t="s">
        <v>748</v>
      </c>
    </row>
    <row r="1579" spans="6:19" s="66" customFormat="1" x14ac:dyDescent="0.25">
      <c r="F1579" s="80" t="s">
        <v>148</v>
      </c>
      <c r="G1579" s="80" t="s">
        <v>412</v>
      </c>
      <c r="H1579" s="6">
        <v>20000000</v>
      </c>
      <c r="I1579" s="6"/>
      <c r="J1579" s="6">
        <f t="shared" si="71"/>
        <v>20000000</v>
      </c>
      <c r="K1579" s="67" t="str">
        <f t="shared" si="72"/>
        <v>02-02-02-006-003</v>
      </c>
      <c r="L1579" s="67" t="s">
        <v>653</v>
      </c>
      <c r="M1579" s="66" t="s">
        <v>273</v>
      </c>
      <c r="N1579" s="66" t="str">
        <f t="shared" si="70"/>
        <v/>
      </c>
      <c r="O1579" s="66" t="str">
        <f>IF(A1579="","",IF(M1579="DETALLE","",COUNTIFS(N1579:$N$2970,N1579)))</f>
        <v/>
      </c>
      <c r="P1579" s="66" t="s">
        <v>780</v>
      </c>
      <c r="Q1579" s="66" t="s">
        <v>704</v>
      </c>
      <c r="R1579" s="66" t="s">
        <v>505</v>
      </c>
      <c r="S1579" s="65" t="s">
        <v>780</v>
      </c>
    </row>
    <row r="1580" spans="6:19" s="66" customFormat="1" x14ac:dyDescent="0.25">
      <c r="F1580" s="80" t="s">
        <v>46</v>
      </c>
      <c r="G1580" s="80" t="s">
        <v>989</v>
      </c>
      <c r="H1580" s="6">
        <v>300000000</v>
      </c>
      <c r="I1580" s="6"/>
      <c r="J1580" s="6">
        <f t="shared" si="71"/>
        <v>300000000</v>
      </c>
      <c r="K1580" s="67" t="str">
        <f t="shared" si="72"/>
        <v>02-02-02-006-003</v>
      </c>
      <c r="L1580" s="67" t="s">
        <v>653</v>
      </c>
      <c r="M1580" s="66" t="s">
        <v>273</v>
      </c>
      <c r="N1580" s="66" t="str">
        <f t="shared" si="70"/>
        <v/>
      </c>
      <c r="O1580" s="66" t="str">
        <f>IF(A1580="","",IF(M1580="DETALLE","",COUNTIFS(N1580:$N$2970,N1580)))</f>
        <v/>
      </c>
      <c r="P1580" s="66" t="s">
        <v>749</v>
      </c>
      <c r="Q1580" s="66" t="s">
        <v>704</v>
      </c>
      <c r="R1580" s="66" t="s">
        <v>505</v>
      </c>
      <c r="S1580" s="65" t="s">
        <v>749</v>
      </c>
    </row>
    <row r="1581" spans="6:19" s="66" customFormat="1" x14ac:dyDescent="0.25">
      <c r="F1581" s="80" t="s">
        <v>47</v>
      </c>
      <c r="G1581" s="80" t="s">
        <v>1031</v>
      </c>
      <c r="H1581" s="6">
        <v>120000000</v>
      </c>
      <c r="I1581" s="6"/>
      <c r="J1581" s="6">
        <f t="shared" si="71"/>
        <v>120000000</v>
      </c>
      <c r="K1581" s="67" t="str">
        <f t="shared" si="72"/>
        <v>02-02-02-006-003</v>
      </c>
      <c r="L1581" s="67" t="s">
        <v>653</v>
      </c>
      <c r="M1581" s="66" t="s">
        <v>273</v>
      </c>
      <c r="N1581" s="66" t="str">
        <f t="shared" si="70"/>
        <v/>
      </c>
      <c r="O1581" s="66" t="str">
        <f>IF(A1581="","",IF(M1581="DETALLE","",COUNTIFS(N1581:$N$2970,N1581)))</f>
        <v/>
      </c>
      <c r="P1581" s="66" t="s">
        <v>750</v>
      </c>
      <c r="Q1581" s="66" t="s">
        <v>704</v>
      </c>
      <c r="R1581" s="66" t="s">
        <v>505</v>
      </c>
      <c r="S1581" s="65" t="s">
        <v>750</v>
      </c>
    </row>
    <row r="1582" spans="6:19" s="66" customFormat="1" x14ac:dyDescent="0.25">
      <c r="F1582" s="80" t="s">
        <v>48</v>
      </c>
      <c r="G1582" s="80" t="s">
        <v>319</v>
      </c>
      <c r="H1582" s="6">
        <v>20000000</v>
      </c>
      <c r="I1582" s="6"/>
      <c r="J1582" s="6">
        <f t="shared" si="71"/>
        <v>20000000</v>
      </c>
      <c r="K1582" s="67" t="str">
        <f t="shared" si="72"/>
        <v>02-02-02-006-003</v>
      </c>
      <c r="L1582" s="67" t="s">
        <v>653</v>
      </c>
      <c r="M1582" s="66" t="s">
        <v>273</v>
      </c>
      <c r="N1582" s="66" t="str">
        <f t="shared" si="70"/>
        <v/>
      </c>
      <c r="O1582" s="66" t="str">
        <f>IF(A1582="","",IF(M1582="DETALLE","",COUNTIFS(N1582:$N$2970,N1582)))</f>
        <v/>
      </c>
      <c r="P1582" s="66" t="s">
        <v>751</v>
      </c>
      <c r="Q1582" s="66" t="s">
        <v>704</v>
      </c>
      <c r="R1582" s="66" t="s">
        <v>505</v>
      </c>
      <c r="S1582" s="65" t="s">
        <v>751</v>
      </c>
    </row>
    <row r="1583" spans="6:19" s="66" customFormat="1" x14ac:dyDescent="0.25">
      <c r="F1583" s="80" t="s">
        <v>157</v>
      </c>
      <c r="G1583" s="80" t="s">
        <v>434</v>
      </c>
      <c r="H1583" s="6">
        <v>30000000</v>
      </c>
      <c r="I1583" s="6"/>
      <c r="J1583" s="6">
        <f t="shared" si="71"/>
        <v>30000000</v>
      </c>
      <c r="K1583" s="67" t="str">
        <f t="shared" si="72"/>
        <v>02-02-02-006-003</v>
      </c>
      <c r="L1583" s="67" t="s">
        <v>653</v>
      </c>
      <c r="M1583" s="66" t="s">
        <v>273</v>
      </c>
      <c r="N1583" s="66" t="str">
        <f t="shared" si="70"/>
        <v/>
      </c>
      <c r="O1583" s="66" t="str">
        <f>IF(A1583="","",IF(M1583="DETALLE","",COUNTIFS(N1583:$N$2970,N1583)))</f>
        <v/>
      </c>
      <c r="P1583" s="66" t="s">
        <v>755</v>
      </c>
      <c r="Q1583" s="66" t="s">
        <v>704</v>
      </c>
      <c r="R1583" s="66" t="s">
        <v>505</v>
      </c>
      <c r="S1583" s="65" t="s">
        <v>755</v>
      </c>
    </row>
    <row r="1584" spans="6:19" s="66" customFormat="1" x14ac:dyDescent="0.25">
      <c r="F1584" s="80" t="s">
        <v>54</v>
      </c>
      <c r="G1584" s="80" t="s">
        <v>288</v>
      </c>
      <c r="H1584" s="6"/>
      <c r="I1584" s="6">
        <v>495580977</v>
      </c>
      <c r="J1584" s="6">
        <f t="shared" si="71"/>
        <v>495580977</v>
      </c>
      <c r="K1584" s="67" t="str">
        <f t="shared" si="72"/>
        <v>02-02-02-006-003</v>
      </c>
      <c r="L1584" s="67" t="s">
        <v>653</v>
      </c>
      <c r="M1584" s="66" t="s">
        <v>273</v>
      </c>
      <c r="N1584" s="66" t="str">
        <f t="shared" si="70"/>
        <v/>
      </c>
      <c r="O1584" s="66" t="str">
        <f>IF(A1584="","",IF(M1584="DETALLE","",COUNTIFS(N1584:$N$2970,N1584)))</f>
        <v/>
      </c>
      <c r="P1584" s="66" t="s">
        <v>743</v>
      </c>
      <c r="Q1584" s="66" t="s">
        <v>704</v>
      </c>
      <c r="R1584" s="66" t="s">
        <v>505</v>
      </c>
      <c r="S1584" s="65" t="s">
        <v>743</v>
      </c>
    </row>
    <row r="1585" spans="6:19" s="66" customFormat="1" x14ac:dyDescent="0.25">
      <c r="F1585" s="80" t="s">
        <v>138</v>
      </c>
      <c r="G1585" s="80" t="s">
        <v>992</v>
      </c>
      <c r="H1585" s="6">
        <v>10000000</v>
      </c>
      <c r="I1585" s="6"/>
      <c r="J1585" s="6">
        <f t="shared" si="71"/>
        <v>10000000</v>
      </c>
      <c r="K1585" s="67" t="str">
        <f t="shared" si="72"/>
        <v>02-02-02-006-003</v>
      </c>
      <c r="L1585" s="67" t="s">
        <v>653</v>
      </c>
      <c r="M1585" s="66" t="s">
        <v>273</v>
      </c>
      <c r="N1585" s="66" t="str">
        <f t="shared" si="70"/>
        <v/>
      </c>
      <c r="O1585" s="66" t="str">
        <f>IF(A1585="","",IF(M1585="DETALLE","",COUNTIFS(N1585:$N$2970,N1585)))</f>
        <v/>
      </c>
      <c r="P1585" s="66" t="s">
        <v>778</v>
      </c>
      <c r="Q1585" s="66" t="s">
        <v>704</v>
      </c>
      <c r="R1585" s="66" t="s">
        <v>505</v>
      </c>
      <c r="S1585" s="65" t="s">
        <v>778</v>
      </c>
    </row>
    <row r="1586" spans="6:19" s="66" customFormat="1" x14ac:dyDescent="0.25">
      <c r="F1586" s="80" t="s">
        <v>56</v>
      </c>
      <c r="G1586" s="80" t="s">
        <v>280</v>
      </c>
      <c r="H1586" s="6">
        <v>12000000000</v>
      </c>
      <c r="I1586" s="6"/>
      <c r="J1586" s="6">
        <f t="shared" si="71"/>
        <v>12000000000</v>
      </c>
      <c r="K1586" s="67" t="str">
        <f t="shared" si="72"/>
        <v>02-02-02-006-003</v>
      </c>
      <c r="L1586" s="67" t="s">
        <v>653</v>
      </c>
      <c r="M1586" s="66" t="s">
        <v>273</v>
      </c>
      <c r="N1586" s="66" t="str">
        <f t="shared" si="70"/>
        <v/>
      </c>
      <c r="O1586" s="66" t="str">
        <f>IF(A1586="","",IF(M1586="DETALLE","",COUNTIFS(N1586:$N$2970,N1586)))</f>
        <v/>
      </c>
      <c r="P1586" s="66" t="s">
        <v>740</v>
      </c>
      <c r="Q1586" s="66" t="s">
        <v>704</v>
      </c>
      <c r="R1586" s="66" t="s">
        <v>505</v>
      </c>
      <c r="S1586" s="65" t="s">
        <v>740</v>
      </c>
    </row>
    <row r="1587" spans="6:19" s="66" customFormat="1" x14ac:dyDescent="0.25">
      <c r="F1587" s="80" t="s">
        <v>57</v>
      </c>
      <c r="G1587" s="80" t="s">
        <v>1023</v>
      </c>
      <c r="H1587" s="6">
        <v>90000000</v>
      </c>
      <c r="I1587" s="6"/>
      <c r="J1587" s="6">
        <f t="shared" si="71"/>
        <v>90000000</v>
      </c>
      <c r="K1587" s="67" t="str">
        <f t="shared" si="72"/>
        <v>02-02-02-006-003</v>
      </c>
      <c r="L1587" s="67" t="s">
        <v>653</v>
      </c>
      <c r="M1587" s="66" t="s">
        <v>273</v>
      </c>
      <c r="N1587" s="66" t="str">
        <f t="shared" si="70"/>
        <v/>
      </c>
      <c r="O1587" s="66" t="str">
        <f>IF(A1587="","",IF(M1587="DETALLE","",COUNTIFS(N1587:$N$2970,N1587)))</f>
        <v/>
      </c>
      <c r="P1587" s="66" t="s">
        <v>757</v>
      </c>
      <c r="Q1587" s="66" t="s">
        <v>704</v>
      </c>
      <c r="R1587" s="66" t="s">
        <v>505</v>
      </c>
      <c r="S1587" s="65" t="s">
        <v>757</v>
      </c>
    </row>
    <row r="1588" spans="6:19" s="66" customFormat="1" x14ac:dyDescent="0.25">
      <c r="F1588" s="80" t="s">
        <v>58</v>
      </c>
      <c r="G1588" s="80" t="s">
        <v>988</v>
      </c>
      <c r="H1588" s="6">
        <v>50000000</v>
      </c>
      <c r="I1588" s="6"/>
      <c r="J1588" s="6">
        <f t="shared" si="71"/>
        <v>50000000</v>
      </c>
      <c r="K1588" s="67" t="str">
        <f t="shared" si="72"/>
        <v>02-02-02-006-003</v>
      </c>
      <c r="L1588" s="67" t="s">
        <v>653</v>
      </c>
      <c r="M1588" s="66" t="s">
        <v>273</v>
      </c>
      <c r="N1588" s="66" t="str">
        <f t="shared" si="70"/>
        <v/>
      </c>
      <c r="O1588" s="66" t="str">
        <f>IF(A1588="","",IF(M1588="DETALLE","",COUNTIFS(N1588:$N$2970,N1588)))</f>
        <v/>
      </c>
      <c r="P1588" s="66" t="s">
        <v>758</v>
      </c>
      <c r="Q1588" s="66" t="s">
        <v>704</v>
      </c>
      <c r="R1588" s="66" t="s">
        <v>505</v>
      </c>
      <c r="S1588" s="65" t="s">
        <v>758</v>
      </c>
    </row>
    <row r="1589" spans="6:19" s="66" customFormat="1" x14ac:dyDescent="0.25">
      <c r="F1589" s="80" t="s">
        <v>59</v>
      </c>
      <c r="G1589" s="80" t="s">
        <v>1029</v>
      </c>
      <c r="H1589" s="6">
        <v>650000000</v>
      </c>
      <c r="I1589" s="6"/>
      <c r="J1589" s="6">
        <f t="shared" si="71"/>
        <v>650000000</v>
      </c>
      <c r="K1589" s="67" t="str">
        <f t="shared" si="72"/>
        <v>02-02-02-006-003</v>
      </c>
      <c r="L1589" s="67" t="s">
        <v>653</v>
      </c>
      <c r="M1589" s="66" t="s">
        <v>273</v>
      </c>
      <c r="N1589" s="66" t="str">
        <f t="shared" si="70"/>
        <v/>
      </c>
      <c r="O1589" s="66" t="str">
        <f>IF(A1589="","",IF(M1589="DETALLE","",COUNTIFS(N1589:$N$2970,N1589)))</f>
        <v/>
      </c>
      <c r="P1589" s="66" t="s">
        <v>759</v>
      </c>
      <c r="Q1589" s="66" t="s">
        <v>704</v>
      </c>
      <c r="R1589" s="66" t="s">
        <v>505</v>
      </c>
      <c r="S1589" s="65" t="s">
        <v>759</v>
      </c>
    </row>
    <row r="1590" spans="6:19" s="66" customFormat="1" x14ac:dyDescent="0.25">
      <c r="F1590" s="80" t="s">
        <v>145</v>
      </c>
      <c r="G1590" s="80" t="s">
        <v>1037</v>
      </c>
      <c r="H1590" s="6">
        <v>50000000</v>
      </c>
      <c r="I1590" s="6">
        <v>551075000</v>
      </c>
      <c r="J1590" s="6">
        <f t="shared" si="71"/>
        <v>601075000</v>
      </c>
      <c r="K1590" s="67" t="str">
        <f t="shared" si="72"/>
        <v>02-02-02-006-003</v>
      </c>
      <c r="L1590" s="67" t="s">
        <v>653</v>
      </c>
      <c r="M1590" s="66" t="s">
        <v>273</v>
      </c>
      <c r="N1590" s="66" t="str">
        <f t="shared" si="70"/>
        <v/>
      </c>
      <c r="O1590" s="66" t="str">
        <f>IF(A1590="","",IF(M1590="DETALLE","",COUNTIFS(N1590:$N$2970,N1590)))</f>
        <v/>
      </c>
      <c r="P1590" s="66" t="s">
        <v>767</v>
      </c>
      <c r="Q1590" s="66" t="s">
        <v>704</v>
      </c>
      <c r="R1590" s="66" t="s">
        <v>505</v>
      </c>
      <c r="S1590" s="65" t="s">
        <v>767</v>
      </c>
    </row>
    <row r="1591" spans="6:19" s="66" customFormat="1" x14ac:dyDescent="0.25">
      <c r="F1591" s="80" t="s">
        <v>60</v>
      </c>
      <c r="G1591" s="80" t="s">
        <v>329</v>
      </c>
      <c r="H1591" s="6">
        <v>89000000</v>
      </c>
      <c r="I1591" s="6"/>
      <c r="J1591" s="6">
        <f t="shared" si="71"/>
        <v>89000000</v>
      </c>
      <c r="K1591" s="67" t="str">
        <f t="shared" si="72"/>
        <v>02-02-02-006-003</v>
      </c>
      <c r="L1591" s="67" t="s">
        <v>653</v>
      </c>
      <c r="M1591" s="66" t="s">
        <v>273</v>
      </c>
      <c r="N1591" s="66" t="str">
        <f t="shared" si="70"/>
        <v/>
      </c>
      <c r="O1591" s="66" t="str">
        <f>IF(A1591="","",IF(M1591="DETALLE","",COUNTIFS(N1591:$N$2970,N1591)))</f>
        <v/>
      </c>
      <c r="P1591" s="66" t="s">
        <v>760</v>
      </c>
      <c r="Q1591" s="66" t="s">
        <v>704</v>
      </c>
      <c r="R1591" s="66" t="s">
        <v>505</v>
      </c>
      <c r="S1591" s="65" t="s">
        <v>760</v>
      </c>
    </row>
    <row r="1592" spans="6:19" s="66" customFormat="1" x14ac:dyDescent="0.25">
      <c r="F1592" s="80" t="s">
        <v>61</v>
      </c>
      <c r="G1592" s="80" t="s">
        <v>330</v>
      </c>
      <c r="H1592" s="6">
        <v>30000000</v>
      </c>
      <c r="I1592" s="6"/>
      <c r="J1592" s="6">
        <f t="shared" si="71"/>
        <v>30000000</v>
      </c>
      <c r="K1592" s="67" t="str">
        <f t="shared" si="72"/>
        <v>02-02-02-006-003</v>
      </c>
      <c r="L1592" s="67" t="s">
        <v>653</v>
      </c>
      <c r="M1592" s="66" t="s">
        <v>273</v>
      </c>
      <c r="N1592" s="66" t="str">
        <f t="shared" si="70"/>
        <v/>
      </c>
      <c r="O1592" s="66" t="str">
        <f>IF(A1592="","",IF(M1592="DETALLE","",COUNTIFS(N1592:$N$2970,N1592)))</f>
        <v/>
      </c>
      <c r="P1592" s="66" t="s">
        <v>760</v>
      </c>
      <c r="Q1592" s="66" t="s">
        <v>704</v>
      </c>
      <c r="R1592" s="66" t="s">
        <v>505</v>
      </c>
      <c r="S1592" s="65" t="s">
        <v>843</v>
      </c>
    </row>
    <row r="1593" spans="6:19" s="66" customFormat="1" x14ac:dyDescent="0.25">
      <c r="F1593" s="80" t="s">
        <v>62</v>
      </c>
      <c r="G1593" s="80" t="s">
        <v>331</v>
      </c>
      <c r="H1593" s="6">
        <v>160000000</v>
      </c>
      <c r="I1593" s="6"/>
      <c r="J1593" s="6">
        <f t="shared" si="71"/>
        <v>160000000</v>
      </c>
      <c r="K1593" s="67" t="str">
        <f t="shared" si="72"/>
        <v>02-02-02-006-003</v>
      </c>
      <c r="L1593" s="67" t="s">
        <v>653</v>
      </c>
      <c r="M1593" s="66" t="s">
        <v>273</v>
      </c>
      <c r="N1593" s="66" t="str">
        <f t="shared" si="70"/>
        <v/>
      </c>
      <c r="O1593" s="66" t="str">
        <f>IF(A1593="","",IF(M1593="DETALLE","",COUNTIFS(N1593:$N$2970,N1593)))</f>
        <v/>
      </c>
      <c r="P1593" s="66" t="s">
        <v>761</v>
      </c>
      <c r="Q1593" s="66" t="s">
        <v>704</v>
      </c>
      <c r="R1593" s="66" t="s">
        <v>505</v>
      </c>
      <c r="S1593" s="65" t="s">
        <v>761</v>
      </c>
    </row>
    <row r="1594" spans="6:19" s="66" customFormat="1" x14ac:dyDescent="0.25">
      <c r="F1594" s="80" t="s">
        <v>65</v>
      </c>
      <c r="G1594" s="80" t="s">
        <v>1024</v>
      </c>
      <c r="H1594" s="6">
        <v>177000000</v>
      </c>
      <c r="I1594" s="6"/>
      <c r="J1594" s="6">
        <f t="shared" si="71"/>
        <v>177000000</v>
      </c>
      <c r="K1594" s="67" t="str">
        <f t="shared" si="72"/>
        <v>02-02-02-006-003</v>
      </c>
      <c r="L1594" s="67" t="s">
        <v>653</v>
      </c>
      <c r="M1594" s="66" t="s">
        <v>273</v>
      </c>
      <c r="N1594" s="66" t="str">
        <f t="shared" si="70"/>
        <v/>
      </c>
      <c r="O1594" s="66" t="str">
        <f>IF(A1594="","",IF(M1594="DETALLE","",COUNTIFS(N1594:$N$2970,N1594)))</f>
        <v/>
      </c>
      <c r="P1594" s="66" t="s">
        <v>762</v>
      </c>
      <c r="Q1594" s="66" t="s">
        <v>704</v>
      </c>
      <c r="R1594" s="66" t="s">
        <v>505</v>
      </c>
      <c r="S1594" s="65" t="s">
        <v>762</v>
      </c>
    </row>
    <row r="1595" spans="6:19" s="66" customFormat="1" x14ac:dyDescent="0.25">
      <c r="F1595" s="80" t="s">
        <v>66</v>
      </c>
      <c r="G1595" s="80" t="s">
        <v>335</v>
      </c>
      <c r="H1595" s="6">
        <v>370000000</v>
      </c>
      <c r="I1595" s="6"/>
      <c r="J1595" s="6">
        <f t="shared" si="71"/>
        <v>370000000</v>
      </c>
      <c r="K1595" s="67" t="str">
        <f t="shared" si="72"/>
        <v>02-02-02-006-003</v>
      </c>
      <c r="L1595" s="67" t="s">
        <v>653</v>
      </c>
      <c r="M1595" s="66" t="s">
        <v>273</v>
      </c>
      <c r="N1595" s="66" t="str">
        <f t="shared" si="70"/>
        <v/>
      </c>
      <c r="O1595" s="66" t="str">
        <f>IF(A1595="","",IF(M1595="DETALLE","",COUNTIFS(N1595:$N$2970,N1595)))</f>
        <v/>
      </c>
      <c r="P1595" s="66" t="s">
        <v>762</v>
      </c>
      <c r="Q1595" s="66" t="s">
        <v>704</v>
      </c>
      <c r="R1595" s="66" t="s">
        <v>505</v>
      </c>
      <c r="S1595" s="65" t="s">
        <v>845</v>
      </c>
    </row>
    <row r="1596" spans="6:19" s="66" customFormat="1" x14ac:dyDescent="0.25">
      <c r="F1596" s="80" t="s">
        <v>67</v>
      </c>
      <c r="G1596" s="80" t="s">
        <v>336</v>
      </c>
      <c r="H1596" s="6">
        <v>80000000</v>
      </c>
      <c r="I1596" s="6"/>
      <c r="J1596" s="6">
        <f t="shared" si="71"/>
        <v>80000000</v>
      </c>
      <c r="K1596" s="67" t="str">
        <f t="shared" si="72"/>
        <v>02-02-02-006-003</v>
      </c>
      <c r="L1596" s="67" t="s">
        <v>653</v>
      </c>
      <c r="M1596" s="66" t="s">
        <v>273</v>
      </c>
      <c r="N1596" s="66" t="str">
        <f t="shared" si="70"/>
        <v/>
      </c>
      <c r="O1596" s="66" t="str">
        <f>IF(A1596="","",IF(M1596="DETALLE","",COUNTIFS(N1596:$N$2970,N1596)))</f>
        <v/>
      </c>
      <c r="P1596" s="66" t="s">
        <v>762</v>
      </c>
      <c r="Q1596" s="66" t="s">
        <v>704</v>
      </c>
      <c r="R1596" s="66" t="s">
        <v>505</v>
      </c>
      <c r="S1596" s="65" t="s">
        <v>1048</v>
      </c>
    </row>
    <row r="1597" spans="6:19" s="66" customFormat="1" x14ac:dyDescent="0.25">
      <c r="F1597" s="80" t="s">
        <v>68</v>
      </c>
      <c r="G1597" s="80" t="s">
        <v>337</v>
      </c>
      <c r="H1597" s="6">
        <v>230000000</v>
      </c>
      <c r="I1597" s="6"/>
      <c r="J1597" s="6">
        <f t="shared" si="71"/>
        <v>230000000</v>
      </c>
      <c r="K1597" s="67" t="str">
        <f t="shared" si="72"/>
        <v>02-02-02-006-003</v>
      </c>
      <c r="L1597" s="67" t="s">
        <v>653</v>
      </c>
      <c r="M1597" s="66" t="s">
        <v>273</v>
      </c>
      <c r="N1597" s="66" t="str">
        <f t="shared" si="70"/>
        <v/>
      </c>
      <c r="O1597" s="66" t="str">
        <f>IF(A1597="","",IF(M1597="DETALLE","",COUNTIFS(N1597:$N$2970,N1597)))</f>
        <v/>
      </c>
      <c r="P1597" s="66" t="s">
        <v>763</v>
      </c>
      <c r="Q1597" s="66" t="s">
        <v>704</v>
      </c>
      <c r="R1597" s="66" t="s">
        <v>505</v>
      </c>
      <c r="S1597" s="65" t="s">
        <v>763</v>
      </c>
    </row>
    <row r="1598" spans="6:19" s="66" customFormat="1" x14ac:dyDescent="0.25">
      <c r="F1598" s="80" t="s">
        <v>69</v>
      </c>
      <c r="G1598" s="80" t="s">
        <v>338</v>
      </c>
      <c r="H1598" s="6">
        <v>80000000</v>
      </c>
      <c r="I1598" s="6"/>
      <c r="J1598" s="6">
        <f t="shared" si="71"/>
        <v>80000000</v>
      </c>
      <c r="K1598" s="67" t="str">
        <f t="shared" si="72"/>
        <v>02-02-02-006-003</v>
      </c>
      <c r="L1598" s="67" t="s">
        <v>653</v>
      </c>
      <c r="M1598" s="66" t="s">
        <v>273</v>
      </c>
      <c r="N1598" s="66" t="str">
        <f t="shared" si="70"/>
        <v/>
      </c>
      <c r="O1598" s="66" t="str">
        <f>IF(A1598="","",IF(M1598="DETALLE","",COUNTIFS(N1598:$N$2970,N1598)))</f>
        <v/>
      </c>
      <c r="P1598" s="66" t="s">
        <v>763</v>
      </c>
      <c r="Q1598" s="66" t="s">
        <v>704</v>
      </c>
      <c r="R1598" s="66" t="s">
        <v>505</v>
      </c>
      <c r="S1598" s="65" t="s">
        <v>847</v>
      </c>
    </row>
    <row r="1599" spans="6:19" s="66" customFormat="1" x14ac:dyDescent="0.25">
      <c r="F1599" s="80" t="s">
        <v>71</v>
      </c>
      <c r="G1599" s="80" t="s">
        <v>982</v>
      </c>
      <c r="H1599" s="6">
        <v>40000000</v>
      </c>
      <c r="I1599" s="6"/>
      <c r="J1599" s="6">
        <f t="shared" si="71"/>
        <v>40000000</v>
      </c>
      <c r="K1599" s="67" t="str">
        <f t="shared" si="72"/>
        <v>02-02-02-006-003</v>
      </c>
      <c r="L1599" s="67" t="s">
        <v>653</v>
      </c>
      <c r="M1599" s="66" t="s">
        <v>273</v>
      </c>
      <c r="N1599" s="66" t="str">
        <f t="shared" si="70"/>
        <v/>
      </c>
      <c r="O1599" s="66" t="str">
        <f>IF(A1599="","",IF(M1599="DETALLE","",COUNTIFS(N1599:$N$2970,N1599)))</f>
        <v/>
      </c>
      <c r="P1599" s="66" t="s">
        <v>764</v>
      </c>
      <c r="Q1599" s="66" t="s">
        <v>704</v>
      </c>
      <c r="R1599" s="66" t="s">
        <v>505</v>
      </c>
      <c r="S1599" s="65" t="s">
        <v>849</v>
      </c>
    </row>
    <row r="1600" spans="6:19" s="66" customFormat="1" x14ac:dyDescent="0.25">
      <c r="F1600" s="80" t="s">
        <v>72</v>
      </c>
      <c r="G1600" s="80" t="s">
        <v>341</v>
      </c>
      <c r="H1600" s="6">
        <v>70534256.129999995</v>
      </c>
      <c r="I1600" s="6">
        <v>24577000</v>
      </c>
      <c r="J1600" s="6">
        <f t="shared" si="71"/>
        <v>95111256.129999995</v>
      </c>
      <c r="K1600" s="67" t="str">
        <f t="shared" si="72"/>
        <v>02-02-02-006-003</v>
      </c>
      <c r="L1600" s="67" t="s">
        <v>653</v>
      </c>
      <c r="M1600" s="66" t="s">
        <v>273</v>
      </c>
      <c r="N1600" s="66" t="str">
        <f t="shared" si="70"/>
        <v/>
      </c>
      <c r="O1600" s="66" t="str">
        <f>IF(A1600="","",IF(M1600="DETALLE","",COUNTIFS(N1600:$N$2970,N1600)))</f>
        <v/>
      </c>
      <c r="P1600" s="66" t="s">
        <v>765</v>
      </c>
      <c r="Q1600" s="66" t="s">
        <v>704</v>
      </c>
      <c r="R1600" s="66" t="s">
        <v>505</v>
      </c>
      <c r="S1600" s="65" t="s">
        <v>850</v>
      </c>
    </row>
    <row r="1601" spans="6:19" s="66" customFormat="1" x14ac:dyDescent="0.25">
      <c r="F1601" s="80" t="s">
        <v>73</v>
      </c>
      <c r="G1601" s="80" t="s">
        <v>342</v>
      </c>
      <c r="H1601" s="6">
        <v>80267400</v>
      </c>
      <c r="I1601" s="6"/>
      <c r="J1601" s="6">
        <f t="shared" si="71"/>
        <v>80267400</v>
      </c>
      <c r="K1601" s="67" t="str">
        <f t="shared" si="72"/>
        <v>02-02-02-006-003</v>
      </c>
      <c r="L1601" s="67" t="s">
        <v>653</v>
      </c>
      <c r="M1601" s="66" t="s">
        <v>273</v>
      </c>
      <c r="N1601" s="66" t="str">
        <f t="shared" si="70"/>
        <v/>
      </c>
      <c r="O1601" s="66" t="str">
        <f>IF(A1601="","",IF(M1601="DETALLE","",COUNTIFS(N1601:$N$2970,N1601)))</f>
        <v/>
      </c>
      <c r="P1601" s="66" t="s">
        <v>765</v>
      </c>
      <c r="Q1601" s="66" t="s">
        <v>704</v>
      </c>
      <c r="R1601" s="66" t="s">
        <v>505</v>
      </c>
      <c r="S1601" s="65" t="s">
        <v>765</v>
      </c>
    </row>
    <row r="1602" spans="6:19" s="66" customFormat="1" x14ac:dyDescent="0.25">
      <c r="F1602" s="80" t="s">
        <v>75</v>
      </c>
      <c r="G1602" s="80" t="s">
        <v>281</v>
      </c>
      <c r="H1602" s="6">
        <v>172355000</v>
      </c>
      <c r="I1602" s="6"/>
      <c r="J1602" s="6">
        <f t="shared" si="71"/>
        <v>172355000</v>
      </c>
      <c r="K1602" s="67" t="str">
        <f t="shared" si="72"/>
        <v>02-02-02-006-003</v>
      </c>
      <c r="L1602" s="67" t="s">
        <v>653</v>
      </c>
      <c r="M1602" s="66" t="s">
        <v>273</v>
      </c>
      <c r="N1602" s="66" t="str">
        <f t="shared" si="70"/>
        <v/>
      </c>
      <c r="O1602" s="66" t="str">
        <f>IF(A1602="","",IF(M1602="DETALLE","",COUNTIFS(N1602:$N$2970,N1602)))</f>
        <v/>
      </c>
      <c r="P1602" s="66" t="s">
        <v>741</v>
      </c>
      <c r="Q1602" s="66" t="s">
        <v>704</v>
      </c>
      <c r="R1602" s="66" t="s">
        <v>505</v>
      </c>
      <c r="S1602" s="65" t="s">
        <v>741</v>
      </c>
    </row>
    <row r="1603" spans="6:19" s="66" customFormat="1" x14ac:dyDescent="0.25">
      <c r="F1603" s="80" t="s">
        <v>76</v>
      </c>
      <c r="G1603" s="80" t="s">
        <v>282</v>
      </c>
      <c r="H1603" s="6">
        <v>40000000</v>
      </c>
      <c r="I1603" s="6"/>
      <c r="J1603" s="6">
        <f t="shared" si="71"/>
        <v>40000000</v>
      </c>
      <c r="K1603" s="67" t="str">
        <f t="shared" si="72"/>
        <v>02-02-02-006-003</v>
      </c>
      <c r="L1603" s="67" t="s">
        <v>653</v>
      </c>
      <c r="M1603" s="66" t="s">
        <v>273</v>
      </c>
      <c r="N1603" s="66" t="str">
        <f t="shared" si="70"/>
        <v/>
      </c>
      <c r="O1603" s="66" t="str">
        <f>IF(A1603="","",IF(M1603="DETALLE","",COUNTIFS(N1603:$N$2970,N1603)))</f>
        <v/>
      </c>
      <c r="P1603" s="66" t="s">
        <v>741</v>
      </c>
      <c r="Q1603" s="66" t="s">
        <v>704</v>
      </c>
      <c r="R1603" s="66" t="s">
        <v>505</v>
      </c>
      <c r="S1603" s="65" t="s">
        <v>851</v>
      </c>
    </row>
    <row r="1604" spans="6:19" s="66" customFormat="1" x14ac:dyDescent="0.25">
      <c r="F1604" s="80" t="s">
        <v>80</v>
      </c>
      <c r="G1604" s="80" t="s">
        <v>347</v>
      </c>
      <c r="H1604" s="6">
        <v>650000000</v>
      </c>
      <c r="I1604" s="6"/>
      <c r="J1604" s="6">
        <f t="shared" si="71"/>
        <v>650000000</v>
      </c>
      <c r="K1604" s="67" t="str">
        <f t="shared" si="72"/>
        <v>02-02-02-006-003</v>
      </c>
      <c r="L1604" s="67" t="s">
        <v>653</v>
      </c>
      <c r="M1604" s="66" t="s">
        <v>273</v>
      </c>
      <c r="N1604" s="66" t="str">
        <f t="shared" si="70"/>
        <v/>
      </c>
      <c r="O1604" s="66" t="str">
        <f>IF(A1604="","",IF(M1604="DETALLE","",COUNTIFS(N1604:$N$2970,N1604)))</f>
        <v/>
      </c>
      <c r="P1604" s="66" t="s">
        <v>768</v>
      </c>
      <c r="Q1604" s="66" t="s">
        <v>704</v>
      </c>
      <c r="R1604" s="66" t="s">
        <v>505</v>
      </c>
      <c r="S1604" s="65" t="s">
        <v>768</v>
      </c>
    </row>
    <row r="1605" spans="6:19" s="66" customFormat="1" x14ac:dyDescent="0.25">
      <c r="F1605" s="80" t="s">
        <v>113</v>
      </c>
      <c r="G1605" s="80" t="s">
        <v>379</v>
      </c>
      <c r="H1605" s="6">
        <v>120000000</v>
      </c>
      <c r="I1605" s="6"/>
      <c r="J1605" s="6">
        <f t="shared" si="71"/>
        <v>120000000</v>
      </c>
      <c r="K1605" s="67" t="str">
        <f t="shared" si="72"/>
        <v>02-02-02-006-003</v>
      </c>
      <c r="L1605" s="67" t="s">
        <v>653</v>
      </c>
      <c r="M1605" s="66" t="s">
        <v>273</v>
      </c>
      <c r="N1605" s="66" t="str">
        <f t="shared" si="70"/>
        <v/>
      </c>
      <c r="O1605" s="66" t="str">
        <f>IF(A1605="","",IF(M1605="DETALLE","",COUNTIFS(N1605:$N$2970,N1605)))</f>
        <v/>
      </c>
      <c r="P1605" s="66" t="s">
        <v>768</v>
      </c>
      <c r="Q1605" s="66" t="s">
        <v>704</v>
      </c>
      <c r="R1605" s="66" t="s">
        <v>505</v>
      </c>
      <c r="S1605" s="65" t="s">
        <v>867</v>
      </c>
    </row>
    <row r="1606" spans="6:19" s="66" customFormat="1" x14ac:dyDescent="0.25">
      <c r="F1606" s="80" t="s">
        <v>81</v>
      </c>
      <c r="G1606" s="80" t="s">
        <v>348</v>
      </c>
      <c r="H1606" s="6">
        <v>200000000</v>
      </c>
      <c r="I1606" s="6"/>
      <c r="J1606" s="6">
        <f t="shared" si="71"/>
        <v>200000000</v>
      </c>
      <c r="K1606" s="67" t="str">
        <f t="shared" si="72"/>
        <v>02-02-02-006-003</v>
      </c>
      <c r="L1606" s="67" t="s">
        <v>653</v>
      </c>
      <c r="M1606" s="66" t="s">
        <v>273</v>
      </c>
      <c r="N1606" s="66" t="str">
        <f t="shared" si="70"/>
        <v/>
      </c>
      <c r="O1606" s="66" t="str">
        <f>IF(A1606="","",IF(M1606="DETALLE","",COUNTIFS(N1606:$N$2970,N1606)))</f>
        <v/>
      </c>
      <c r="P1606" s="66" t="s">
        <v>768</v>
      </c>
      <c r="Q1606" s="66" t="s">
        <v>704</v>
      </c>
      <c r="R1606" s="66" t="s">
        <v>505</v>
      </c>
      <c r="S1606" s="65" t="s">
        <v>854</v>
      </c>
    </row>
    <row r="1607" spans="6:19" s="66" customFormat="1" x14ac:dyDescent="0.25">
      <c r="F1607" s="80" t="s">
        <v>114</v>
      </c>
      <c r="G1607" s="80" t="s">
        <v>380</v>
      </c>
      <c r="H1607" s="6">
        <v>80000000</v>
      </c>
      <c r="I1607" s="6"/>
      <c r="J1607" s="6">
        <f t="shared" si="71"/>
        <v>80000000</v>
      </c>
      <c r="K1607" s="67" t="str">
        <f t="shared" si="72"/>
        <v>02-02-02-006-003</v>
      </c>
      <c r="L1607" s="67" t="s">
        <v>653</v>
      </c>
      <c r="M1607" s="66" t="s">
        <v>273</v>
      </c>
      <c r="N1607" s="66" t="str">
        <f t="shared" si="70"/>
        <v/>
      </c>
      <c r="O1607" s="66" t="str">
        <f>IF(A1607="","",IF(M1607="DETALLE","",COUNTIFS(N1607:$N$2970,N1607)))</f>
        <v/>
      </c>
      <c r="P1607" s="66" t="s">
        <v>769</v>
      </c>
      <c r="Q1607" s="66" t="s">
        <v>704</v>
      </c>
      <c r="R1607" s="66" t="s">
        <v>505</v>
      </c>
      <c r="S1607" s="65" t="s">
        <v>868</v>
      </c>
    </row>
    <row r="1608" spans="6:19" s="66" customFormat="1" x14ac:dyDescent="0.25">
      <c r="F1608" s="80" t="s">
        <v>84</v>
      </c>
      <c r="G1608" s="80" t="s">
        <v>351</v>
      </c>
      <c r="H1608" s="6">
        <v>20000000</v>
      </c>
      <c r="I1608" s="6"/>
      <c r="J1608" s="6">
        <f t="shared" si="71"/>
        <v>20000000</v>
      </c>
      <c r="K1608" s="67" t="str">
        <f t="shared" si="72"/>
        <v>02-02-02-006-003</v>
      </c>
      <c r="L1608" s="67" t="s">
        <v>653</v>
      </c>
      <c r="M1608" s="66" t="s">
        <v>273</v>
      </c>
      <c r="N1608" s="66" t="str">
        <f t="shared" si="70"/>
        <v/>
      </c>
      <c r="O1608" s="66" t="str">
        <f>IF(A1608="","",IF(M1608="DETALLE","",COUNTIFS(N1608:$N$2970,N1608)))</f>
        <v/>
      </c>
      <c r="P1608" s="66" t="s">
        <v>769</v>
      </c>
      <c r="Q1608" s="66" t="s">
        <v>704</v>
      </c>
      <c r="R1608" s="66" t="s">
        <v>505</v>
      </c>
      <c r="S1608" s="65" t="s">
        <v>1050</v>
      </c>
    </row>
    <row r="1609" spans="6:19" s="66" customFormat="1" x14ac:dyDescent="0.25">
      <c r="F1609" s="80" t="s">
        <v>85</v>
      </c>
      <c r="G1609" s="80" t="s">
        <v>352</v>
      </c>
      <c r="H1609" s="6">
        <v>210000000</v>
      </c>
      <c r="I1609" s="6"/>
      <c r="J1609" s="6">
        <f t="shared" si="71"/>
        <v>210000000</v>
      </c>
      <c r="K1609" s="67" t="str">
        <f t="shared" si="72"/>
        <v>02-02-02-006-003</v>
      </c>
      <c r="L1609" s="67" t="s">
        <v>653</v>
      </c>
      <c r="M1609" s="66" t="s">
        <v>273</v>
      </c>
      <c r="N1609" s="66" t="str">
        <f t="shared" si="70"/>
        <v/>
      </c>
      <c r="O1609" s="66" t="str">
        <f>IF(A1609="","",IF(M1609="DETALLE","",COUNTIFS(N1609:$N$2970,N1609)))</f>
        <v/>
      </c>
      <c r="P1609" s="66" t="s">
        <v>770</v>
      </c>
      <c r="Q1609" s="66" t="s">
        <v>704</v>
      </c>
      <c r="R1609" s="66" t="s">
        <v>505</v>
      </c>
      <c r="S1609" s="65" t="s">
        <v>770</v>
      </c>
    </row>
    <row r="1610" spans="6:19" s="66" customFormat="1" x14ac:dyDescent="0.25">
      <c r="F1610" s="80" t="s">
        <v>86</v>
      </c>
      <c r="G1610" s="80" t="s">
        <v>353</v>
      </c>
      <c r="H1610" s="6">
        <v>80000000</v>
      </c>
      <c r="I1610" s="6"/>
      <c r="J1610" s="6">
        <f t="shared" si="71"/>
        <v>80000000</v>
      </c>
      <c r="K1610" s="67" t="str">
        <f t="shared" si="72"/>
        <v>02-02-02-006-003</v>
      </c>
      <c r="L1610" s="67" t="s">
        <v>653</v>
      </c>
      <c r="M1610" s="66" t="s">
        <v>273</v>
      </c>
      <c r="N1610" s="66" t="str">
        <f t="shared" si="70"/>
        <v/>
      </c>
      <c r="O1610" s="66" t="str">
        <f>IF(A1610="","",IF(M1610="DETALLE","",COUNTIFS(N1610:$N$2970,N1610)))</f>
        <v/>
      </c>
      <c r="P1610" s="66" t="s">
        <v>770</v>
      </c>
      <c r="Q1610" s="66" t="s">
        <v>704</v>
      </c>
      <c r="R1610" s="66" t="s">
        <v>505</v>
      </c>
      <c r="S1610" s="65" t="s">
        <v>856</v>
      </c>
    </row>
    <row r="1611" spans="6:19" s="66" customFormat="1" x14ac:dyDescent="0.25">
      <c r="F1611" s="80" t="s">
        <v>87</v>
      </c>
      <c r="G1611" s="80" t="s">
        <v>354</v>
      </c>
      <c r="H1611" s="6">
        <v>180000000</v>
      </c>
      <c r="I1611" s="6"/>
      <c r="J1611" s="6">
        <f t="shared" si="71"/>
        <v>180000000</v>
      </c>
      <c r="K1611" s="67" t="str">
        <f>IF(F1611&lt;&gt;"",K1610,A1611&amp;IF(B1611="","","-"&amp;B1611)&amp;IF(OR(C1611="",C1611=" "),"","-"&amp;C1611)&amp;IF(OR(D1611="",D1611=" "),"","-"&amp;D1611)&amp;IF(OR(E1611="",E1611=" "),"","-"&amp;E1611))</f>
        <v>02-02-02-006-003</v>
      </c>
      <c r="L1611" s="67" t="s">
        <v>653</v>
      </c>
      <c r="M1611" s="66" t="s">
        <v>273</v>
      </c>
      <c r="N1611" s="66" t="str">
        <f t="shared" si="70"/>
        <v/>
      </c>
      <c r="O1611" s="66" t="str">
        <f>IF(A1611="","",IF(M1611="DETALLE","",COUNTIFS(N1611:$N$2970,N1611)))</f>
        <v/>
      </c>
      <c r="P1611" s="66" t="s">
        <v>771</v>
      </c>
      <c r="Q1611" s="66" t="s">
        <v>704</v>
      </c>
      <c r="R1611" s="66" t="s">
        <v>505</v>
      </c>
      <c r="S1611" s="65" t="s">
        <v>771</v>
      </c>
    </row>
    <row r="1612" spans="6:19" s="66" customFormat="1" x14ac:dyDescent="0.25">
      <c r="F1612" s="80" t="s">
        <v>88</v>
      </c>
      <c r="G1612" s="80" t="s">
        <v>355</v>
      </c>
      <c r="H1612" s="6">
        <v>15000000</v>
      </c>
      <c r="I1612" s="6"/>
      <c r="J1612" s="6">
        <f t="shared" si="71"/>
        <v>15000000</v>
      </c>
      <c r="K1612" s="67" t="str">
        <f t="shared" si="72"/>
        <v>02-02-02-006-003</v>
      </c>
      <c r="L1612" s="67" t="s">
        <v>653</v>
      </c>
      <c r="M1612" s="66" t="s">
        <v>273</v>
      </c>
      <c r="N1612" s="66" t="str">
        <f t="shared" si="70"/>
        <v/>
      </c>
      <c r="O1612" s="66" t="str">
        <f>IF(A1612="","",IF(M1612="DETALLE","",COUNTIFS(N1612:$N$2970,N1612)))</f>
        <v/>
      </c>
      <c r="P1612" s="66" t="s">
        <v>771</v>
      </c>
      <c r="Q1612" s="66" t="s">
        <v>704</v>
      </c>
      <c r="R1612" s="66" t="s">
        <v>505</v>
      </c>
      <c r="S1612" s="65" t="s">
        <v>1051</v>
      </c>
    </row>
    <row r="1613" spans="6:19" s="66" customFormat="1" x14ac:dyDescent="0.25">
      <c r="F1613" s="80" t="s">
        <v>116</v>
      </c>
      <c r="G1613" s="80" t="s">
        <v>382</v>
      </c>
      <c r="H1613" s="6">
        <v>30000000</v>
      </c>
      <c r="I1613" s="6"/>
      <c r="J1613" s="6">
        <f t="shared" si="71"/>
        <v>30000000</v>
      </c>
      <c r="K1613" s="67" t="str">
        <f t="shared" si="72"/>
        <v>02-02-02-006-003</v>
      </c>
      <c r="L1613" s="67" t="s">
        <v>653</v>
      </c>
      <c r="M1613" s="66" t="s">
        <v>273</v>
      </c>
      <c r="N1613" s="66" t="str">
        <f t="shared" si="70"/>
        <v/>
      </c>
      <c r="O1613" s="66" t="str">
        <f>IF(A1613="","",IF(M1613="DETALLE","",COUNTIFS(N1613:$N$2970,N1613)))</f>
        <v/>
      </c>
      <c r="P1613" s="66" t="s">
        <v>771</v>
      </c>
      <c r="Q1613" s="66" t="s">
        <v>704</v>
      </c>
      <c r="R1613" s="66" t="s">
        <v>505</v>
      </c>
      <c r="S1613" s="65" t="s">
        <v>869</v>
      </c>
    </row>
    <row r="1614" spans="6:19" s="66" customFormat="1" x14ac:dyDescent="0.25">
      <c r="F1614" s="80" t="s">
        <v>141</v>
      </c>
      <c r="G1614" s="80" t="s">
        <v>405</v>
      </c>
      <c r="H1614" s="6">
        <v>143000000</v>
      </c>
      <c r="I1614" s="6"/>
      <c r="J1614" s="6">
        <f t="shared" si="71"/>
        <v>143000000</v>
      </c>
      <c r="K1614" s="67" t="str">
        <f t="shared" si="72"/>
        <v>02-02-02-006-003</v>
      </c>
      <c r="L1614" s="67" t="s">
        <v>653</v>
      </c>
      <c r="M1614" s="66" t="s">
        <v>273</v>
      </c>
      <c r="N1614" s="66" t="str">
        <f t="shared" si="70"/>
        <v/>
      </c>
      <c r="O1614" s="66" t="str">
        <f>IF(A1614="","",IF(M1614="DETALLE","",COUNTIFS(N1614:$N$2970,N1614)))</f>
        <v/>
      </c>
      <c r="P1614" s="66" t="s">
        <v>772</v>
      </c>
      <c r="Q1614" s="66" t="s">
        <v>704</v>
      </c>
      <c r="R1614" s="66" t="s">
        <v>505</v>
      </c>
      <c r="S1614" s="65" t="s">
        <v>772</v>
      </c>
    </row>
    <row r="1615" spans="6:19" s="66" customFormat="1" x14ac:dyDescent="0.25">
      <c r="F1615" s="80" t="s">
        <v>125</v>
      </c>
      <c r="G1615" s="80" t="s">
        <v>392</v>
      </c>
      <c r="H1615" s="6">
        <v>70000000</v>
      </c>
      <c r="I1615" s="6"/>
      <c r="J1615" s="6">
        <f t="shared" si="71"/>
        <v>70000000</v>
      </c>
      <c r="K1615" s="67" t="str">
        <f t="shared" si="72"/>
        <v>02-02-02-006-003</v>
      </c>
      <c r="L1615" s="67" t="s">
        <v>653</v>
      </c>
      <c r="M1615" s="66" t="s">
        <v>273</v>
      </c>
      <c r="N1615" s="66" t="str">
        <f t="shared" si="70"/>
        <v/>
      </c>
      <c r="O1615" s="66" t="str">
        <f>IF(A1615="","",IF(M1615="DETALLE","",COUNTIFS(N1615:$N$2970,N1615)))</f>
        <v/>
      </c>
      <c r="P1615" s="66" t="s">
        <v>772</v>
      </c>
      <c r="Q1615" s="66" t="s">
        <v>704</v>
      </c>
      <c r="R1615" s="66" t="s">
        <v>505</v>
      </c>
      <c r="S1615" s="65" t="s">
        <v>874</v>
      </c>
    </row>
    <row r="1616" spans="6:19" s="66" customFormat="1" x14ac:dyDescent="0.25">
      <c r="F1616" s="80" t="s">
        <v>89</v>
      </c>
      <c r="G1616" s="80" t="s">
        <v>356</v>
      </c>
      <c r="H1616" s="6">
        <v>60000000</v>
      </c>
      <c r="I1616" s="6"/>
      <c r="J1616" s="6">
        <f t="shared" si="71"/>
        <v>60000000</v>
      </c>
      <c r="K1616" s="67" t="str">
        <f t="shared" si="72"/>
        <v>02-02-02-006-003</v>
      </c>
      <c r="L1616" s="67" t="s">
        <v>653</v>
      </c>
      <c r="M1616" s="66" t="s">
        <v>273</v>
      </c>
      <c r="N1616" s="66" t="str">
        <f t="shared" si="70"/>
        <v/>
      </c>
      <c r="O1616" s="66" t="str">
        <f>IF(A1616="","",IF(M1616="DETALLE","",COUNTIFS(N1616:$N$2970,N1616)))</f>
        <v/>
      </c>
      <c r="P1616" s="66" t="s">
        <v>772</v>
      </c>
      <c r="Q1616" s="66" t="s">
        <v>704</v>
      </c>
      <c r="R1616" s="66" t="s">
        <v>505</v>
      </c>
      <c r="S1616" s="65" t="s">
        <v>858</v>
      </c>
    </row>
    <row r="1617" spans="1:19" s="66" customFormat="1" x14ac:dyDescent="0.25">
      <c r="F1617" s="80" t="s">
        <v>90</v>
      </c>
      <c r="G1617" s="80" t="s">
        <v>1025</v>
      </c>
      <c r="H1617" s="6">
        <v>40000000</v>
      </c>
      <c r="I1617" s="6"/>
      <c r="J1617" s="6">
        <f t="shared" si="71"/>
        <v>40000000</v>
      </c>
      <c r="K1617" s="67" t="str">
        <f t="shared" si="72"/>
        <v>02-02-02-006-003</v>
      </c>
      <c r="L1617" s="67" t="s">
        <v>653</v>
      </c>
      <c r="M1617" s="66" t="s">
        <v>273</v>
      </c>
      <c r="N1617" s="66" t="str">
        <f t="shared" si="70"/>
        <v/>
      </c>
      <c r="O1617" s="66" t="str">
        <f>IF(A1617="","",IF(M1617="DETALLE","",COUNTIFS(N1617:$N$2970,N1617)))</f>
        <v/>
      </c>
      <c r="P1617" s="66" t="s">
        <v>773</v>
      </c>
      <c r="Q1617" s="66" t="s">
        <v>704</v>
      </c>
      <c r="R1617" s="66" t="s">
        <v>505</v>
      </c>
      <c r="S1617" s="65" t="s">
        <v>773</v>
      </c>
    </row>
    <row r="1618" spans="1:19" s="66" customFormat="1" x14ac:dyDescent="0.25">
      <c r="F1618" s="80" t="s">
        <v>164</v>
      </c>
      <c r="G1618" s="80" t="s">
        <v>443</v>
      </c>
      <c r="H1618" s="6">
        <v>32000000</v>
      </c>
      <c r="I1618" s="6"/>
      <c r="J1618" s="6">
        <f t="shared" si="71"/>
        <v>32000000</v>
      </c>
      <c r="K1618" s="67" t="str">
        <f t="shared" si="72"/>
        <v>02-02-02-006-003</v>
      </c>
      <c r="L1618" s="67" t="s">
        <v>653</v>
      </c>
      <c r="M1618" s="66" t="s">
        <v>273</v>
      </c>
      <c r="N1618" s="66" t="str">
        <f t="shared" si="70"/>
        <v/>
      </c>
      <c r="O1618" s="66" t="str">
        <f>IF(A1618="","",IF(M1618="DETALLE","",COUNTIFS(N1618:$N$2970,N1618)))</f>
        <v/>
      </c>
      <c r="P1618" s="66" t="s">
        <v>773</v>
      </c>
      <c r="Q1618" s="66" t="s">
        <v>704</v>
      </c>
      <c r="R1618" s="66" t="s">
        <v>505</v>
      </c>
      <c r="S1618" s="65" t="s">
        <v>1054</v>
      </c>
    </row>
    <row r="1619" spans="1:19" s="66" customFormat="1" x14ac:dyDescent="0.25">
      <c r="F1619" s="80" t="s">
        <v>93</v>
      </c>
      <c r="G1619" s="80" t="s">
        <v>360</v>
      </c>
      <c r="H1619" s="6">
        <v>60000000</v>
      </c>
      <c r="I1619" s="6"/>
      <c r="J1619" s="6">
        <f t="shared" si="71"/>
        <v>60000000</v>
      </c>
      <c r="K1619" s="67" t="str">
        <f t="shared" si="72"/>
        <v>02-02-02-006-003</v>
      </c>
      <c r="L1619" s="67" t="s">
        <v>653</v>
      </c>
      <c r="M1619" s="66" t="s">
        <v>273</v>
      </c>
      <c r="N1619" s="66" t="str">
        <f t="shared" si="70"/>
        <v/>
      </c>
      <c r="O1619" s="66" t="str">
        <f>IF(A1619="","",IF(M1619="DETALLE","",COUNTIFS(N1619:$N$2970,N1619)))</f>
        <v/>
      </c>
      <c r="P1619" s="66" t="s">
        <v>774</v>
      </c>
      <c r="Q1619" s="66" t="s">
        <v>704</v>
      </c>
      <c r="R1619" s="66" t="s">
        <v>505</v>
      </c>
      <c r="S1619" s="65" t="s">
        <v>774</v>
      </c>
    </row>
    <row r="1620" spans="1:19" s="66" customFormat="1" x14ac:dyDescent="0.25">
      <c r="F1620" s="80" t="s">
        <v>94</v>
      </c>
      <c r="G1620" s="80" t="s">
        <v>361</v>
      </c>
      <c r="H1620" s="6">
        <v>50000000</v>
      </c>
      <c r="I1620" s="6"/>
      <c r="J1620" s="6">
        <f t="shared" si="71"/>
        <v>50000000</v>
      </c>
      <c r="K1620" s="67" t="str">
        <f t="shared" si="72"/>
        <v>02-02-02-006-003</v>
      </c>
      <c r="L1620" s="67" t="s">
        <v>653</v>
      </c>
      <c r="M1620" s="66" t="s">
        <v>273</v>
      </c>
      <c r="N1620" s="66" t="str">
        <f t="shared" si="70"/>
        <v/>
      </c>
      <c r="O1620" s="66" t="str">
        <f>IF(A1620="","",IF(M1620="DETALLE","",COUNTIFS(N1620:$N$2970,N1620)))</f>
        <v/>
      </c>
      <c r="P1620" s="66" t="s">
        <v>774</v>
      </c>
      <c r="Q1620" s="66" t="s">
        <v>704</v>
      </c>
      <c r="R1620" s="66" t="s">
        <v>505</v>
      </c>
      <c r="S1620" s="65" t="s">
        <v>860</v>
      </c>
    </row>
    <row r="1621" spans="1:19" s="66" customFormat="1" x14ac:dyDescent="0.25">
      <c r="F1621" s="80" t="s">
        <v>142</v>
      </c>
      <c r="G1621" s="80" t="s">
        <v>406</v>
      </c>
      <c r="H1621" s="6">
        <v>25000000</v>
      </c>
      <c r="I1621" s="6"/>
      <c r="J1621" s="6">
        <f t="shared" si="71"/>
        <v>25000000</v>
      </c>
      <c r="K1621" s="67" t="str">
        <f t="shared" si="72"/>
        <v>02-02-02-006-003</v>
      </c>
      <c r="L1621" s="67" t="s">
        <v>653</v>
      </c>
      <c r="M1621" s="66" t="s">
        <v>273</v>
      </c>
      <c r="N1621" s="66" t="str">
        <f t="shared" si="70"/>
        <v/>
      </c>
      <c r="O1621" s="66" t="str">
        <f>IF(A1621="","",IF(M1621="DETALLE","",COUNTIFS(N1621:$N$2970,N1621)))</f>
        <v/>
      </c>
      <c r="P1621" s="66" t="s">
        <v>774</v>
      </c>
      <c r="Q1621" s="66" t="s">
        <v>704</v>
      </c>
      <c r="R1621" s="66" t="s">
        <v>505</v>
      </c>
      <c r="S1621" s="65" t="s">
        <v>1053</v>
      </c>
    </row>
    <row r="1622" spans="1:19" s="66" customFormat="1" x14ac:dyDescent="0.25">
      <c r="F1622" s="80" t="s">
        <v>96</v>
      </c>
      <c r="G1622" s="80" t="s">
        <v>363</v>
      </c>
      <c r="H1622" s="6">
        <v>20000000</v>
      </c>
      <c r="I1622" s="6"/>
      <c r="J1622" s="6">
        <f t="shared" si="71"/>
        <v>20000000</v>
      </c>
      <c r="K1622" s="67" t="str">
        <f t="shared" si="72"/>
        <v>02-02-02-006-003</v>
      </c>
      <c r="L1622" s="67" t="s">
        <v>653</v>
      </c>
      <c r="M1622" s="66" t="s">
        <v>273</v>
      </c>
      <c r="N1622" s="66" t="str">
        <f t="shared" si="70"/>
        <v/>
      </c>
      <c r="O1622" s="66" t="str">
        <f>IF(A1622="","",IF(M1622="DETALLE","",COUNTIFS(N1622:$N$2970,N1622)))</f>
        <v/>
      </c>
      <c r="P1622" s="66" t="s">
        <v>742</v>
      </c>
      <c r="Q1622" s="66" t="s">
        <v>704</v>
      </c>
      <c r="R1622" s="66" t="s">
        <v>505</v>
      </c>
      <c r="S1622" s="65" t="s">
        <v>742</v>
      </c>
    </row>
    <row r="1623" spans="1:19" s="66" customFormat="1" x14ac:dyDescent="0.25">
      <c r="F1623" s="84" t="s">
        <v>97</v>
      </c>
      <c r="G1623" s="80" t="s">
        <v>364</v>
      </c>
      <c r="H1623" s="6">
        <v>20000000</v>
      </c>
      <c r="I1623" s="6"/>
      <c r="J1623" s="6">
        <f t="shared" si="71"/>
        <v>20000000</v>
      </c>
      <c r="K1623" s="67" t="str">
        <f t="shared" si="72"/>
        <v>02-02-02-006-003</v>
      </c>
      <c r="L1623" s="67" t="s">
        <v>653</v>
      </c>
      <c r="M1623" s="66" t="s">
        <v>273</v>
      </c>
      <c r="N1623" s="66" t="str">
        <f t="shared" si="70"/>
        <v/>
      </c>
      <c r="O1623" s="66" t="str">
        <f>IF(A1623="","",IF(M1623="DETALLE","",COUNTIFS(N1623:$N$2970,N1623)))</f>
        <v/>
      </c>
      <c r="P1623" s="66" t="s">
        <v>742</v>
      </c>
      <c r="Q1623" s="66" t="s">
        <v>704</v>
      </c>
      <c r="R1623" s="66" t="s">
        <v>505</v>
      </c>
      <c r="S1623" s="65" t="s">
        <v>861</v>
      </c>
    </row>
    <row r="1624" spans="1:19" s="66" customFormat="1" x14ac:dyDescent="0.25">
      <c r="F1624" s="84" t="s">
        <v>99</v>
      </c>
      <c r="G1624" s="80" t="s">
        <v>365</v>
      </c>
      <c r="H1624" s="6">
        <v>28000000</v>
      </c>
      <c r="I1624" s="6"/>
      <c r="J1624" s="6">
        <f t="shared" si="71"/>
        <v>28000000</v>
      </c>
      <c r="K1624" s="67" t="str">
        <f t="shared" si="72"/>
        <v>02-02-02-006-003</v>
      </c>
      <c r="L1624" s="67" t="s">
        <v>653</v>
      </c>
      <c r="M1624" s="66" t="s">
        <v>273</v>
      </c>
      <c r="N1624" s="66" t="str">
        <f t="shared" si="70"/>
        <v/>
      </c>
      <c r="O1624" s="66" t="str">
        <f>IF(A1624="","",IF(M1624="DETALLE","",COUNTIFS(N1624:$N$2970,N1624)))</f>
        <v/>
      </c>
      <c r="P1624" s="66" t="s">
        <v>742</v>
      </c>
      <c r="Q1624" s="66" t="s">
        <v>704</v>
      </c>
      <c r="R1624" s="66" t="s">
        <v>505</v>
      </c>
      <c r="S1624" s="65" t="s">
        <v>1052</v>
      </c>
    </row>
    <row r="1625" spans="1:19" s="66" customFormat="1" x14ac:dyDescent="0.25">
      <c r="A1625" s="62"/>
      <c r="B1625" s="62"/>
      <c r="C1625" s="62"/>
      <c r="D1625" s="62"/>
      <c r="E1625" s="62"/>
      <c r="F1625" s="71"/>
      <c r="G1625" s="62" t="s">
        <v>261</v>
      </c>
      <c r="H1625" s="4" t="str">
        <f>IF(A1625="","",SUMIFS(H1626:$H$2970,L1626:$L$2970,K1625))</f>
        <v/>
      </c>
      <c r="I1625" s="4" t="str">
        <f>IF(A1625="","",SUMIFS(I1626:$I$2970,L1626:$L$2970,K1625))</f>
        <v/>
      </c>
      <c r="J1625" s="4" t="str">
        <f t="shared" si="71"/>
        <v/>
      </c>
      <c r="K1625" s="64" t="str">
        <f t="shared" si="72"/>
        <v/>
      </c>
      <c r="L1625" s="64" t="s">
        <v>261</v>
      </c>
      <c r="M1625" s="62" t="s">
        <v>261</v>
      </c>
      <c r="N1625" s="62" t="str">
        <f t="shared" si="70"/>
        <v/>
      </c>
      <c r="O1625" s="62" t="str">
        <f>IF(A1625="","",IF(M1625="DETALLE","",COUNTIFS(N1625:$N$2970,N1625)))</f>
        <v/>
      </c>
      <c r="P1625" s="62" t="s">
        <v>261</v>
      </c>
      <c r="Q1625" s="62" t="s">
        <v>261</v>
      </c>
      <c r="R1625" s="62" t="s">
        <v>261</v>
      </c>
      <c r="S1625" s="65" t="s">
        <v>261</v>
      </c>
    </row>
    <row r="1626" spans="1:19" s="66" customFormat="1" ht="30" customHeight="1" x14ac:dyDescent="0.25">
      <c r="A1626" s="62" t="s">
        <v>27</v>
      </c>
      <c r="B1626" s="62" t="s">
        <v>27</v>
      </c>
      <c r="C1626" s="62" t="s">
        <v>27</v>
      </c>
      <c r="D1626" s="62" t="s">
        <v>143</v>
      </c>
      <c r="E1626" s="62" t="s">
        <v>100</v>
      </c>
      <c r="F1626" s="71"/>
      <c r="G1626" s="63" t="s">
        <v>506</v>
      </c>
      <c r="H1626" s="4">
        <f>IF(A1626="","",SUMIFS(H1627:$H$2970,L1627:$L$2970,K1626))</f>
        <v>11723877665</v>
      </c>
      <c r="I1626" s="4">
        <f>IF(A1626="","",SUMIFS(I1627:$I$2970,L1627:$L$2970,K1626))</f>
        <v>495000000</v>
      </c>
      <c r="J1626" s="4">
        <f t="shared" si="71"/>
        <v>12218877665</v>
      </c>
      <c r="K1626" s="64" t="str">
        <f t="shared" si="72"/>
        <v>02-02-02-006-004</v>
      </c>
      <c r="L1626" s="64" t="s">
        <v>652</v>
      </c>
      <c r="M1626" s="62" t="s">
        <v>277</v>
      </c>
      <c r="N1626" s="62" t="str">
        <f t="shared" si="70"/>
        <v>020202006004Subordinal</v>
      </c>
      <c r="O1626" s="62">
        <f>IF(A1626="","",IF(M1626="DETALLE","",COUNTIFS(N1626:$N$2970,N1626)))</f>
        <v>1</v>
      </c>
      <c r="P1626" s="62" t="s">
        <v>261</v>
      </c>
      <c r="Q1626" s="62" t="s">
        <v>705</v>
      </c>
      <c r="R1626" s="62" t="s">
        <v>506</v>
      </c>
      <c r="S1626" s="65" t="s">
        <v>261</v>
      </c>
    </row>
    <row r="1627" spans="1:19" s="66" customFormat="1" x14ac:dyDescent="0.25">
      <c r="F1627" s="84" t="s">
        <v>129</v>
      </c>
      <c r="G1627" s="80" t="s">
        <v>1003</v>
      </c>
      <c r="H1627" s="6">
        <v>14000000</v>
      </c>
      <c r="I1627" s="6"/>
      <c r="J1627" s="6">
        <f t="shared" si="71"/>
        <v>14000000</v>
      </c>
      <c r="K1627" s="67" t="str">
        <f t="shared" si="72"/>
        <v>02-02-02-006-004</v>
      </c>
      <c r="L1627" s="67" t="s">
        <v>654</v>
      </c>
      <c r="M1627" s="66" t="s">
        <v>273</v>
      </c>
      <c r="N1627" s="66" t="str">
        <f t="shared" si="70"/>
        <v/>
      </c>
      <c r="O1627" s="66" t="str">
        <f>IF(A1627="","",IF(M1627="DETALLE","",COUNTIFS(N1627:$N$2970,N1627)))</f>
        <v/>
      </c>
      <c r="P1627" s="66" t="s">
        <v>739</v>
      </c>
      <c r="Q1627" s="66" t="s">
        <v>705</v>
      </c>
      <c r="R1627" s="66" t="s">
        <v>506</v>
      </c>
      <c r="S1627" s="65" t="s">
        <v>877</v>
      </c>
    </row>
    <row r="1628" spans="1:19" s="66" customFormat="1" x14ac:dyDescent="0.25">
      <c r="F1628" s="84" t="s">
        <v>130</v>
      </c>
      <c r="G1628" s="80" t="s">
        <v>1004</v>
      </c>
      <c r="H1628" s="6">
        <v>8500000</v>
      </c>
      <c r="I1628" s="6"/>
      <c r="J1628" s="6">
        <f t="shared" si="71"/>
        <v>8500000</v>
      </c>
      <c r="K1628" s="67" t="str">
        <f t="shared" si="72"/>
        <v>02-02-02-006-004</v>
      </c>
      <c r="L1628" s="67" t="s">
        <v>654</v>
      </c>
      <c r="M1628" s="66" t="s">
        <v>273</v>
      </c>
      <c r="N1628" s="66" t="str">
        <f t="shared" si="70"/>
        <v/>
      </c>
      <c r="O1628" s="66" t="str">
        <f>IF(A1628="","",IF(M1628="DETALLE","",COUNTIFS(N1628:$N$2970,N1628)))</f>
        <v/>
      </c>
      <c r="P1628" s="66" t="s">
        <v>739</v>
      </c>
      <c r="Q1628" s="66" t="s">
        <v>705</v>
      </c>
      <c r="R1628" s="66" t="s">
        <v>506</v>
      </c>
      <c r="S1628" s="65" t="s">
        <v>878</v>
      </c>
    </row>
    <row r="1629" spans="1:19" s="66" customFormat="1" x14ac:dyDescent="0.25">
      <c r="F1629" s="84" t="s">
        <v>32</v>
      </c>
      <c r="G1629" s="80" t="s">
        <v>1002</v>
      </c>
      <c r="H1629" s="6">
        <v>8800000</v>
      </c>
      <c r="I1629" s="6"/>
      <c r="J1629" s="6">
        <f t="shared" si="71"/>
        <v>8800000</v>
      </c>
      <c r="K1629" s="67" t="str">
        <f t="shared" si="72"/>
        <v>02-02-02-006-004</v>
      </c>
      <c r="L1629" s="67" t="s">
        <v>654</v>
      </c>
      <c r="M1629" s="66" t="s">
        <v>273</v>
      </c>
      <c r="N1629" s="66" t="str">
        <f t="shared" si="70"/>
        <v/>
      </c>
      <c r="O1629" s="66" t="str">
        <f>IF(A1629="","",IF(M1629="DETALLE","",COUNTIFS(N1629:$N$2970,N1629)))</f>
        <v/>
      </c>
      <c r="P1629" s="66" t="s">
        <v>739</v>
      </c>
      <c r="Q1629" s="66" t="s">
        <v>705</v>
      </c>
      <c r="R1629" s="66" t="s">
        <v>506</v>
      </c>
      <c r="S1629" s="65" t="s">
        <v>833</v>
      </c>
    </row>
    <row r="1630" spans="1:19" s="66" customFormat="1" x14ac:dyDescent="0.25">
      <c r="F1630" s="84" t="s">
        <v>131</v>
      </c>
      <c r="G1630" s="80" t="s">
        <v>1040</v>
      </c>
      <c r="H1630" s="6">
        <v>20000000</v>
      </c>
      <c r="I1630" s="6"/>
      <c r="J1630" s="6">
        <f t="shared" si="71"/>
        <v>20000000</v>
      </c>
      <c r="K1630" s="67" t="str">
        <f t="shared" si="72"/>
        <v>02-02-02-006-004</v>
      </c>
      <c r="L1630" s="67" t="s">
        <v>654</v>
      </c>
      <c r="M1630" s="66" t="s">
        <v>273</v>
      </c>
      <c r="N1630" s="66" t="str">
        <f t="shared" si="70"/>
        <v/>
      </c>
      <c r="O1630" s="66" t="str">
        <f>IF(A1630="","",IF(M1630="DETALLE","",COUNTIFS(N1630:$N$2970,N1630)))</f>
        <v/>
      </c>
      <c r="P1630" s="66" t="s">
        <v>739</v>
      </c>
      <c r="Q1630" s="66" t="s">
        <v>705</v>
      </c>
      <c r="R1630" s="66" t="s">
        <v>506</v>
      </c>
      <c r="S1630" s="65" t="s">
        <v>879</v>
      </c>
    </row>
    <row r="1631" spans="1:19" s="66" customFormat="1" x14ac:dyDescent="0.25">
      <c r="F1631" s="84" t="s">
        <v>159</v>
      </c>
      <c r="G1631" s="80" t="s">
        <v>1041</v>
      </c>
      <c r="H1631" s="6">
        <v>15000000</v>
      </c>
      <c r="I1631" s="6"/>
      <c r="J1631" s="6">
        <f t="shared" si="71"/>
        <v>15000000</v>
      </c>
      <c r="K1631" s="67" t="str">
        <f t="shared" si="72"/>
        <v>02-02-02-006-004</v>
      </c>
      <c r="L1631" s="67" t="s">
        <v>654</v>
      </c>
      <c r="M1631" s="66" t="s">
        <v>273</v>
      </c>
      <c r="N1631" s="66" t="str">
        <f t="shared" si="70"/>
        <v/>
      </c>
      <c r="O1631" s="66" t="str">
        <f>IF(A1631="","",IF(M1631="DETALLE","",COUNTIFS(N1631:$N$2970,N1631)))</f>
        <v/>
      </c>
      <c r="P1631" s="66" t="s">
        <v>739</v>
      </c>
      <c r="Q1631" s="66" t="s">
        <v>705</v>
      </c>
      <c r="R1631" s="66" t="s">
        <v>506</v>
      </c>
      <c r="S1631" s="65" t="s">
        <v>893</v>
      </c>
    </row>
    <row r="1632" spans="1:19" s="66" customFormat="1" x14ac:dyDescent="0.25">
      <c r="F1632" s="84" t="s">
        <v>160</v>
      </c>
      <c r="G1632" s="80" t="s">
        <v>1042</v>
      </c>
      <c r="H1632" s="6">
        <v>8000000</v>
      </c>
      <c r="I1632" s="6"/>
      <c r="J1632" s="6">
        <f t="shared" si="71"/>
        <v>8000000</v>
      </c>
      <c r="K1632" s="67" t="str">
        <f t="shared" si="72"/>
        <v>02-02-02-006-004</v>
      </c>
      <c r="L1632" s="67" t="s">
        <v>654</v>
      </c>
      <c r="M1632" s="66" t="s">
        <v>273</v>
      </c>
      <c r="N1632" s="66" t="str">
        <f t="shared" si="70"/>
        <v/>
      </c>
      <c r="O1632" s="66" t="str">
        <f>IF(A1632="","",IF(M1632="DETALLE","",COUNTIFS(N1632:$N$2970,N1632)))</f>
        <v/>
      </c>
      <c r="P1632" s="66" t="s">
        <v>739</v>
      </c>
      <c r="Q1632" s="66" t="s">
        <v>705</v>
      </c>
      <c r="R1632" s="66" t="s">
        <v>506</v>
      </c>
      <c r="S1632" s="65" t="s">
        <v>894</v>
      </c>
    </row>
    <row r="1633" spans="1:19" s="66" customFormat="1" x14ac:dyDescent="0.25">
      <c r="F1633" s="84" t="s">
        <v>167</v>
      </c>
      <c r="G1633" s="80" t="s">
        <v>1014</v>
      </c>
      <c r="H1633" s="6">
        <v>10000000</v>
      </c>
      <c r="I1633" s="6"/>
      <c r="J1633" s="6">
        <f t="shared" si="71"/>
        <v>10000000</v>
      </c>
      <c r="K1633" s="67" t="str">
        <f t="shared" si="72"/>
        <v>02-02-02-006-004</v>
      </c>
      <c r="L1633" s="67" t="s">
        <v>654</v>
      </c>
      <c r="M1633" s="66" t="s">
        <v>273</v>
      </c>
      <c r="N1633" s="66" t="str">
        <f t="shared" si="70"/>
        <v/>
      </c>
      <c r="O1633" s="66" t="str">
        <f>IF(A1633="","",IF(M1633="DETALLE","",COUNTIFS(N1633:$N$2970,N1633)))</f>
        <v/>
      </c>
      <c r="P1633" s="66" t="s">
        <v>739</v>
      </c>
      <c r="Q1633" s="66" t="s">
        <v>705</v>
      </c>
      <c r="R1633" s="66" t="s">
        <v>506</v>
      </c>
      <c r="S1633" s="65" t="s">
        <v>900</v>
      </c>
    </row>
    <row r="1634" spans="1:19" s="66" customFormat="1" x14ac:dyDescent="0.25">
      <c r="F1634" s="84" t="s">
        <v>161</v>
      </c>
      <c r="G1634" s="80" t="s">
        <v>1011</v>
      </c>
      <c r="H1634" s="6">
        <v>10000000</v>
      </c>
      <c r="I1634" s="6"/>
      <c r="J1634" s="6">
        <f t="shared" si="71"/>
        <v>10000000</v>
      </c>
      <c r="K1634" s="67" t="str">
        <f t="shared" si="72"/>
        <v>02-02-02-006-004</v>
      </c>
      <c r="L1634" s="67" t="s">
        <v>654</v>
      </c>
      <c r="M1634" s="66" t="s">
        <v>273</v>
      </c>
      <c r="N1634" s="66" t="str">
        <f t="shared" ref="N1634:N1700" si="73">IF(F1634&lt;&gt;"","",A1634&amp;TRIM(B1634)&amp;TRIM(C1634)&amp;TRIM(D1634)&amp;TRIM(E1634)&amp;TRIM(M1634))</f>
        <v/>
      </c>
      <c r="O1634" s="66" t="str">
        <f>IF(A1634="","",IF(M1634="DETALLE","",COUNTIFS(N1634:$N$2970,N1634)))</f>
        <v/>
      </c>
      <c r="P1634" s="66" t="s">
        <v>739</v>
      </c>
      <c r="Q1634" s="66" t="s">
        <v>705</v>
      </c>
      <c r="R1634" s="66" t="s">
        <v>506</v>
      </c>
      <c r="S1634" s="65" t="s">
        <v>895</v>
      </c>
    </row>
    <row r="1635" spans="1:19" s="66" customFormat="1" x14ac:dyDescent="0.25">
      <c r="F1635" s="84" t="s">
        <v>165</v>
      </c>
      <c r="G1635" s="80" t="s">
        <v>1013</v>
      </c>
      <c r="H1635" s="6">
        <v>4000000</v>
      </c>
      <c r="I1635" s="6"/>
      <c r="J1635" s="6">
        <f t="shared" si="71"/>
        <v>4000000</v>
      </c>
      <c r="K1635" s="67" t="str">
        <f t="shared" si="72"/>
        <v>02-02-02-006-004</v>
      </c>
      <c r="L1635" s="67" t="s">
        <v>654</v>
      </c>
      <c r="M1635" s="66" t="s">
        <v>273</v>
      </c>
      <c r="N1635" s="66" t="str">
        <f t="shared" si="73"/>
        <v/>
      </c>
      <c r="O1635" s="66" t="str">
        <f>IF(A1635="","",IF(M1635="DETALLE","",COUNTIFS(N1635:$N$2970,N1635)))</f>
        <v/>
      </c>
      <c r="P1635" s="66" t="s">
        <v>739</v>
      </c>
      <c r="Q1635" s="66" t="s">
        <v>705</v>
      </c>
      <c r="R1635" s="66" t="s">
        <v>506</v>
      </c>
      <c r="S1635" s="65" t="s">
        <v>898</v>
      </c>
    </row>
    <row r="1636" spans="1:19" s="66" customFormat="1" x14ac:dyDescent="0.25">
      <c r="F1636" s="84" t="s">
        <v>168</v>
      </c>
      <c r="G1636" s="80" t="s">
        <v>1015</v>
      </c>
      <c r="H1636" s="6">
        <v>5000000</v>
      </c>
      <c r="I1636" s="6"/>
      <c r="J1636" s="6">
        <f t="shared" si="71"/>
        <v>5000000</v>
      </c>
      <c r="K1636" s="67" t="str">
        <f t="shared" si="72"/>
        <v>02-02-02-006-004</v>
      </c>
      <c r="L1636" s="67" t="s">
        <v>654</v>
      </c>
      <c r="M1636" s="66" t="s">
        <v>273</v>
      </c>
      <c r="N1636" s="66" t="str">
        <f t="shared" si="73"/>
        <v/>
      </c>
      <c r="O1636" s="66" t="str">
        <f>IF(A1636="","",IF(M1636="DETALLE","",COUNTIFS(N1636:$N$2970,N1636)))</f>
        <v/>
      </c>
      <c r="P1636" s="66" t="s">
        <v>739</v>
      </c>
      <c r="Q1636" s="66" t="s">
        <v>705</v>
      </c>
      <c r="R1636" s="66" t="s">
        <v>506</v>
      </c>
      <c r="S1636" s="65" t="s">
        <v>901</v>
      </c>
    </row>
    <row r="1637" spans="1:19" s="66" customFormat="1" x14ac:dyDescent="0.25">
      <c r="F1637" s="84" t="s">
        <v>162</v>
      </c>
      <c r="G1637" s="80" t="s">
        <v>1012</v>
      </c>
      <c r="H1637" s="6">
        <v>7000000</v>
      </c>
      <c r="I1637" s="6"/>
      <c r="J1637" s="6">
        <f t="shared" si="71"/>
        <v>7000000</v>
      </c>
      <c r="K1637" s="67" t="str">
        <f t="shared" si="72"/>
        <v>02-02-02-006-004</v>
      </c>
      <c r="L1637" s="67" t="s">
        <v>654</v>
      </c>
      <c r="M1637" s="66" t="s">
        <v>273</v>
      </c>
      <c r="N1637" s="66" t="str">
        <f t="shared" si="73"/>
        <v/>
      </c>
      <c r="O1637" s="66" t="str">
        <f>IF(A1637="","",IF(M1637="DETALLE","",COUNTIFS(N1637:$N$2970,N1637)))</f>
        <v/>
      </c>
      <c r="P1637" s="66" t="s">
        <v>739</v>
      </c>
      <c r="Q1637" s="66" t="s">
        <v>705</v>
      </c>
      <c r="R1637" s="66" t="s">
        <v>506</v>
      </c>
      <c r="S1637" s="65" t="s">
        <v>896</v>
      </c>
    </row>
    <row r="1638" spans="1:19" s="66" customFormat="1" x14ac:dyDescent="0.25">
      <c r="F1638" s="84" t="s">
        <v>133</v>
      </c>
      <c r="G1638" s="80" t="s">
        <v>1006</v>
      </c>
      <c r="H1638" s="6">
        <v>30500000</v>
      </c>
      <c r="I1638" s="6"/>
      <c r="J1638" s="6">
        <f t="shared" ref="J1638:J1704" si="74">IF(AND(A1638="",F1638=""),"",H1638+I1638)</f>
        <v>30500000</v>
      </c>
      <c r="K1638" s="67" t="str">
        <f t="shared" ref="K1638:K1704" si="75">IF(F1638&lt;&gt;"",K1637,A1638&amp;IF(B1638="","","-"&amp;B1638)&amp;IF(OR(C1638="",C1638=" "),"","-"&amp;C1638)&amp;IF(OR(D1638="",D1638=" "),"","-"&amp;D1638)&amp;IF(OR(E1638="",E1638=" "),"","-"&amp;E1638))</f>
        <v>02-02-02-006-004</v>
      </c>
      <c r="L1638" s="67" t="s">
        <v>654</v>
      </c>
      <c r="M1638" s="66" t="s">
        <v>273</v>
      </c>
      <c r="N1638" s="66" t="str">
        <f t="shared" si="73"/>
        <v/>
      </c>
      <c r="O1638" s="66" t="str">
        <f>IF(A1638="","",IF(M1638="DETALLE","",COUNTIFS(N1638:$N$2970,N1638)))</f>
        <v/>
      </c>
      <c r="P1638" s="66" t="s">
        <v>739</v>
      </c>
      <c r="Q1638" s="66" t="s">
        <v>705</v>
      </c>
      <c r="R1638" s="66" t="s">
        <v>506</v>
      </c>
      <c r="S1638" s="65" t="s">
        <v>881</v>
      </c>
    </row>
    <row r="1639" spans="1:19" s="66" customFormat="1" x14ac:dyDescent="0.25">
      <c r="F1639" s="84" t="s">
        <v>155</v>
      </c>
      <c r="G1639" s="80" t="s">
        <v>1010</v>
      </c>
      <c r="H1639" s="6">
        <v>2000000</v>
      </c>
      <c r="I1639" s="6"/>
      <c r="J1639" s="6">
        <f t="shared" si="74"/>
        <v>2000000</v>
      </c>
      <c r="K1639" s="67" t="str">
        <f t="shared" si="75"/>
        <v>02-02-02-006-004</v>
      </c>
      <c r="L1639" s="67" t="s">
        <v>654</v>
      </c>
      <c r="M1639" s="66" t="s">
        <v>273</v>
      </c>
      <c r="N1639" s="66" t="str">
        <f t="shared" si="73"/>
        <v/>
      </c>
      <c r="O1639" s="66" t="str">
        <f>IF(A1639="","",IF(M1639="DETALLE","",COUNTIFS(N1639:$N$2970,N1639)))</f>
        <v/>
      </c>
      <c r="P1639" s="66" t="s">
        <v>739</v>
      </c>
      <c r="Q1639" s="66" t="s">
        <v>705</v>
      </c>
      <c r="R1639" s="66" t="s">
        <v>506</v>
      </c>
      <c r="S1639" s="65" t="s">
        <v>892</v>
      </c>
    </row>
    <row r="1640" spans="1:19" s="66" customFormat="1" x14ac:dyDescent="0.25">
      <c r="F1640" s="84" t="s">
        <v>36</v>
      </c>
      <c r="G1640" s="80" t="s">
        <v>307</v>
      </c>
      <c r="H1640" s="6">
        <v>10325077665</v>
      </c>
      <c r="I1640" s="6"/>
      <c r="J1640" s="6">
        <f t="shared" si="74"/>
        <v>10325077665</v>
      </c>
      <c r="K1640" s="67" t="str">
        <f t="shared" si="75"/>
        <v>02-02-02-006-004</v>
      </c>
      <c r="L1640" s="67" t="s">
        <v>654</v>
      </c>
      <c r="M1640" s="66" t="s">
        <v>273</v>
      </c>
      <c r="N1640" s="66" t="str">
        <f t="shared" si="73"/>
        <v/>
      </c>
      <c r="O1640" s="66" t="str">
        <f>IF(A1640="","",IF(M1640="DETALLE","",COUNTIFS(N1640:$N$2970,N1640)))</f>
        <v/>
      </c>
      <c r="P1640" s="66" t="s">
        <v>739</v>
      </c>
      <c r="Q1640" s="66" t="s">
        <v>705</v>
      </c>
      <c r="R1640" s="66" t="s">
        <v>506</v>
      </c>
      <c r="S1640" s="65" t="s">
        <v>837</v>
      </c>
    </row>
    <row r="1641" spans="1:19" s="66" customFormat="1" x14ac:dyDescent="0.25">
      <c r="F1641" s="84" t="s">
        <v>51</v>
      </c>
      <c r="G1641" s="80" t="s">
        <v>322</v>
      </c>
      <c r="H1641" s="6">
        <v>90000000</v>
      </c>
      <c r="I1641" s="6"/>
      <c r="J1641" s="6">
        <f t="shared" si="74"/>
        <v>90000000</v>
      </c>
      <c r="K1641" s="67" t="str">
        <f t="shared" si="75"/>
        <v>02-02-02-006-004</v>
      </c>
      <c r="L1641" s="67" t="s">
        <v>654</v>
      </c>
      <c r="M1641" s="66" t="s">
        <v>273</v>
      </c>
      <c r="N1641" s="66" t="str">
        <f t="shared" si="73"/>
        <v/>
      </c>
      <c r="O1641" s="66" t="str">
        <f>IF(A1641="","",IF(M1641="DETALLE","",COUNTIFS(N1641:$N$2970,N1641)))</f>
        <v/>
      </c>
      <c r="P1641" s="66" t="s">
        <v>753</v>
      </c>
      <c r="Q1641" s="66" t="s">
        <v>705</v>
      </c>
      <c r="R1641" s="66" t="s">
        <v>506</v>
      </c>
      <c r="S1641" s="65" t="s">
        <v>753</v>
      </c>
    </row>
    <row r="1642" spans="1:19" s="66" customFormat="1" x14ac:dyDescent="0.25">
      <c r="F1642" s="84" t="s">
        <v>138</v>
      </c>
      <c r="G1642" s="80" t="s">
        <v>992</v>
      </c>
      <c r="H1642" s="6">
        <v>140000000</v>
      </c>
      <c r="I1642" s="6"/>
      <c r="J1642" s="6">
        <f t="shared" si="74"/>
        <v>140000000</v>
      </c>
      <c r="K1642" s="67" t="str">
        <f t="shared" si="75"/>
        <v>02-02-02-006-004</v>
      </c>
      <c r="L1642" s="67" t="s">
        <v>654</v>
      </c>
      <c r="M1642" s="66" t="s">
        <v>273</v>
      </c>
      <c r="N1642" s="66" t="str">
        <f t="shared" si="73"/>
        <v/>
      </c>
      <c r="O1642" s="66" t="str">
        <f>IF(A1642="","",IF(M1642="DETALLE","",COUNTIFS(N1642:$N$2970,N1642)))</f>
        <v/>
      </c>
      <c r="P1642" s="66" t="s">
        <v>778</v>
      </c>
      <c r="Q1642" s="66" t="s">
        <v>705</v>
      </c>
      <c r="R1642" s="66" t="s">
        <v>506</v>
      </c>
      <c r="S1642" s="65" t="s">
        <v>778</v>
      </c>
    </row>
    <row r="1643" spans="1:19" s="66" customFormat="1" x14ac:dyDescent="0.25">
      <c r="F1643" s="84" t="s">
        <v>56</v>
      </c>
      <c r="G1643" s="80" t="s">
        <v>280</v>
      </c>
      <c r="H1643" s="6">
        <v>950000000</v>
      </c>
      <c r="I1643" s="6"/>
      <c r="J1643" s="6">
        <f t="shared" si="74"/>
        <v>950000000</v>
      </c>
      <c r="K1643" s="67" t="str">
        <f t="shared" si="75"/>
        <v>02-02-02-006-004</v>
      </c>
      <c r="L1643" s="67" t="s">
        <v>654</v>
      </c>
      <c r="M1643" s="66" t="s">
        <v>273</v>
      </c>
      <c r="N1643" s="66" t="str">
        <f t="shared" si="73"/>
        <v/>
      </c>
      <c r="O1643" s="66" t="str">
        <f>IF(A1643="","",IF(M1643="DETALLE","",COUNTIFS(N1643:$N$2970,N1643)))</f>
        <v/>
      </c>
      <c r="P1643" s="66" t="s">
        <v>740</v>
      </c>
      <c r="Q1643" s="66" t="s">
        <v>705</v>
      </c>
      <c r="R1643" s="66" t="s">
        <v>506</v>
      </c>
      <c r="S1643" s="65" t="s">
        <v>740</v>
      </c>
    </row>
    <row r="1644" spans="1:19" s="66" customFormat="1" x14ac:dyDescent="0.25">
      <c r="F1644" s="80" t="s">
        <v>58</v>
      </c>
      <c r="G1644" s="80" t="s">
        <v>988</v>
      </c>
      <c r="H1644" s="6"/>
      <c r="I1644" s="6">
        <v>495000000</v>
      </c>
      <c r="J1644" s="6">
        <f t="shared" si="74"/>
        <v>495000000</v>
      </c>
      <c r="K1644" s="67" t="str">
        <f t="shared" si="75"/>
        <v>02-02-02-006-004</v>
      </c>
      <c r="L1644" s="67" t="s">
        <v>654</v>
      </c>
      <c r="M1644" s="66" t="s">
        <v>273</v>
      </c>
      <c r="N1644" s="66" t="str">
        <f t="shared" si="73"/>
        <v/>
      </c>
      <c r="O1644" s="66" t="str">
        <f>IF(A1644="","",IF(M1644="DETALLE","",COUNTIFS(N1644:$N$2970,N1644)))</f>
        <v/>
      </c>
      <c r="P1644" s="66" t="s">
        <v>758</v>
      </c>
      <c r="Q1644" s="66" t="s">
        <v>705</v>
      </c>
      <c r="R1644" s="66" t="s">
        <v>506</v>
      </c>
      <c r="S1644" s="65" t="s">
        <v>758</v>
      </c>
    </row>
    <row r="1645" spans="1:19" s="66" customFormat="1" x14ac:dyDescent="0.25">
      <c r="F1645" s="80" t="s">
        <v>68</v>
      </c>
      <c r="G1645" s="80" t="s">
        <v>337</v>
      </c>
      <c r="H1645" s="6">
        <v>30000000</v>
      </c>
      <c r="I1645" s="6"/>
      <c r="J1645" s="6">
        <f t="shared" si="74"/>
        <v>30000000</v>
      </c>
      <c r="K1645" s="67" t="str">
        <f t="shared" si="75"/>
        <v>02-02-02-006-004</v>
      </c>
      <c r="L1645" s="67" t="s">
        <v>654</v>
      </c>
      <c r="M1645" s="66" t="s">
        <v>273</v>
      </c>
      <c r="N1645" s="66" t="str">
        <f t="shared" si="73"/>
        <v/>
      </c>
      <c r="O1645" s="66" t="str">
        <f>IF(A1645="","",IF(M1645="DETALLE","",COUNTIFS(N1645:$N$2970,N1645)))</f>
        <v/>
      </c>
      <c r="P1645" s="66" t="s">
        <v>763</v>
      </c>
      <c r="Q1645" s="66" t="s">
        <v>705</v>
      </c>
      <c r="R1645" s="66" t="s">
        <v>506</v>
      </c>
      <c r="S1645" s="65" t="s">
        <v>763</v>
      </c>
    </row>
    <row r="1646" spans="1:19" s="66" customFormat="1" x14ac:dyDescent="0.25">
      <c r="F1646" s="80" t="s">
        <v>86</v>
      </c>
      <c r="G1646" s="80" t="s">
        <v>353</v>
      </c>
      <c r="H1646" s="6">
        <v>6000000</v>
      </c>
      <c r="I1646" s="6"/>
      <c r="J1646" s="6">
        <f t="shared" si="74"/>
        <v>6000000</v>
      </c>
      <c r="K1646" s="67" t="str">
        <f t="shared" si="75"/>
        <v>02-02-02-006-004</v>
      </c>
      <c r="L1646" s="67" t="s">
        <v>654</v>
      </c>
      <c r="M1646" s="66" t="s">
        <v>273</v>
      </c>
      <c r="N1646" s="66" t="str">
        <f t="shared" si="73"/>
        <v/>
      </c>
      <c r="O1646" s="66" t="str">
        <f>IF(A1646="","",IF(M1646="DETALLE","",COUNTIFS(N1646:$N$2970,N1646)))</f>
        <v/>
      </c>
      <c r="P1646" s="66" t="s">
        <v>770</v>
      </c>
      <c r="Q1646" s="66" t="s">
        <v>705</v>
      </c>
      <c r="R1646" s="66" t="s">
        <v>506</v>
      </c>
      <c r="S1646" s="65" t="s">
        <v>856</v>
      </c>
    </row>
    <row r="1647" spans="1:19" s="66" customFormat="1" ht="15.75" thickBot="1" x14ac:dyDescent="0.3">
      <c r="F1647" s="80" t="s">
        <v>89</v>
      </c>
      <c r="G1647" s="80" t="s">
        <v>356</v>
      </c>
      <c r="H1647" s="6">
        <v>40000000</v>
      </c>
      <c r="I1647" s="6"/>
      <c r="J1647" s="6">
        <f t="shared" si="74"/>
        <v>40000000</v>
      </c>
      <c r="K1647" s="67" t="str">
        <f t="shared" si="75"/>
        <v>02-02-02-006-004</v>
      </c>
      <c r="L1647" s="67" t="s">
        <v>654</v>
      </c>
      <c r="M1647" s="66" t="s">
        <v>273</v>
      </c>
      <c r="N1647" s="66" t="str">
        <f t="shared" si="73"/>
        <v/>
      </c>
      <c r="O1647" s="66" t="str">
        <f>IF(A1647="","",IF(M1647="DETALLE","",COUNTIFS(N1647:$N$2970,N1647)))</f>
        <v/>
      </c>
      <c r="P1647" s="66" t="s">
        <v>772</v>
      </c>
      <c r="Q1647" s="66" t="s">
        <v>705</v>
      </c>
      <c r="R1647" s="66" t="s">
        <v>506</v>
      </c>
      <c r="S1647" s="65" t="s">
        <v>858</v>
      </c>
    </row>
    <row r="1648" spans="1:19" s="66" customFormat="1" ht="15.75" thickTop="1" x14ac:dyDescent="0.25">
      <c r="A1648" s="91" t="s">
        <v>926</v>
      </c>
      <c r="B1648" s="92"/>
      <c r="C1648" s="92"/>
      <c r="D1648" s="92"/>
      <c r="E1648" s="92"/>
      <c r="F1648" s="92"/>
      <c r="G1648" s="92"/>
      <c r="H1648" s="92"/>
      <c r="I1648" s="92"/>
      <c r="J1648" s="61" t="s">
        <v>944</v>
      </c>
      <c r="K1648" s="67"/>
      <c r="L1648" s="67"/>
      <c r="S1648" s="65"/>
    </row>
    <row r="1649" spans="1:19" s="66" customFormat="1" ht="45" customHeight="1" thickBot="1" x14ac:dyDescent="0.3">
      <c r="A1649" s="93" t="s">
        <v>929</v>
      </c>
      <c r="B1649" s="94"/>
      <c r="C1649" s="94"/>
      <c r="D1649" s="94"/>
      <c r="E1649" s="94"/>
      <c r="F1649" s="94"/>
      <c r="G1649" s="94"/>
      <c r="H1649" s="94"/>
      <c r="I1649" s="94"/>
      <c r="J1649" s="94"/>
      <c r="K1649" s="67"/>
      <c r="L1649" s="67"/>
      <c r="S1649" s="65"/>
    </row>
    <row r="1650" spans="1:19" s="66" customFormat="1" ht="15.75" thickTop="1" x14ac:dyDescent="0.25">
      <c r="A1650" s="48" t="s">
        <v>11</v>
      </c>
      <c r="B1650" s="48" t="s">
        <v>12</v>
      </c>
      <c r="C1650" s="48" t="s">
        <v>13</v>
      </c>
      <c r="D1650" s="48" t="s">
        <v>14</v>
      </c>
      <c r="E1650" s="48" t="s">
        <v>15</v>
      </c>
      <c r="F1650" s="48" t="s">
        <v>16</v>
      </c>
      <c r="G1650" s="49" t="s">
        <v>17</v>
      </c>
      <c r="H1650" s="50" t="s">
        <v>18</v>
      </c>
      <c r="I1650" s="50" t="s">
        <v>19</v>
      </c>
      <c r="J1650" s="50" t="s">
        <v>20</v>
      </c>
      <c r="K1650" s="67"/>
      <c r="L1650" s="67"/>
      <c r="S1650" s="65"/>
    </row>
    <row r="1651" spans="1:19" s="66" customFormat="1" ht="3.75" customHeight="1" x14ac:dyDescent="0.25">
      <c r="A1651" s="62"/>
      <c r="B1651" s="62"/>
      <c r="C1651" s="62"/>
      <c r="D1651" s="62"/>
      <c r="E1651" s="62"/>
      <c r="F1651" s="62"/>
      <c r="G1651" s="62" t="s">
        <v>261</v>
      </c>
      <c r="H1651" s="4" t="str">
        <f>IF(A1651="","",SUMIFS(H1652:$H$2970,L1652:$L$2970,K1651))</f>
        <v/>
      </c>
      <c r="I1651" s="4" t="str">
        <f>IF(A1651="","",SUMIFS(I1652:$I$2970,L1652:$L$2970,K1651))</f>
        <v/>
      </c>
      <c r="J1651" s="4" t="str">
        <f t="shared" si="74"/>
        <v/>
      </c>
      <c r="K1651" s="64" t="str">
        <f>IF(F1651&lt;&gt;"",K1647,A1651&amp;IF(B1651="","","-"&amp;B1651)&amp;IF(OR(C1651="",C1651=" "),"","-"&amp;C1651)&amp;IF(OR(D1651="",D1651=" "),"","-"&amp;D1651)&amp;IF(OR(E1651="",E1651=" "),"","-"&amp;E1651))</f>
        <v/>
      </c>
      <c r="L1651" s="64" t="s">
        <v>261</v>
      </c>
      <c r="M1651" s="62" t="s">
        <v>261</v>
      </c>
      <c r="N1651" s="62" t="str">
        <f t="shared" si="73"/>
        <v/>
      </c>
      <c r="O1651" s="62" t="str">
        <f>IF(A1651="","",IF(M1651="DETALLE","",COUNTIFS(N1651:$N$2970,N1651)))</f>
        <v/>
      </c>
      <c r="P1651" s="62" t="s">
        <v>261</v>
      </c>
      <c r="Q1651" s="62" t="s">
        <v>261</v>
      </c>
      <c r="R1651" s="62" t="s">
        <v>261</v>
      </c>
      <c r="S1651" s="65" t="s">
        <v>261</v>
      </c>
    </row>
    <row r="1652" spans="1:19" s="66" customFormat="1" ht="30" customHeight="1" x14ac:dyDescent="0.25">
      <c r="A1652" s="62" t="s">
        <v>27</v>
      </c>
      <c r="B1652" s="62" t="s">
        <v>27</v>
      </c>
      <c r="C1652" s="62" t="s">
        <v>27</v>
      </c>
      <c r="D1652" s="62" t="s">
        <v>143</v>
      </c>
      <c r="E1652" s="62" t="s">
        <v>126</v>
      </c>
      <c r="F1652" s="62"/>
      <c r="G1652" s="63" t="s">
        <v>507</v>
      </c>
      <c r="H1652" s="4">
        <f>IF(A1652="","",SUMIFS(H1653:$H$2970,L1653:$L$2970,K1652))</f>
        <v>381800000</v>
      </c>
      <c r="I1652" s="4">
        <f>IF(A1652="","",SUMIFS(I1653:$I$2970,L1653:$L$2970,K1652))</f>
        <v>0</v>
      </c>
      <c r="J1652" s="4">
        <f t="shared" si="74"/>
        <v>381800000</v>
      </c>
      <c r="K1652" s="64" t="str">
        <f t="shared" si="75"/>
        <v>02-02-02-006-005</v>
      </c>
      <c r="L1652" s="64" t="s">
        <v>652</v>
      </c>
      <c r="M1652" s="62" t="s">
        <v>277</v>
      </c>
      <c r="N1652" s="62" t="str">
        <f t="shared" si="73"/>
        <v>020202006005Subordinal</v>
      </c>
      <c r="O1652" s="62">
        <f>IF(A1652="","",IF(M1652="DETALLE","",COUNTIFS(N1652:$N$2970,N1652)))</f>
        <v>1</v>
      </c>
      <c r="P1652" s="62" t="s">
        <v>261</v>
      </c>
      <c r="Q1652" s="62" t="s">
        <v>705</v>
      </c>
      <c r="R1652" s="62" t="s">
        <v>507</v>
      </c>
      <c r="S1652" s="65" t="s">
        <v>261</v>
      </c>
    </row>
    <row r="1653" spans="1:19" s="66" customFormat="1" x14ac:dyDescent="0.25">
      <c r="F1653" s="80" t="s">
        <v>121</v>
      </c>
      <c r="G1653" s="80" t="s">
        <v>980</v>
      </c>
      <c r="H1653" s="6">
        <v>1000000</v>
      </c>
      <c r="I1653" s="6"/>
      <c r="J1653" s="6">
        <f t="shared" si="74"/>
        <v>1000000</v>
      </c>
      <c r="K1653" s="67" t="str">
        <f t="shared" si="75"/>
        <v>02-02-02-006-005</v>
      </c>
      <c r="L1653" s="67" t="s">
        <v>655</v>
      </c>
      <c r="M1653" s="66" t="s">
        <v>273</v>
      </c>
      <c r="N1653" s="66" t="str">
        <f t="shared" si="73"/>
        <v/>
      </c>
      <c r="O1653" s="66" t="str">
        <f>IF(A1653="","",IF(M1653="DETALLE","",COUNTIFS(N1653:$N$2970,N1653)))</f>
        <v/>
      </c>
      <c r="P1653" s="66" t="s">
        <v>739</v>
      </c>
      <c r="Q1653" s="66" t="s">
        <v>705</v>
      </c>
      <c r="R1653" s="66" t="s">
        <v>507</v>
      </c>
      <c r="S1653" s="65" t="s">
        <v>870</v>
      </c>
    </row>
    <row r="1654" spans="1:19" s="66" customFormat="1" x14ac:dyDescent="0.25">
      <c r="F1654" s="80" t="s">
        <v>43</v>
      </c>
      <c r="G1654" s="80" t="s">
        <v>1017</v>
      </c>
      <c r="H1654" s="6">
        <v>20000000</v>
      </c>
      <c r="I1654" s="6"/>
      <c r="J1654" s="6">
        <f t="shared" si="74"/>
        <v>20000000</v>
      </c>
      <c r="K1654" s="67" t="str">
        <f t="shared" si="75"/>
        <v>02-02-02-006-005</v>
      </c>
      <c r="L1654" s="67" t="s">
        <v>655</v>
      </c>
      <c r="M1654" s="66" t="s">
        <v>273</v>
      </c>
      <c r="N1654" s="66" t="str">
        <f t="shared" si="73"/>
        <v/>
      </c>
      <c r="O1654" s="66" t="str">
        <f>IF(A1654="","",IF(M1654="DETALLE","",COUNTIFS(N1654:$N$2970,N1654)))</f>
        <v/>
      </c>
      <c r="P1654" s="66" t="s">
        <v>746</v>
      </c>
      <c r="Q1654" s="66" t="s">
        <v>705</v>
      </c>
      <c r="R1654" s="66" t="s">
        <v>507</v>
      </c>
      <c r="S1654" s="65" t="s">
        <v>746</v>
      </c>
    </row>
    <row r="1655" spans="1:19" s="66" customFormat="1" x14ac:dyDescent="0.25">
      <c r="F1655" s="80" t="s">
        <v>51</v>
      </c>
      <c r="G1655" s="80" t="s">
        <v>322</v>
      </c>
      <c r="H1655" s="6">
        <v>2800000</v>
      </c>
      <c r="I1655" s="6"/>
      <c r="J1655" s="6">
        <f t="shared" si="74"/>
        <v>2800000</v>
      </c>
      <c r="K1655" s="67" t="str">
        <f t="shared" si="75"/>
        <v>02-02-02-006-005</v>
      </c>
      <c r="L1655" s="67" t="s">
        <v>655</v>
      </c>
      <c r="M1655" s="66" t="s">
        <v>273</v>
      </c>
      <c r="N1655" s="66" t="str">
        <f t="shared" si="73"/>
        <v/>
      </c>
      <c r="O1655" s="66" t="str">
        <f>IF(A1655="","",IF(M1655="DETALLE","",COUNTIFS(N1655:$N$2970,N1655)))</f>
        <v/>
      </c>
      <c r="P1655" s="66" t="s">
        <v>753</v>
      </c>
      <c r="Q1655" s="66" t="s">
        <v>705</v>
      </c>
      <c r="R1655" s="66" t="s">
        <v>507</v>
      </c>
      <c r="S1655" s="65" t="s">
        <v>753</v>
      </c>
    </row>
    <row r="1656" spans="1:19" s="66" customFormat="1" x14ac:dyDescent="0.25">
      <c r="F1656" s="80" t="s">
        <v>52</v>
      </c>
      <c r="G1656" s="80" t="s">
        <v>323</v>
      </c>
      <c r="H1656" s="6">
        <v>6000000</v>
      </c>
      <c r="I1656" s="6"/>
      <c r="J1656" s="6">
        <f t="shared" si="74"/>
        <v>6000000</v>
      </c>
      <c r="K1656" s="67" t="str">
        <f t="shared" si="75"/>
        <v>02-02-02-006-005</v>
      </c>
      <c r="L1656" s="67" t="s">
        <v>655</v>
      </c>
      <c r="M1656" s="66" t="s">
        <v>273</v>
      </c>
      <c r="N1656" s="66" t="str">
        <f t="shared" si="73"/>
        <v/>
      </c>
      <c r="O1656" s="66" t="str">
        <f>IF(A1656="","",IF(M1656="DETALLE","",COUNTIFS(N1656:$N$2970,N1656)))</f>
        <v/>
      </c>
      <c r="P1656" s="66" t="s">
        <v>754</v>
      </c>
      <c r="Q1656" s="66" t="s">
        <v>705</v>
      </c>
      <c r="R1656" s="66" t="s">
        <v>507</v>
      </c>
      <c r="S1656" s="65" t="s">
        <v>754</v>
      </c>
    </row>
    <row r="1657" spans="1:19" s="66" customFormat="1" x14ac:dyDescent="0.25">
      <c r="F1657" s="84" t="s">
        <v>56</v>
      </c>
      <c r="G1657" s="80" t="s">
        <v>280</v>
      </c>
      <c r="H1657" s="6">
        <v>350000000</v>
      </c>
      <c r="I1657" s="6"/>
      <c r="J1657" s="6">
        <f t="shared" si="74"/>
        <v>350000000</v>
      </c>
      <c r="K1657" s="67" t="str">
        <f t="shared" si="75"/>
        <v>02-02-02-006-005</v>
      </c>
      <c r="L1657" s="67" t="s">
        <v>655</v>
      </c>
      <c r="M1657" s="66" t="s">
        <v>273</v>
      </c>
      <c r="N1657" s="66" t="str">
        <f t="shared" si="73"/>
        <v/>
      </c>
      <c r="O1657" s="66" t="str">
        <f>IF(A1657="","",IF(M1657="DETALLE","",COUNTIFS(N1657:$N$2970,N1657)))</f>
        <v/>
      </c>
      <c r="P1657" s="66" t="s">
        <v>740</v>
      </c>
      <c r="Q1657" s="66" t="s">
        <v>705</v>
      </c>
      <c r="R1657" s="66" t="s">
        <v>507</v>
      </c>
      <c r="S1657" s="65" t="s">
        <v>740</v>
      </c>
    </row>
    <row r="1658" spans="1:19" s="66" customFormat="1" x14ac:dyDescent="0.25">
      <c r="F1658" s="84" t="s">
        <v>73</v>
      </c>
      <c r="G1658" s="80" t="s">
        <v>342</v>
      </c>
      <c r="H1658" s="6">
        <v>2000000</v>
      </c>
      <c r="I1658" s="6"/>
      <c r="J1658" s="6">
        <f t="shared" si="74"/>
        <v>2000000</v>
      </c>
      <c r="K1658" s="67" t="str">
        <f t="shared" si="75"/>
        <v>02-02-02-006-005</v>
      </c>
      <c r="L1658" s="67" t="s">
        <v>655</v>
      </c>
      <c r="M1658" s="66" t="s">
        <v>273</v>
      </c>
      <c r="N1658" s="66" t="str">
        <f t="shared" si="73"/>
        <v/>
      </c>
      <c r="O1658" s="66" t="str">
        <f>IF(A1658="","",IF(M1658="DETALLE","",COUNTIFS(N1658:$N$2970,N1658)))</f>
        <v/>
      </c>
      <c r="P1658" s="66" t="s">
        <v>765</v>
      </c>
      <c r="Q1658" s="66" t="s">
        <v>705</v>
      </c>
      <c r="R1658" s="66" t="s">
        <v>507</v>
      </c>
      <c r="S1658" s="65" t="s">
        <v>765</v>
      </c>
    </row>
    <row r="1659" spans="1:19" s="66" customFormat="1" ht="3" customHeight="1" x14ac:dyDescent="0.25">
      <c r="A1659" s="62"/>
      <c r="B1659" s="62"/>
      <c r="C1659" s="62"/>
      <c r="D1659" s="62"/>
      <c r="E1659" s="62"/>
      <c r="F1659" s="71"/>
      <c r="G1659" s="62" t="s">
        <v>261</v>
      </c>
      <c r="H1659" s="4" t="str">
        <f>IF(A1659="","",SUMIFS(H1660:$H$2970,L1660:$L$2970,K1659))</f>
        <v/>
      </c>
      <c r="I1659" s="4" t="str">
        <f>IF(A1659="","",SUMIFS(I1660:$I$2970,L1660:$L$2970,K1659))</f>
        <v/>
      </c>
      <c r="J1659" s="4" t="str">
        <f t="shared" si="74"/>
        <v/>
      </c>
      <c r="K1659" s="64" t="str">
        <f t="shared" si="75"/>
        <v/>
      </c>
      <c r="L1659" s="64" t="s">
        <v>261</v>
      </c>
      <c r="M1659" s="62" t="s">
        <v>261</v>
      </c>
      <c r="N1659" s="62" t="str">
        <f t="shared" si="73"/>
        <v/>
      </c>
      <c r="O1659" s="62" t="str">
        <f>IF(A1659="","",IF(M1659="DETALLE","",COUNTIFS(N1659:$N$2970,N1659)))</f>
        <v/>
      </c>
      <c r="P1659" s="62" t="s">
        <v>261</v>
      </c>
      <c r="Q1659" s="62" t="s">
        <v>261</v>
      </c>
      <c r="R1659" s="62" t="s">
        <v>261</v>
      </c>
      <c r="S1659" s="65" t="s">
        <v>261</v>
      </c>
    </row>
    <row r="1660" spans="1:19" s="66" customFormat="1" ht="30" customHeight="1" x14ac:dyDescent="0.25">
      <c r="A1660" s="62" t="s">
        <v>27</v>
      </c>
      <c r="B1660" s="62" t="s">
        <v>27</v>
      </c>
      <c r="C1660" s="62" t="s">
        <v>27</v>
      </c>
      <c r="D1660" s="62" t="s">
        <v>143</v>
      </c>
      <c r="E1660" s="62" t="s">
        <v>143</v>
      </c>
      <c r="F1660" s="71"/>
      <c r="G1660" s="63" t="s">
        <v>508</v>
      </c>
      <c r="H1660" s="4">
        <f>IF(A1660="","",SUMIFS(H1661:$H$2970,L1661:$L$2970,K1660))</f>
        <v>8000000</v>
      </c>
      <c r="I1660" s="4">
        <f>IF(A1660="","",SUMIFS(I1661:$I$2970,L1661:$L$2970,K1660))</f>
        <v>0</v>
      </c>
      <c r="J1660" s="4">
        <f t="shared" si="74"/>
        <v>8000000</v>
      </c>
      <c r="K1660" s="64" t="str">
        <f t="shared" si="75"/>
        <v>02-02-02-006-006</v>
      </c>
      <c r="L1660" s="64" t="s">
        <v>652</v>
      </c>
      <c r="M1660" s="62" t="s">
        <v>277</v>
      </c>
      <c r="N1660" s="62" t="str">
        <f t="shared" si="73"/>
        <v>020202006006Subordinal</v>
      </c>
      <c r="O1660" s="62">
        <f>IF(A1660="","",IF(M1660="DETALLE","",COUNTIFS(N1660:$N$2970,N1660)))</f>
        <v>1</v>
      </c>
      <c r="P1660" s="62" t="s">
        <v>261</v>
      </c>
      <c r="Q1660" s="62" t="s">
        <v>705</v>
      </c>
      <c r="R1660" s="62" t="s">
        <v>508</v>
      </c>
      <c r="S1660" s="65" t="s">
        <v>261</v>
      </c>
    </row>
    <row r="1661" spans="1:19" s="66" customFormat="1" ht="13.5" customHeight="1" x14ac:dyDescent="0.25">
      <c r="F1661" s="84" t="s">
        <v>153</v>
      </c>
      <c r="G1661" s="80" t="s">
        <v>1008</v>
      </c>
      <c r="H1661" s="6">
        <v>8000000</v>
      </c>
      <c r="I1661" s="6"/>
      <c r="J1661" s="6">
        <f t="shared" si="74"/>
        <v>8000000</v>
      </c>
      <c r="K1661" s="67" t="str">
        <f t="shared" si="75"/>
        <v>02-02-02-006-006</v>
      </c>
      <c r="L1661" s="67" t="s">
        <v>656</v>
      </c>
      <c r="M1661" s="66" t="s">
        <v>273</v>
      </c>
      <c r="N1661" s="66" t="str">
        <f t="shared" si="73"/>
        <v/>
      </c>
      <c r="O1661" s="66" t="str">
        <f>IF(A1661="","",IF(M1661="DETALLE","",COUNTIFS(N1661:$N$2970,N1661)))</f>
        <v/>
      </c>
      <c r="P1661" s="66" t="s">
        <v>739</v>
      </c>
      <c r="Q1661" s="66" t="s">
        <v>705</v>
      </c>
      <c r="R1661" s="66" t="s">
        <v>508</v>
      </c>
      <c r="S1661" s="65" t="s">
        <v>890</v>
      </c>
    </row>
    <row r="1662" spans="1:19" s="66" customFormat="1" ht="0.75" customHeight="1" x14ac:dyDescent="0.25">
      <c r="A1662" s="62"/>
      <c r="B1662" s="62"/>
      <c r="C1662" s="62"/>
      <c r="D1662" s="62"/>
      <c r="E1662" s="62"/>
      <c r="F1662" s="71"/>
      <c r="G1662" s="62" t="s">
        <v>261</v>
      </c>
      <c r="H1662" s="4" t="str">
        <f>IF(A1662="","",SUMIFS(H1663:$H$2970,L1663:$L$2970,K1662))</f>
        <v/>
      </c>
      <c r="I1662" s="4" t="str">
        <f>IF(A1662="","",SUMIFS(I1663:$I$2970,L1663:$L$2970,K1662))</f>
        <v/>
      </c>
      <c r="J1662" s="4" t="str">
        <f t="shared" si="74"/>
        <v/>
      </c>
      <c r="K1662" s="64" t="str">
        <f t="shared" si="75"/>
        <v/>
      </c>
      <c r="L1662" s="64" t="s">
        <v>261</v>
      </c>
      <c r="M1662" s="62" t="s">
        <v>261</v>
      </c>
      <c r="N1662" s="62" t="str">
        <f t="shared" si="73"/>
        <v/>
      </c>
      <c r="O1662" s="62" t="str">
        <f>IF(A1662="","",IF(M1662="DETALLE","",COUNTIFS(N1662:$N$2970,N1662)))</f>
        <v/>
      </c>
      <c r="P1662" s="62" t="s">
        <v>261</v>
      </c>
      <c r="Q1662" s="62" t="s">
        <v>261</v>
      </c>
      <c r="R1662" s="62" t="s">
        <v>261</v>
      </c>
      <c r="S1662" s="65" t="s">
        <v>261</v>
      </c>
    </row>
    <row r="1663" spans="1:19" s="66" customFormat="1" ht="30" customHeight="1" x14ac:dyDescent="0.25">
      <c r="A1663" s="62" t="s">
        <v>27</v>
      </c>
      <c r="B1663" s="62" t="s">
        <v>27</v>
      </c>
      <c r="C1663" s="62" t="s">
        <v>27</v>
      </c>
      <c r="D1663" s="62" t="s">
        <v>143</v>
      </c>
      <c r="E1663" s="62" t="s">
        <v>146</v>
      </c>
      <c r="F1663" s="71"/>
      <c r="G1663" s="63" t="s">
        <v>509</v>
      </c>
      <c r="H1663" s="4">
        <f>IF(A1663="","",SUMIFS(H1664:$H$2970,L1664:$L$2970,K1663))</f>
        <v>213105769</v>
      </c>
      <c r="I1663" s="4">
        <f>IF(A1663="","",SUMIFS(I1664:$I$2970,L1664:$L$2970,K1663))</f>
        <v>0</v>
      </c>
      <c r="J1663" s="4">
        <f t="shared" si="74"/>
        <v>213105769</v>
      </c>
      <c r="K1663" s="64" t="str">
        <f t="shared" si="75"/>
        <v>02-02-02-006-007</v>
      </c>
      <c r="L1663" s="64" t="s">
        <v>652</v>
      </c>
      <c r="M1663" s="62" t="s">
        <v>277</v>
      </c>
      <c r="N1663" s="62" t="str">
        <f t="shared" si="73"/>
        <v>020202006007Subordinal</v>
      </c>
      <c r="O1663" s="62">
        <f>IF(A1663="","",IF(M1663="DETALLE","",COUNTIFS(N1663:$N$2970,N1663)))</f>
        <v>1</v>
      </c>
      <c r="P1663" s="62" t="s">
        <v>261</v>
      </c>
      <c r="Q1663" s="62" t="s">
        <v>705</v>
      </c>
      <c r="R1663" s="62" t="s">
        <v>509</v>
      </c>
      <c r="S1663" s="65" t="s">
        <v>261</v>
      </c>
    </row>
    <row r="1664" spans="1:19" s="66" customFormat="1" x14ac:dyDescent="0.25">
      <c r="F1664" s="84" t="s">
        <v>161</v>
      </c>
      <c r="G1664" s="80" t="s">
        <v>1011</v>
      </c>
      <c r="H1664" s="6">
        <v>5500000</v>
      </c>
      <c r="I1664" s="6"/>
      <c r="J1664" s="6">
        <f t="shared" si="74"/>
        <v>5500000</v>
      </c>
      <c r="K1664" s="67" t="str">
        <f t="shared" si="75"/>
        <v>02-02-02-006-007</v>
      </c>
      <c r="L1664" s="67" t="s">
        <v>657</v>
      </c>
      <c r="M1664" s="66" t="s">
        <v>273</v>
      </c>
      <c r="N1664" s="66" t="str">
        <f t="shared" si="73"/>
        <v/>
      </c>
      <c r="O1664" s="66" t="str">
        <f>IF(A1664="","",IF(M1664="DETALLE","",COUNTIFS(N1664:$N$2970,N1664)))</f>
        <v/>
      </c>
      <c r="P1664" s="66" t="s">
        <v>739</v>
      </c>
      <c r="Q1664" s="66" t="s">
        <v>705</v>
      </c>
      <c r="R1664" s="66" t="s">
        <v>509</v>
      </c>
      <c r="S1664" s="65" t="s">
        <v>895</v>
      </c>
    </row>
    <row r="1665" spans="1:19" s="66" customFormat="1" x14ac:dyDescent="0.25">
      <c r="F1665" s="84" t="s">
        <v>132</v>
      </c>
      <c r="G1665" s="80" t="s">
        <v>1005</v>
      </c>
      <c r="H1665" s="6">
        <v>8000000</v>
      </c>
      <c r="I1665" s="6"/>
      <c r="J1665" s="6">
        <f t="shared" si="74"/>
        <v>8000000</v>
      </c>
      <c r="K1665" s="67" t="str">
        <f t="shared" si="75"/>
        <v>02-02-02-006-007</v>
      </c>
      <c r="L1665" s="67" t="s">
        <v>657</v>
      </c>
      <c r="M1665" s="66" t="s">
        <v>273</v>
      </c>
      <c r="N1665" s="66" t="str">
        <f t="shared" si="73"/>
        <v/>
      </c>
      <c r="O1665" s="66" t="str">
        <f>IF(A1665="","",IF(M1665="DETALLE","",COUNTIFS(N1665:$N$2970,N1665)))</f>
        <v/>
      </c>
      <c r="P1665" s="66" t="s">
        <v>739</v>
      </c>
      <c r="Q1665" s="66" t="s">
        <v>705</v>
      </c>
      <c r="R1665" s="66" t="s">
        <v>509</v>
      </c>
      <c r="S1665" s="65" t="s">
        <v>880</v>
      </c>
    </row>
    <row r="1666" spans="1:19" s="66" customFormat="1" x14ac:dyDescent="0.25">
      <c r="F1666" s="84" t="s">
        <v>169</v>
      </c>
      <c r="G1666" s="80" t="s">
        <v>1044</v>
      </c>
      <c r="H1666" s="6">
        <v>30000000</v>
      </c>
      <c r="I1666" s="6"/>
      <c r="J1666" s="6">
        <f t="shared" si="74"/>
        <v>30000000</v>
      </c>
      <c r="K1666" s="67" t="str">
        <f t="shared" si="75"/>
        <v>02-02-02-006-007</v>
      </c>
      <c r="L1666" s="67" t="s">
        <v>657</v>
      </c>
      <c r="M1666" s="66" t="s">
        <v>273</v>
      </c>
      <c r="N1666" s="66" t="str">
        <f t="shared" si="73"/>
        <v/>
      </c>
      <c r="O1666" s="66" t="str">
        <f>IF(A1666="","",IF(M1666="DETALLE","",COUNTIFS(N1666:$N$2970,N1666)))</f>
        <v/>
      </c>
      <c r="P1666" s="66" t="s">
        <v>739</v>
      </c>
      <c r="Q1666" s="66" t="s">
        <v>705</v>
      </c>
      <c r="R1666" s="66" t="s">
        <v>509</v>
      </c>
      <c r="S1666" s="65" t="s">
        <v>902</v>
      </c>
    </row>
    <row r="1667" spans="1:19" s="66" customFormat="1" x14ac:dyDescent="0.25">
      <c r="F1667" s="84" t="s">
        <v>154</v>
      </c>
      <c r="G1667" s="80" t="s">
        <v>1009</v>
      </c>
      <c r="H1667" s="6">
        <v>3000000</v>
      </c>
      <c r="I1667" s="6"/>
      <c r="J1667" s="6">
        <f t="shared" si="74"/>
        <v>3000000</v>
      </c>
      <c r="K1667" s="67" t="str">
        <f t="shared" si="75"/>
        <v>02-02-02-006-007</v>
      </c>
      <c r="L1667" s="67" t="s">
        <v>657</v>
      </c>
      <c r="M1667" s="66" t="s">
        <v>273</v>
      </c>
      <c r="N1667" s="66" t="str">
        <f t="shared" si="73"/>
        <v/>
      </c>
      <c r="O1667" s="66" t="str">
        <f>IF(A1667="","",IF(M1667="DETALLE","",COUNTIFS(N1667:$N$2970,N1667)))</f>
        <v/>
      </c>
      <c r="P1667" s="66" t="s">
        <v>739</v>
      </c>
      <c r="Q1667" s="66" t="s">
        <v>705</v>
      </c>
      <c r="R1667" s="66" t="s">
        <v>509</v>
      </c>
      <c r="S1667" s="65" t="s">
        <v>891</v>
      </c>
    </row>
    <row r="1668" spans="1:19" s="66" customFormat="1" x14ac:dyDescent="0.25">
      <c r="F1668" s="84" t="s">
        <v>134</v>
      </c>
      <c r="G1668" s="80" t="s">
        <v>1007</v>
      </c>
      <c r="H1668" s="6">
        <v>4000000</v>
      </c>
      <c r="I1668" s="6"/>
      <c r="J1668" s="6">
        <f t="shared" si="74"/>
        <v>4000000</v>
      </c>
      <c r="K1668" s="67" t="str">
        <f t="shared" si="75"/>
        <v>02-02-02-006-007</v>
      </c>
      <c r="L1668" s="67" t="s">
        <v>657</v>
      </c>
      <c r="M1668" s="66" t="s">
        <v>273</v>
      </c>
      <c r="N1668" s="66" t="str">
        <f t="shared" si="73"/>
        <v/>
      </c>
      <c r="O1668" s="66" t="str">
        <f>IF(A1668="","",IF(M1668="DETALLE","",COUNTIFS(N1668:$N$2970,N1668)))</f>
        <v/>
      </c>
      <c r="P1668" s="66" t="s">
        <v>739</v>
      </c>
      <c r="Q1668" s="66" t="s">
        <v>705</v>
      </c>
      <c r="R1668" s="66" t="s">
        <v>509</v>
      </c>
      <c r="S1668" s="65" t="s">
        <v>882</v>
      </c>
    </row>
    <row r="1669" spans="1:19" s="66" customFormat="1" x14ac:dyDescent="0.25">
      <c r="F1669" s="84" t="s">
        <v>49</v>
      </c>
      <c r="G1669" s="80" t="s">
        <v>1018</v>
      </c>
      <c r="H1669" s="6">
        <v>78355769</v>
      </c>
      <c r="I1669" s="6"/>
      <c r="J1669" s="6">
        <f t="shared" si="74"/>
        <v>78355769</v>
      </c>
      <c r="K1669" s="67" t="str">
        <f t="shared" si="75"/>
        <v>02-02-02-006-007</v>
      </c>
      <c r="L1669" s="67" t="s">
        <v>657</v>
      </c>
      <c r="M1669" s="66" t="s">
        <v>273</v>
      </c>
      <c r="N1669" s="66" t="str">
        <f t="shared" si="73"/>
        <v/>
      </c>
      <c r="O1669" s="66" t="str">
        <f>IF(A1669="","",IF(M1669="DETALLE","",COUNTIFS(N1669:$N$2970,N1669)))</f>
        <v/>
      </c>
      <c r="P1669" s="66" t="s">
        <v>752</v>
      </c>
      <c r="Q1669" s="66" t="s">
        <v>705</v>
      </c>
      <c r="R1669" s="66" t="s">
        <v>509</v>
      </c>
      <c r="S1669" s="65" t="s">
        <v>752</v>
      </c>
    </row>
    <row r="1670" spans="1:19" s="66" customFormat="1" x14ac:dyDescent="0.25">
      <c r="F1670" s="84" t="s">
        <v>50</v>
      </c>
      <c r="G1670" s="80" t="s">
        <v>1019</v>
      </c>
      <c r="H1670" s="6">
        <v>1000000</v>
      </c>
      <c r="I1670" s="6"/>
      <c r="J1670" s="6">
        <f t="shared" si="74"/>
        <v>1000000</v>
      </c>
      <c r="K1670" s="67" t="str">
        <f t="shared" si="75"/>
        <v>02-02-02-006-007</v>
      </c>
      <c r="L1670" s="67" t="s">
        <v>657</v>
      </c>
      <c r="M1670" s="66" t="s">
        <v>273</v>
      </c>
      <c r="N1670" s="66" t="str">
        <f t="shared" si="73"/>
        <v/>
      </c>
      <c r="O1670" s="66" t="str">
        <f>IF(A1670="","",IF(M1670="DETALLE","",COUNTIFS(N1670:$N$2970,N1670)))</f>
        <v/>
      </c>
      <c r="P1670" s="66" t="s">
        <v>752</v>
      </c>
      <c r="Q1670" s="66" t="s">
        <v>705</v>
      </c>
      <c r="R1670" s="66" t="s">
        <v>509</v>
      </c>
      <c r="S1670" s="65" t="s">
        <v>841</v>
      </c>
    </row>
    <row r="1671" spans="1:19" s="66" customFormat="1" x14ac:dyDescent="0.25">
      <c r="F1671" s="84" t="s">
        <v>52</v>
      </c>
      <c r="G1671" s="80" t="s">
        <v>323</v>
      </c>
      <c r="H1671" s="6">
        <v>6000000</v>
      </c>
      <c r="I1671" s="6"/>
      <c r="J1671" s="6">
        <f t="shared" si="74"/>
        <v>6000000</v>
      </c>
      <c r="K1671" s="67" t="str">
        <f t="shared" si="75"/>
        <v>02-02-02-006-007</v>
      </c>
      <c r="L1671" s="67" t="s">
        <v>657</v>
      </c>
      <c r="M1671" s="66" t="s">
        <v>273</v>
      </c>
      <c r="N1671" s="66" t="str">
        <f t="shared" si="73"/>
        <v/>
      </c>
      <c r="O1671" s="66" t="str">
        <f>IF(A1671="","",IF(M1671="DETALLE","",COUNTIFS(N1671:$N$2970,N1671)))</f>
        <v/>
      </c>
      <c r="P1671" s="66" t="s">
        <v>754</v>
      </c>
      <c r="Q1671" s="66" t="s">
        <v>705</v>
      </c>
      <c r="R1671" s="66" t="s">
        <v>509</v>
      </c>
      <c r="S1671" s="65" t="s">
        <v>754</v>
      </c>
    </row>
    <row r="1672" spans="1:19" s="66" customFormat="1" x14ac:dyDescent="0.25">
      <c r="F1672" s="84" t="s">
        <v>82</v>
      </c>
      <c r="G1672" s="80" t="s">
        <v>349</v>
      </c>
      <c r="H1672" s="6">
        <v>2000000</v>
      </c>
      <c r="I1672" s="6"/>
      <c r="J1672" s="6">
        <f t="shared" si="74"/>
        <v>2000000</v>
      </c>
      <c r="K1672" s="67" t="str">
        <f t="shared" si="75"/>
        <v>02-02-02-006-007</v>
      </c>
      <c r="L1672" s="67" t="s">
        <v>657</v>
      </c>
      <c r="M1672" s="66" t="s">
        <v>273</v>
      </c>
      <c r="N1672" s="66" t="str">
        <f t="shared" si="73"/>
        <v/>
      </c>
      <c r="O1672" s="66" t="str">
        <f>IF(A1672="","",IF(M1672="DETALLE","",COUNTIFS(N1672:$N$2970,N1672)))</f>
        <v/>
      </c>
      <c r="P1672" s="66" t="s">
        <v>768</v>
      </c>
      <c r="Q1672" s="66" t="s">
        <v>705</v>
      </c>
      <c r="R1672" s="66" t="s">
        <v>509</v>
      </c>
      <c r="S1672" s="65" t="s">
        <v>841</v>
      </c>
    </row>
    <row r="1673" spans="1:19" s="66" customFormat="1" x14ac:dyDescent="0.25">
      <c r="F1673" s="84" t="s">
        <v>201</v>
      </c>
      <c r="G1673" s="80" t="s">
        <v>510</v>
      </c>
      <c r="H1673" s="6">
        <v>5250000</v>
      </c>
      <c r="I1673" s="6"/>
      <c r="J1673" s="6">
        <f t="shared" si="74"/>
        <v>5250000</v>
      </c>
      <c r="K1673" s="67" t="str">
        <f t="shared" si="75"/>
        <v>02-02-02-006-007</v>
      </c>
      <c r="L1673" s="67" t="s">
        <v>657</v>
      </c>
      <c r="M1673" s="66" t="s">
        <v>273</v>
      </c>
      <c r="N1673" s="66" t="str">
        <f t="shared" si="73"/>
        <v/>
      </c>
      <c r="O1673" s="66" t="str">
        <f>IF(A1673="","",IF(M1673="DETALLE","",COUNTIFS(N1673:$N$2970,N1673)))</f>
        <v/>
      </c>
      <c r="P1673" s="66" t="s">
        <v>768</v>
      </c>
      <c r="Q1673" s="66" t="s">
        <v>705</v>
      </c>
      <c r="R1673" s="66" t="s">
        <v>509</v>
      </c>
      <c r="S1673" s="65" t="s">
        <v>841</v>
      </c>
    </row>
    <row r="1674" spans="1:19" s="66" customFormat="1" x14ac:dyDescent="0.25">
      <c r="F1674" s="84" t="s">
        <v>98</v>
      </c>
      <c r="G1674" s="80" t="s">
        <v>283</v>
      </c>
      <c r="H1674" s="6">
        <v>70000000</v>
      </c>
      <c r="I1674" s="6"/>
      <c r="J1674" s="6">
        <f t="shared" si="74"/>
        <v>70000000</v>
      </c>
      <c r="K1674" s="67" t="str">
        <f t="shared" si="75"/>
        <v>02-02-02-006-007</v>
      </c>
      <c r="L1674" s="67" t="s">
        <v>657</v>
      </c>
      <c r="M1674" s="66" t="s">
        <v>273</v>
      </c>
      <c r="N1674" s="66" t="str">
        <f t="shared" si="73"/>
        <v/>
      </c>
      <c r="O1674" s="66" t="str">
        <f>IF(A1674="","",IF(M1674="DETALLE","",COUNTIFS(N1674:$N$2970,N1674)))</f>
        <v/>
      </c>
      <c r="P1674" s="66" t="s">
        <v>742</v>
      </c>
      <c r="Q1674" s="66" t="s">
        <v>705</v>
      </c>
      <c r="R1674" s="66" t="s">
        <v>509</v>
      </c>
      <c r="S1674" s="65" t="s">
        <v>862</v>
      </c>
    </row>
    <row r="1675" spans="1:19" s="66" customFormat="1" ht="1.5" customHeight="1" x14ac:dyDescent="0.25">
      <c r="A1675" s="62"/>
      <c r="B1675" s="62"/>
      <c r="C1675" s="62"/>
      <c r="D1675" s="62"/>
      <c r="E1675" s="62"/>
      <c r="F1675" s="71"/>
      <c r="G1675" s="62" t="s">
        <v>261</v>
      </c>
      <c r="H1675" s="4" t="str">
        <f>IF(A1675="","",SUMIFS(H1676:$H$2970,L1676:$L$2970,K1675))</f>
        <v/>
      </c>
      <c r="I1675" s="4" t="str">
        <f>IF(A1675="","",SUMIFS(I1676:$I$2970,L1676:$L$2970,K1675))</f>
        <v/>
      </c>
      <c r="J1675" s="4" t="str">
        <f t="shared" si="74"/>
        <v/>
      </c>
      <c r="K1675" s="64" t="str">
        <f t="shared" si="75"/>
        <v/>
      </c>
      <c r="L1675" s="64" t="s">
        <v>261</v>
      </c>
      <c r="M1675" s="62" t="s">
        <v>261</v>
      </c>
      <c r="N1675" s="62" t="str">
        <f t="shared" si="73"/>
        <v/>
      </c>
      <c r="O1675" s="62" t="str">
        <f>IF(A1675="","",IF(M1675="DETALLE","",COUNTIFS(N1675:$N$2970,N1675)))</f>
        <v/>
      </c>
      <c r="P1675" s="62" t="s">
        <v>261</v>
      </c>
      <c r="Q1675" s="62" t="s">
        <v>261</v>
      </c>
      <c r="R1675" s="62" t="s">
        <v>261</v>
      </c>
      <c r="S1675" s="65" t="s">
        <v>261</v>
      </c>
    </row>
    <row r="1676" spans="1:19" s="66" customFormat="1" ht="24.75" customHeight="1" x14ac:dyDescent="0.25">
      <c r="A1676" s="62" t="s">
        <v>27</v>
      </c>
      <c r="B1676" s="62" t="s">
        <v>27</v>
      </c>
      <c r="C1676" s="62" t="s">
        <v>27</v>
      </c>
      <c r="D1676" s="62" t="s">
        <v>143</v>
      </c>
      <c r="E1676" s="62" t="s">
        <v>30</v>
      </c>
      <c r="F1676" s="71"/>
      <c r="G1676" s="63" t="s">
        <v>511</v>
      </c>
      <c r="H1676" s="4">
        <f>IF(A1676="","",SUMIFS(H1677:$H$2970,L1677:$L$2970,K1676))</f>
        <v>510156773</v>
      </c>
      <c r="I1676" s="4">
        <f>IF(A1676="","",SUMIFS(I1677:$I$2970,L1677:$L$2970,K1676))</f>
        <v>111500000</v>
      </c>
      <c r="J1676" s="4">
        <f t="shared" si="74"/>
        <v>621656773</v>
      </c>
      <c r="K1676" s="64" t="str">
        <f t="shared" si="75"/>
        <v>02-02-02-006-008</v>
      </c>
      <c r="L1676" s="64" t="s">
        <v>652</v>
      </c>
      <c r="M1676" s="62" t="s">
        <v>277</v>
      </c>
      <c r="N1676" s="62" t="str">
        <f t="shared" si="73"/>
        <v>020202006008Subordinal</v>
      </c>
      <c r="O1676" s="62">
        <f>IF(A1676="","",IF(M1676="DETALLE","",COUNTIFS(N1676:$N$2970,N1676)))</f>
        <v>1</v>
      </c>
      <c r="P1676" s="62" t="s">
        <v>261</v>
      </c>
      <c r="Q1676" s="62" t="s">
        <v>705</v>
      </c>
      <c r="R1676" s="62" t="s">
        <v>511</v>
      </c>
      <c r="S1676" s="65" t="s">
        <v>261</v>
      </c>
    </row>
    <row r="1677" spans="1:19" s="66" customFormat="1" x14ac:dyDescent="0.25">
      <c r="F1677" s="84" t="s">
        <v>31</v>
      </c>
      <c r="G1677" s="80" t="s">
        <v>961</v>
      </c>
      <c r="H1677" s="6"/>
      <c r="I1677" s="6">
        <v>90000000</v>
      </c>
      <c r="J1677" s="6">
        <f t="shared" si="74"/>
        <v>90000000</v>
      </c>
      <c r="K1677" s="67" t="str">
        <f t="shared" si="75"/>
        <v>02-02-02-006-008</v>
      </c>
      <c r="L1677" s="67" t="s">
        <v>658</v>
      </c>
      <c r="M1677" s="66" t="s">
        <v>273</v>
      </c>
      <c r="N1677" s="66" t="str">
        <f t="shared" si="73"/>
        <v/>
      </c>
      <c r="O1677" s="66" t="str">
        <f>IF(A1677="","",IF(M1677="DETALLE","",COUNTIFS(N1677:$N$2970,N1677)))</f>
        <v/>
      </c>
      <c r="P1677" s="66" t="s">
        <v>739</v>
      </c>
      <c r="Q1677" s="66" t="s">
        <v>705</v>
      </c>
      <c r="R1677" s="66" t="s">
        <v>511</v>
      </c>
      <c r="S1677" s="65" t="s">
        <v>832</v>
      </c>
    </row>
    <row r="1678" spans="1:19" s="66" customFormat="1" x14ac:dyDescent="0.25">
      <c r="F1678" s="84" t="s">
        <v>131</v>
      </c>
      <c r="G1678" s="80" t="s">
        <v>1040</v>
      </c>
      <c r="H1678" s="6">
        <v>800000</v>
      </c>
      <c r="I1678" s="6"/>
      <c r="J1678" s="6">
        <f t="shared" si="74"/>
        <v>800000</v>
      </c>
      <c r="K1678" s="67" t="str">
        <f t="shared" si="75"/>
        <v>02-02-02-006-008</v>
      </c>
      <c r="L1678" s="67" t="s">
        <v>658</v>
      </c>
      <c r="M1678" s="66" t="s">
        <v>273</v>
      </c>
      <c r="N1678" s="66" t="str">
        <f t="shared" si="73"/>
        <v/>
      </c>
      <c r="O1678" s="66" t="str">
        <f>IF(A1678="","",IF(M1678="DETALLE","",COUNTIFS(N1678:$N$2970,N1678)))</f>
        <v/>
      </c>
      <c r="P1678" s="66" t="s">
        <v>739</v>
      </c>
      <c r="Q1678" s="66" t="s">
        <v>705</v>
      </c>
      <c r="R1678" s="66" t="s">
        <v>511</v>
      </c>
      <c r="S1678" s="65" t="s">
        <v>879</v>
      </c>
    </row>
    <row r="1679" spans="1:19" s="66" customFormat="1" x14ac:dyDescent="0.25">
      <c r="F1679" s="84" t="s">
        <v>160</v>
      </c>
      <c r="G1679" s="80" t="s">
        <v>1042</v>
      </c>
      <c r="H1679" s="6">
        <v>200000</v>
      </c>
      <c r="I1679" s="6"/>
      <c r="J1679" s="6">
        <f t="shared" si="74"/>
        <v>200000</v>
      </c>
      <c r="K1679" s="67" t="str">
        <f t="shared" si="75"/>
        <v>02-02-02-006-008</v>
      </c>
      <c r="L1679" s="67" t="s">
        <v>658</v>
      </c>
      <c r="M1679" s="66" t="s">
        <v>273</v>
      </c>
      <c r="N1679" s="66" t="str">
        <f t="shared" si="73"/>
        <v/>
      </c>
      <c r="O1679" s="66" t="str">
        <f>IF(A1679="","",IF(M1679="DETALLE","",COUNTIFS(N1679:$N$2970,N1679)))</f>
        <v/>
      </c>
      <c r="P1679" s="66" t="s">
        <v>739</v>
      </c>
      <c r="Q1679" s="66" t="s">
        <v>705</v>
      </c>
      <c r="R1679" s="66" t="s">
        <v>511</v>
      </c>
      <c r="S1679" s="65" t="s">
        <v>894</v>
      </c>
    </row>
    <row r="1680" spans="1:19" s="66" customFormat="1" x14ac:dyDescent="0.25">
      <c r="F1680" s="84" t="s">
        <v>136</v>
      </c>
      <c r="G1680" s="80" t="s">
        <v>1035</v>
      </c>
      <c r="H1680" s="6">
        <v>87000000</v>
      </c>
      <c r="I1680" s="6"/>
      <c r="J1680" s="6">
        <f t="shared" si="74"/>
        <v>87000000</v>
      </c>
      <c r="K1680" s="67" t="str">
        <f t="shared" si="75"/>
        <v>02-02-02-006-008</v>
      </c>
      <c r="L1680" s="67" t="s">
        <v>658</v>
      </c>
      <c r="M1680" s="66" t="s">
        <v>273</v>
      </c>
      <c r="N1680" s="66" t="str">
        <f t="shared" si="73"/>
        <v/>
      </c>
      <c r="O1680" s="66" t="str">
        <f>IF(A1680="","",IF(M1680="DETALLE","",COUNTIFS(N1680:$N$2970,N1680)))</f>
        <v/>
      </c>
      <c r="P1680" s="66" t="s">
        <v>739</v>
      </c>
      <c r="Q1680" s="66" t="s">
        <v>705</v>
      </c>
      <c r="R1680" s="66" t="s">
        <v>511</v>
      </c>
      <c r="S1680" s="65" t="s">
        <v>884</v>
      </c>
    </row>
    <row r="1681" spans="6:19" s="66" customFormat="1" x14ac:dyDescent="0.25">
      <c r="F1681" s="84" t="s">
        <v>40</v>
      </c>
      <c r="G1681" s="80" t="s">
        <v>994</v>
      </c>
      <c r="H1681" s="6">
        <v>6000000</v>
      </c>
      <c r="I1681" s="6"/>
      <c r="J1681" s="6">
        <f t="shared" si="74"/>
        <v>6000000</v>
      </c>
      <c r="K1681" s="67" t="str">
        <f t="shared" si="75"/>
        <v>02-02-02-006-008</v>
      </c>
      <c r="L1681" s="67" t="s">
        <v>658</v>
      </c>
      <c r="M1681" s="66" t="s">
        <v>273</v>
      </c>
      <c r="N1681" s="66" t="str">
        <f t="shared" si="73"/>
        <v/>
      </c>
      <c r="O1681" s="66" t="str">
        <f>IF(A1681="","",IF(M1681="DETALLE","",COUNTIFS(N1681:$N$2970,N1681)))</f>
        <v/>
      </c>
      <c r="P1681" s="66" t="s">
        <v>744</v>
      </c>
      <c r="Q1681" s="66" t="s">
        <v>705</v>
      </c>
      <c r="R1681" s="66" t="s">
        <v>511</v>
      </c>
      <c r="S1681" s="65" t="s">
        <v>744</v>
      </c>
    </row>
    <row r="1682" spans="6:19" s="66" customFormat="1" x14ac:dyDescent="0.25">
      <c r="F1682" s="84" t="s">
        <v>163</v>
      </c>
      <c r="G1682" s="80" t="s">
        <v>442</v>
      </c>
      <c r="H1682" s="6">
        <v>2500000</v>
      </c>
      <c r="I1682" s="6"/>
      <c r="J1682" s="6">
        <f t="shared" si="74"/>
        <v>2500000</v>
      </c>
      <c r="K1682" s="67" t="str">
        <f t="shared" si="75"/>
        <v>02-02-02-006-008</v>
      </c>
      <c r="L1682" s="67" t="s">
        <v>658</v>
      </c>
      <c r="M1682" s="66" t="s">
        <v>273</v>
      </c>
      <c r="N1682" s="66" t="str">
        <f t="shared" si="73"/>
        <v/>
      </c>
      <c r="O1682" s="66" t="str">
        <f>IF(A1682="","",IF(M1682="DETALLE","",COUNTIFS(N1682:$N$2970,N1682)))</f>
        <v/>
      </c>
      <c r="P1682" s="66" t="s">
        <v>775</v>
      </c>
      <c r="Q1682" s="66" t="s">
        <v>705</v>
      </c>
      <c r="R1682" s="66" t="s">
        <v>511</v>
      </c>
      <c r="S1682" s="65" t="s">
        <v>775</v>
      </c>
    </row>
    <row r="1683" spans="6:19" s="66" customFormat="1" x14ac:dyDescent="0.25">
      <c r="F1683" s="84" t="s">
        <v>41</v>
      </c>
      <c r="G1683" s="80" t="s">
        <v>312</v>
      </c>
      <c r="H1683" s="6">
        <v>5000000</v>
      </c>
      <c r="I1683" s="6"/>
      <c r="J1683" s="6">
        <f t="shared" si="74"/>
        <v>5000000</v>
      </c>
      <c r="K1683" s="67" t="str">
        <f t="shared" si="75"/>
        <v>02-02-02-006-008</v>
      </c>
      <c r="L1683" s="67" t="s">
        <v>658</v>
      </c>
      <c r="M1683" s="66" t="s">
        <v>273</v>
      </c>
      <c r="N1683" s="66" t="str">
        <f t="shared" si="73"/>
        <v/>
      </c>
      <c r="O1683" s="66" t="str">
        <f>IF(A1683="","",IF(M1683="DETALLE","",COUNTIFS(N1683:$N$2970,N1683)))</f>
        <v/>
      </c>
      <c r="P1683" s="66" t="s">
        <v>745</v>
      </c>
      <c r="Q1683" s="66" t="s">
        <v>705</v>
      </c>
      <c r="R1683" s="66" t="s">
        <v>511</v>
      </c>
      <c r="S1683" s="65" t="s">
        <v>745</v>
      </c>
    </row>
    <row r="1684" spans="6:19" s="66" customFormat="1" x14ac:dyDescent="0.25">
      <c r="F1684" s="80" t="s">
        <v>42</v>
      </c>
      <c r="G1684" s="80" t="s">
        <v>313</v>
      </c>
      <c r="H1684" s="6">
        <v>500000</v>
      </c>
      <c r="I1684" s="6"/>
      <c r="J1684" s="6">
        <f t="shared" si="74"/>
        <v>500000</v>
      </c>
      <c r="K1684" s="67" t="str">
        <f t="shared" si="75"/>
        <v>02-02-02-006-008</v>
      </c>
      <c r="L1684" s="67" t="s">
        <v>658</v>
      </c>
      <c r="M1684" s="66" t="s">
        <v>273</v>
      </c>
      <c r="N1684" s="66" t="str">
        <f t="shared" si="73"/>
        <v/>
      </c>
      <c r="O1684" s="66" t="str">
        <f>IF(A1684="","",IF(M1684="DETALLE","",COUNTIFS(N1684:$N$2970,N1684)))</f>
        <v/>
      </c>
      <c r="P1684" s="66" t="s">
        <v>745</v>
      </c>
      <c r="Q1684" s="66" t="s">
        <v>705</v>
      </c>
      <c r="R1684" s="66" t="s">
        <v>511</v>
      </c>
      <c r="S1684" s="65" t="s">
        <v>841</v>
      </c>
    </row>
    <row r="1685" spans="6:19" s="66" customFormat="1" x14ac:dyDescent="0.25">
      <c r="F1685" s="80" t="s">
        <v>147</v>
      </c>
      <c r="G1685" s="80" t="s">
        <v>830</v>
      </c>
      <c r="H1685" s="6">
        <v>5000000</v>
      </c>
      <c r="I1685" s="6"/>
      <c r="J1685" s="6">
        <f t="shared" si="74"/>
        <v>5000000</v>
      </c>
      <c r="K1685" s="67" t="str">
        <f t="shared" si="75"/>
        <v>02-02-02-006-008</v>
      </c>
      <c r="L1685" s="67" t="s">
        <v>658</v>
      </c>
      <c r="M1685" s="66" t="s">
        <v>273</v>
      </c>
      <c r="N1685" s="66" t="str">
        <f t="shared" si="73"/>
        <v/>
      </c>
      <c r="O1685" s="66" t="str">
        <f>IF(A1685="","",IF(M1685="DETALLE","",COUNTIFS(N1685:$N$2970,N1685)))</f>
        <v/>
      </c>
      <c r="P1685" s="66" t="s">
        <v>745</v>
      </c>
      <c r="Q1685" s="66" t="s">
        <v>705</v>
      </c>
      <c r="R1685" s="66" t="s">
        <v>511</v>
      </c>
      <c r="S1685" s="65" t="s">
        <v>889</v>
      </c>
    </row>
    <row r="1686" spans="6:19" s="66" customFormat="1" x14ac:dyDescent="0.25">
      <c r="F1686" s="80" t="s">
        <v>106</v>
      </c>
      <c r="G1686" s="80" t="s">
        <v>997</v>
      </c>
      <c r="H1686" s="6">
        <v>10028700</v>
      </c>
      <c r="I1686" s="6"/>
      <c r="J1686" s="6">
        <f t="shared" si="74"/>
        <v>10028700</v>
      </c>
      <c r="K1686" s="67" t="str">
        <f t="shared" si="75"/>
        <v>02-02-02-006-008</v>
      </c>
      <c r="L1686" s="67" t="s">
        <v>658</v>
      </c>
      <c r="M1686" s="66" t="s">
        <v>273</v>
      </c>
      <c r="N1686" s="66" t="str">
        <f t="shared" si="73"/>
        <v/>
      </c>
      <c r="O1686" s="66" t="str">
        <f>IF(A1686="","",IF(M1686="DETALLE","",COUNTIFS(N1686:$N$2970,N1686)))</f>
        <v/>
      </c>
      <c r="P1686" s="66" t="s">
        <v>776</v>
      </c>
      <c r="Q1686" s="66" t="s">
        <v>705</v>
      </c>
      <c r="R1686" s="66" t="s">
        <v>511</v>
      </c>
      <c r="S1686" s="65" t="s">
        <v>776</v>
      </c>
    </row>
    <row r="1687" spans="6:19" s="66" customFormat="1" x14ac:dyDescent="0.25">
      <c r="F1687" s="80" t="s">
        <v>170</v>
      </c>
      <c r="G1687" s="80" t="s">
        <v>456</v>
      </c>
      <c r="H1687" s="6">
        <v>6500000</v>
      </c>
      <c r="I1687" s="6"/>
      <c r="J1687" s="6">
        <f t="shared" si="74"/>
        <v>6500000</v>
      </c>
      <c r="K1687" s="67" t="str">
        <f t="shared" si="75"/>
        <v>02-02-02-006-008</v>
      </c>
      <c r="L1687" s="67" t="s">
        <v>658</v>
      </c>
      <c r="M1687" s="66" t="s">
        <v>273</v>
      </c>
      <c r="N1687" s="66" t="str">
        <f t="shared" si="73"/>
        <v/>
      </c>
      <c r="O1687" s="66" t="str">
        <f>IF(A1687="","",IF(M1687="DETALLE","",COUNTIFS(N1687:$N$2970,N1687)))</f>
        <v/>
      </c>
      <c r="P1687" s="66" t="s">
        <v>777</v>
      </c>
      <c r="Q1687" s="66" t="s">
        <v>705</v>
      </c>
      <c r="R1687" s="66" t="s">
        <v>511</v>
      </c>
      <c r="S1687" s="65" t="s">
        <v>777</v>
      </c>
    </row>
    <row r="1688" spans="6:19" s="66" customFormat="1" x14ac:dyDescent="0.25">
      <c r="F1688" s="80" t="s">
        <v>45</v>
      </c>
      <c r="G1688" s="80" t="s">
        <v>316</v>
      </c>
      <c r="H1688" s="6">
        <v>1000000</v>
      </c>
      <c r="I1688" s="6"/>
      <c r="J1688" s="6">
        <f t="shared" si="74"/>
        <v>1000000</v>
      </c>
      <c r="K1688" s="67" t="str">
        <f t="shared" si="75"/>
        <v>02-02-02-006-008</v>
      </c>
      <c r="L1688" s="67" t="s">
        <v>658</v>
      </c>
      <c r="M1688" s="66" t="s">
        <v>273</v>
      </c>
      <c r="N1688" s="66" t="str">
        <f t="shared" si="73"/>
        <v/>
      </c>
      <c r="O1688" s="66" t="str">
        <f>IF(A1688="","",IF(M1688="DETALLE","",COUNTIFS(N1688:$N$2970,N1688)))</f>
        <v/>
      </c>
      <c r="P1688" s="66" t="s">
        <v>748</v>
      </c>
      <c r="Q1688" s="66" t="s">
        <v>705</v>
      </c>
      <c r="R1688" s="66" t="s">
        <v>511</v>
      </c>
      <c r="S1688" s="65" t="s">
        <v>748</v>
      </c>
    </row>
    <row r="1689" spans="6:19" s="66" customFormat="1" x14ac:dyDescent="0.25">
      <c r="F1689" s="80" t="s">
        <v>148</v>
      </c>
      <c r="G1689" s="80" t="s">
        <v>412</v>
      </c>
      <c r="H1689" s="6">
        <v>8000000</v>
      </c>
      <c r="I1689" s="6"/>
      <c r="J1689" s="6">
        <f t="shared" si="74"/>
        <v>8000000</v>
      </c>
      <c r="K1689" s="67" t="str">
        <f t="shared" si="75"/>
        <v>02-02-02-006-008</v>
      </c>
      <c r="L1689" s="67" t="s">
        <v>658</v>
      </c>
      <c r="M1689" s="66" t="s">
        <v>273</v>
      </c>
      <c r="N1689" s="66" t="str">
        <f t="shared" si="73"/>
        <v/>
      </c>
      <c r="O1689" s="66" t="str">
        <f>IF(A1689="","",IF(M1689="DETALLE","",COUNTIFS(N1689:$N$2970,N1689)))</f>
        <v/>
      </c>
      <c r="P1689" s="66" t="s">
        <v>780</v>
      </c>
      <c r="Q1689" s="66" t="s">
        <v>705</v>
      </c>
      <c r="R1689" s="66" t="s">
        <v>511</v>
      </c>
      <c r="S1689" s="65" t="s">
        <v>780</v>
      </c>
    </row>
    <row r="1690" spans="6:19" s="66" customFormat="1" x14ac:dyDescent="0.25">
      <c r="F1690" s="80" t="s">
        <v>46</v>
      </c>
      <c r="G1690" s="80" t="s">
        <v>989</v>
      </c>
      <c r="H1690" s="6">
        <v>4500000</v>
      </c>
      <c r="I1690" s="6"/>
      <c r="J1690" s="6">
        <f t="shared" si="74"/>
        <v>4500000</v>
      </c>
      <c r="K1690" s="67" t="str">
        <f t="shared" si="75"/>
        <v>02-02-02-006-008</v>
      </c>
      <c r="L1690" s="67" t="s">
        <v>658</v>
      </c>
      <c r="M1690" s="66" t="s">
        <v>273</v>
      </c>
      <c r="N1690" s="66" t="str">
        <f t="shared" si="73"/>
        <v/>
      </c>
      <c r="O1690" s="66" t="str">
        <f>IF(A1690="","",IF(M1690="DETALLE","",COUNTIFS(N1690:$N$2970,N1690)))</f>
        <v/>
      </c>
      <c r="P1690" s="66" t="s">
        <v>749</v>
      </c>
      <c r="Q1690" s="66" t="s">
        <v>705</v>
      </c>
      <c r="R1690" s="66" t="s">
        <v>511</v>
      </c>
      <c r="S1690" s="65" t="s">
        <v>749</v>
      </c>
    </row>
    <row r="1691" spans="6:19" s="66" customFormat="1" x14ac:dyDescent="0.25">
      <c r="F1691" s="80" t="s">
        <v>47</v>
      </c>
      <c r="G1691" s="80" t="s">
        <v>1031</v>
      </c>
      <c r="H1691" s="6">
        <v>1500000</v>
      </c>
      <c r="I1691" s="6"/>
      <c r="J1691" s="6">
        <f t="shared" si="74"/>
        <v>1500000</v>
      </c>
      <c r="K1691" s="67" t="str">
        <f t="shared" si="75"/>
        <v>02-02-02-006-008</v>
      </c>
      <c r="L1691" s="67" t="s">
        <v>658</v>
      </c>
      <c r="M1691" s="66" t="s">
        <v>273</v>
      </c>
      <c r="N1691" s="66" t="str">
        <f t="shared" si="73"/>
        <v/>
      </c>
      <c r="O1691" s="66" t="str">
        <f>IF(A1691="","",IF(M1691="DETALLE","",COUNTIFS(N1691:$N$2970,N1691)))</f>
        <v/>
      </c>
      <c r="P1691" s="66" t="s">
        <v>750</v>
      </c>
      <c r="Q1691" s="66" t="s">
        <v>705</v>
      </c>
      <c r="R1691" s="66" t="s">
        <v>511</v>
      </c>
      <c r="S1691" s="65" t="s">
        <v>750</v>
      </c>
    </row>
    <row r="1692" spans="6:19" s="66" customFormat="1" x14ac:dyDescent="0.25">
      <c r="F1692" s="80" t="s">
        <v>48</v>
      </c>
      <c r="G1692" s="80" t="s">
        <v>319</v>
      </c>
      <c r="H1692" s="6">
        <v>3500000</v>
      </c>
      <c r="I1692" s="6"/>
      <c r="J1692" s="6">
        <f t="shared" si="74"/>
        <v>3500000</v>
      </c>
      <c r="K1692" s="67" t="str">
        <f t="shared" si="75"/>
        <v>02-02-02-006-008</v>
      </c>
      <c r="L1692" s="67" t="s">
        <v>658</v>
      </c>
      <c r="M1692" s="66" t="s">
        <v>273</v>
      </c>
      <c r="N1692" s="66" t="str">
        <f t="shared" si="73"/>
        <v/>
      </c>
      <c r="O1692" s="66" t="str">
        <f>IF(A1692="","",IF(M1692="DETALLE","",COUNTIFS(N1692:$N$2970,N1692)))</f>
        <v/>
      </c>
      <c r="P1692" s="66" t="s">
        <v>751</v>
      </c>
      <c r="Q1692" s="66" t="s">
        <v>705</v>
      </c>
      <c r="R1692" s="66" t="s">
        <v>511</v>
      </c>
      <c r="S1692" s="65" t="s">
        <v>751</v>
      </c>
    </row>
    <row r="1693" spans="6:19" s="66" customFormat="1" x14ac:dyDescent="0.25">
      <c r="F1693" s="80" t="s">
        <v>49</v>
      </c>
      <c r="G1693" s="80" t="s">
        <v>1018</v>
      </c>
      <c r="H1693" s="6">
        <v>7000000</v>
      </c>
      <c r="I1693" s="6"/>
      <c r="J1693" s="6">
        <f t="shared" si="74"/>
        <v>7000000</v>
      </c>
      <c r="K1693" s="67" t="str">
        <f t="shared" si="75"/>
        <v>02-02-02-006-008</v>
      </c>
      <c r="L1693" s="67" t="s">
        <v>658</v>
      </c>
      <c r="M1693" s="66" t="s">
        <v>273</v>
      </c>
      <c r="N1693" s="66" t="str">
        <f t="shared" si="73"/>
        <v/>
      </c>
      <c r="O1693" s="66" t="str">
        <f>IF(A1693="","",IF(M1693="DETALLE","",COUNTIFS(N1693:$N$2970,N1693)))</f>
        <v/>
      </c>
      <c r="P1693" s="66" t="s">
        <v>752</v>
      </c>
      <c r="Q1693" s="66" t="s">
        <v>705</v>
      </c>
      <c r="R1693" s="66" t="s">
        <v>511</v>
      </c>
      <c r="S1693" s="65" t="s">
        <v>752</v>
      </c>
    </row>
    <row r="1694" spans="6:19" s="66" customFormat="1" x14ac:dyDescent="0.25">
      <c r="F1694" s="80" t="s">
        <v>50</v>
      </c>
      <c r="G1694" s="80" t="s">
        <v>1019</v>
      </c>
      <c r="H1694" s="6">
        <v>350000</v>
      </c>
      <c r="I1694" s="6"/>
      <c r="J1694" s="6">
        <f t="shared" si="74"/>
        <v>350000</v>
      </c>
      <c r="K1694" s="67" t="str">
        <f t="shared" si="75"/>
        <v>02-02-02-006-008</v>
      </c>
      <c r="L1694" s="67" t="s">
        <v>658</v>
      </c>
      <c r="M1694" s="66" t="s">
        <v>273</v>
      </c>
      <c r="N1694" s="66" t="str">
        <f t="shared" si="73"/>
        <v/>
      </c>
      <c r="O1694" s="66" t="str">
        <f>IF(A1694="","",IF(M1694="DETALLE","",COUNTIFS(N1694:$N$2970,N1694)))</f>
        <v/>
      </c>
      <c r="P1694" s="66" t="s">
        <v>752</v>
      </c>
      <c r="Q1694" s="66" t="s">
        <v>705</v>
      </c>
      <c r="R1694" s="66" t="s">
        <v>511</v>
      </c>
      <c r="S1694" s="65" t="s">
        <v>841</v>
      </c>
    </row>
    <row r="1695" spans="6:19" s="66" customFormat="1" x14ac:dyDescent="0.25">
      <c r="F1695" s="80" t="s">
        <v>51</v>
      </c>
      <c r="G1695" s="80" t="s">
        <v>322</v>
      </c>
      <c r="H1695" s="6">
        <v>700000</v>
      </c>
      <c r="I1695" s="6"/>
      <c r="J1695" s="6">
        <f t="shared" si="74"/>
        <v>700000</v>
      </c>
      <c r="K1695" s="67" t="str">
        <f t="shared" si="75"/>
        <v>02-02-02-006-008</v>
      </c>
      <c r="L1695" s="67" t="s">
        <v>658</v>
      </c>
      <c r="M1695" s="66" t="s">
        <v>273</v>
      </c>
      <c r="N1695" s="66" t="str">
        <f t="shared" si="73"/>
        <v/>
      </c>
      <c r="O1695" s="66" t="str">
        <f>IF(A1695="","",IF(M1695="DETALLE","",COUNTIFS(N1695:$N$2970,N1695)))</f>
        <v/>
      </c>
      <c r="P1695" s="66" t="s">
        <v>753</v>
      </c>
      <c r="Q1695" s="66" t="s">
        <v>705</v>
      </c>
      <c r="R1695" s="66" t="s">
        <v>511</v>
      </c>
      <c r="S1695" s="65" t="s">
        <v>753</v>
      </c>
    </row>
    <row r="1696" spans="6:19" s="66" customFormat="1" x14ac:dyDescent="0.25">
      <c r="F1696" s="80" t="s">
        <v>52</v>
      </c>
      <c r="G1696" s="80" t="s">
        <v>323</v>
      </c>
      <c r="H1696" s="6">
        <v>6000000</v>
      </c>
      <c r="I1696" s="6"/>
      <c r="J1696" s="6">
        <f t="shared" si="74"/>
        <v>6000000</v>
      </c>
      <c r="K1696" s="67" t="str">
        <f t="shared" si="75"/>
        <v>02-02-02-006-008</v>
      </c>
      <c r="L1696" s="67" t="s">
        <v>658</v>
      </c>
      <c r="M1696" s="66" t="s">
        <v>273</v>
      </c>
      <c r="N1696" s="66" t="str">
        <f t="shared" si="73"/>
        <v/>
      </c>
      <c r="O1696" s="66" t="str">
        <f>IF(A1696="","",IF(M1696="DETALLE","",COUNTIFS(N1696:$N$2970,N1696)))</f>
        <v/>
      </c>
      <c r="P1696" s="66" t="s">
        <v>754</v>
      </c>
      <c r="Q1696" s="66" t="s">
        <v>705</v>
      </c>
      <c r="R1696" s="66" t="s">
        <v>511</v>
      </c>
      <c r="S1696" s="65" t="s">
        <v>754</v>
      </c>
    </row>
    <row r="1697" spans="6:19" s="66" customFormat="1" x14ac:dyDescent="0.25">
      <c r="F1697" s="80" t="s">
        <v>157</v>
      </c>
      <c r="G1697" s="80" t="s">
        <v>434</v>
      </c>
      <c r="H1697" s="6">
        <v>15000000</v>
      </c>
      <c r="I1697" s="6"/>
      <c r="J1697" s="6">
        <f t="shared" si="74"/>
        <v>15000000</v>
      </c>
      <c r="K1697" s="67" t="str">
        <f t="shared" si="75"/>
        <v>02-02-02-006-008</v>
      </c>
      <c r="L1697" s="67" t="s">
        <v>658</v>
      </c>
      <c r="M1697" s="66" t="s">
        <v>273</v>
      </c>
      <c r="N1697" s="66" t="str">
        <f t="shared" si="73"/>
        <v/>
      </c>
      <c r="O1697" s="66" t="str">
        <f>IF(A1697="","",IF(M1697="DETALLE","",COUNTIFS(N1697:$N$2970,N1697)))</f>
        <v/>
      </c>
      <c r="P1697" s="66" t="s">
        <v>755</v>
      </c>
      <c r="Q1697" s="66" t="s">
        <v>705</v>
      </c>
      <c r="R1697" s="66" t="s">
        <v>511</v>
      </c>
      <c r="S1697" s="65" t="s">
        <v>755</v>
      </c>
    </row>
    <row r="1698" spans="6:19" s="66" customFormat="1" x14ac:dyDescent="0.25">
      <c r="F1698" s="80" t="s">
        <v>54</v>
      </c>
      <c r="G1698" s="80" t="s">
        <v>288</v>
      </c>
      <c r="H1698" s="6"/>
      <c r="I1698" s="6">
        <v>5500000</v>
      </c>
      <c r="J1698" s="6">
        <f t="shared" si="74"/>
        <v>5500000</v>
      </c>
      <c r="K1698" s="67" t="str">
        <f t="shared" si="75"/>
        <v>02-02-02-006-008</v>
      </c>
      <c r="L1698" s="67" t="s">
        <v>658</v>
      </c>
      <c r="M1698" s="66" t="s">
        <v>273</v>
      </c>
      <c r="N1698" s="66" t="str">
        <f t="shared" si="73"/>
        <v/>
      </c>
      <c r="O1698" s="66" t="str">
        <f>IF(A1698="","",IF(M1698="DETALLE","",COUNTIFS(N1698:$N$2970,N1698)))</f>
        <v/>
      </c>
      <c r="P1698" s="66" t="s">
        <v>743</v>
      </c>
      <c r="Q1698" s="66" t="s">
        <v>705</v>
      </c>
      <c r="R1698" s="66" t="s">
        <v>511</v>
      </c>
      <c r="S1698" s="65" t="s">
        <v>743</v>
      </c>
    </row>
    <row r="1699" spans="6:19" s="66" customFormat="1" x14ac:dyDescent="0.25">
      <c r="F1699" s="80" t="s">
        <v>138</v>
      </c>
      <c r="G1699" s="80" t="s">
        <v>992</v>
      </c>
      <c r="H1699" s="6">
        <v>40000000</v>
      </c>
      <c r="I1699" s="6"/>
      <c r="J1699" s="6">
        <f t="shared" si="74"/>
        <v>40000000</v>
      </c>
      <c r="K1699" s="67" t="str">
        <f t="shared" si="75"/>
        <v>02-02-02-006-008</v>
      </c>
      <c r="L1699" s="67" t="s">
        <v>658</v>
      </c>
      <c r="M1699" s="66" t="s">
        <v>273</v>
      </c>
      <c r="N1699" s="66" t="str">
        <f t="shared" si="73"/>
        <v/>
      </c>
      <c r="O1699" s="66" t="str">
        <f>IF(A1699="","",IF(M1699="DETALLE","",COUNTIFS(N1699:$N$2970,N1699)))</f>
        <v/>
      </c>
      <c r="P1699" s="66" t="s">
        <v>778</v>
      </c>
      <c r="Q1699" s="66" t="s">
        <v>705</v>
      </c>
      <c r="R1699" s="66" t="s">
        <v>511</v>
      </c>
      <c r="S1699" s="65" t="s">
        <v>778</v>
      </c>
    </row>
    <row r="1700" spans="6:19" s="66" customFormat="1" x14ac:dyDescent="0.25">
      <c r="F1700" s="80" t="s">
        <v>58</v>
      </c>
      <c r="G1700" s="80" t="s">
        <v>988</v>
      </c>
      <c r="H1700" s="6">
        <v>8000000</v>
      </c>
      <c r="I1700" s="6"/>
      <c r="J1700" s="6">
        <f t="shared" si="74"/>
        <v>8000000</v>
      </c>
      <c r="K1700" s="67" t="str">
        <f t="shared" si="75"/>
        <v>02-02-02-006-008</v>
      </c>
      <c r="L1700" s="67" t="s">
        <v>658</v>
      </c>
      <c r="M1700" s="66" t="s">
        <v>273</v>
      </c>
      <c r="N1700" s="66" t="str">
        <f t="shared" si="73"/>
        <v/>
      </c>
      <c r="O1700" s="66" t="str">
        <f>IF(A1700="","",IF(M1700="DETALLE","",COUNTIFS(N1700:$N$2970,N1700)))</f>
        <v/>
      </c>
      <c r="P1700" s="66" t="s">
        <v>758</v>
      </c>
      <c r="Q1700" s="66" t="s">
        <v>705</v>
      </c>
      <c r="R1700" s="66" t="s">
        <v>511</v>
      </c>
      <c r="S1700" s="65" t="s">
        <v>758</v>
      </c>
    </row>
    <row r="1701" spans="6:19" s="66" customFormat="1" x14ac:dyDescent="0.25">
      <c r="F1701" s="80" t="s">
        <v>139</v>
      </c>
      <c r="G1701" s="80" t="s">
        <v>1036</v>
      </c>
      <c r="H1701" s="6">
        <v>8000000</v>
      </c>
      <c r="I1701" s="6"/>
      <c r="J1701" s="6">
        <f t="shared" si="74"/>
        <v>8000000</v>
      </c>
      <c r="K1701" s="67" t="str">
        <f t="shared" si="75"/>
        <v>02-02-02-006-008</v>
      </c>
      <c r="L1701" s="67" t="s">
        <v>658</v>
      </c>
      <c r="M1701" s="66" t="s">
        <v>273</v>
      </c>
      <c r="N1701" s="66" t="str">
        <f t="shared" ref="N1701:N1767" si="76">IF(F1701&lt;&gt;"","",A1701&amp;TRIM(B1701)&amp;TRIM(C1701)&amp;TRIM(D1701)&amp;TRIM(E1701)&amp;TRIM(M1701))</f>
        <v/>
      </c>
      <c r="O1701" s="66" t="str">
        <f>IF(A1701="","",IF(M1701="DETALLE","",COUNTIFS(N1701:$N$2970,N1701)))</f>
        <v/>
      </c>
      <c r="P1701" s="66" t="s">
        <v>779</v>
      </c>
      <c r="Q1701" s="66" t="s">
        <v>705</v>
      </c>
      <c r="R1701" s="66" t="s">
        <v>511</v>
      </c>
      <c r="S1701" s="65" t="s">
        <v>779</v>
      </c>
    </row>
    <row r="1702" spans="6:19" s="66" customFormat="1" x14ac:dyDescent="0.25">
      <c r="F1702" s="80" t="s">
        <v>140</v>
      </c>
      <c r="G1702" s="80" t="s">
        <v>313</v>
      </c>
      <c r="H1702" s="6">
        <v>2000000</v>
      </c>
      <c r="I1702" s="6"/>
      <c r="J1702" s="6">
        <f t="shared" si="74"/>
        <v>2000000</v>
      </c>
      <c r="K1702" s="67" t="str">
        <f t="shared" si="75"/>
        <v>02-02-02-006-008</v>
      </c>
      <c r="L1702" s="67" t="s">
        <v>658</v>
      </c>
      <c r="M1702" s="66" t="s">
        <v>273</v>
      </c>
      <c r="N1702" s="66" t="str">
        <f t="shared" si="76"/>
        <v/>
      </c>
      <c r="O1702" s="66" t="str">
        <f>IF(A1702="","",IF(M1702="DETALLE","",COUNTIFS(N1702:$N$2970,N1702)))</f>
        <v/>
      </c>
      <c r="P1702" s="66" t="s">
        <v>779</v>
      </c>
      <c r="Q1702" s="66" t="s">
        <v>705</v>
      </c>
      <c r="R1702" s="66" t="s">
        <v>511</v>
      </c>
      <c r="S1702" s="65" t="s">
        <v>886</v>
      </c>
    </row>
    <row r="1703" spans="6:19" s="66" customFormat="1" x14ac:dyDescent="0.25">
      <c r="F1703" s="80" t="s">
        <v>59</v>
      </c>
      <c r="G1703" s="80" t="s">
        <v>1029</v>
      </c>
      <c r="H1703" s="6">
        <v>15000000</v>
      </c>
      <c r="I1703" s="6"/>
      <c r="J1703" s="6">
        <f t="shared" si="74"/>
        <v>15000000</v>
      </c>
      <c r="K1703" s="67" t="str">
        <f t="shared" si="75"/>
        <v>02-02-02-006-008</v>
      </c>
      <c r="L1703" s="67" t="s">
        <v>658</v>
      </c>
      <c r="M1703" s="66" t="s">
        <v>273</v>
      </c>
      <c r="N1703" s="66" t="str">
        <f t="shared" si="76"/>
        <v/>
      </c>
      <c r="O1703" s="66" t="str">
        <f>IF(A1703="","",IF(M1703="DETALLE","",COUNTIFS(N1703:$N$2970,N1703)))</f>
        <v/>
      </c>
      <c r="P1703" s="66" t="s">
        <v>759</v>
      </c>
      <c r="Q1703" s="66" t="s">
        <v>705</v>
      </c>
      <c r="R1703" s="66" t="s">
        <v>511</v>
      </c>
      <c r="S1703" s="65" t="s">
        <v>759</v>
      </c>
    </row>
    <row r="1704" spans="6:19" s="66" customFormat="1" x14ac:dyDescent="0.25">
      <c r="F1704" s="80" t="s">
        <v>145</v>
      </c>
      <c r="G1704" s="80" t="s">
        <v>1037</v>
      </c>
      <c r="H1704" s="6"/>
      <c r="I1704" s="6">
        <v>12000000</v>
      </c>
      <c r="J1704" s="6">
        <f t="shared" si="74"/>
        <v>12000000</v>
      </c>
      <c r="K1704" s="67" t="str">
        <f t="shared" si="75"/>
        <v>02-02-02-006-008</v>
      </c>
      <c r="L1704" s="67" t="s">
        <v>658</v>
      </c>
      <c r="M1704" s="66" t="s">
        <v>273</v>
      </c>
      <c r="N1704" s="66" t="str">
        <f t="shared" si="76"/>
        <v/>
      </c>
      <c r="O1704" s="66" t="str">
        <f>IF(A1704="","",IF(M1704="DETALLE","",COUNTIFS(N1704:$N$2970,N1704)))</f>
        <v/>
      </c>
      <c r="P1704" s="66" t="s">
        <v>767</v>
      </c>
      <c r="Q1704" s="66" t="s">
        <v>705</v>
      </c>
      <c r="R1704" s="66" t="s">
        <v>511</v>
      </c>
      <c r="S1704" s="65" t="s">
        <v>767</v>
      </c>
    </row>
    <row r="1705" spans="6:19" s="66" customFormat="1" x14ac:dyDescent="0.25">
      <c r="F1705" s="80" t="s">
        <v>60</v>
      </c>
      <c r="G1705" s="80" t="s">
        <v>329</v>
      </c>
      <c r="H1705" s="6">
        <v>3600000</v>
      </c>
      <c r="I1705" s="6"/>
      <c r="J1705" s="6">
        <f t="shared" ref="J1705:J1771" si="77">IF(AND(A1705="",F1705=""),"",H1705+I1705)</f>
        <v>3600000</v>
      </c>
      <c r="K1705" s="67" t="str">
        <f t="shared" ref="K1705:K1771" si="78">IF(F1705&lt;&gt;"",K1704,A1705&amp;IF(B1705="","","-"&amp;B1705)&amp;IF(OR(C1705="",C1705=" "),"","-"&amp;C1705)&amp;IF(OR(D1705="",D1705=" "),"","-"&amp;D1705)&amp;IF(OR(E1705="",E1705=" "),"","-"&amp;E1705))</f>
        <v>02-02-02-006-008</v>
      </c>
      <c r="L1705" s="67" t="s">
        <v>658</v>
      </c>
      <c r="M1705" s="66" t="s">
        <v>273</v>
      </c>
      <c r="N1705" s="66" t="str">
        <f t="shared" si="76"/>
        <v/>
      </c>
      <c r="O1705" s="66" t="str">
        <f>IF(A1705="","",IF(M1705="DETALLE","",COUNTIFS(N1705:$N$2970,N1705)))</f>
        <v/>
      </c>
      <c r="P1705" s="66" t="s">
        <v>760</v>
      </c>
      <c r="Q1705" s="66" t="s">
        <v>705</v>
      </c>
      <c r="R1705" s="66" t="s">
        <v>511</v>
      </c>
      <c r="S1705" s="65" t="s">
        <v>760</v>
      </c>
    </row>
    <row r="1706" spans="6:19" s="66" customFormat="1" x14ac:dyDescent="0.25">
      <c r="F1706" s="80" t="s">
        <v>61</v>
      </c>
      <c r="G1706" s="80" t="s">
        <v>330</v>
      </c>
      <c r="H1706" s="6">
        <v>5000000</v>
      </c>
      <c r="I1706" s="6"/>
      <c r="J1706" s="6">
        <f t="shared" si="77"/>
        <v>5000000</v>
      </c>
      <c r="K1706" s="67" t="str">
        <f>IF(F1706&lt;&gt;"",K1705,A1706&amp;IF(B1706="","","-"&amp;B1706)&amp;IF(OR(C1706="",C1706=" "),"","-"&amp;C1706)&amp;IF(OR(D1706="",D1706=" "),"","-"&amp;D1706)&amp;IF(OR(E1706="",E1706=" "),"","-"&amp;E1706))</f>
        <v>02-02-02-006-008</v>
      </c>
      <c r="L1706" s="67" t="s">
        <v>658</v>
      </c>
      <c r="M1706" s="66" t="s">
        <v>273</v>
      </c>
      <c r="N1706" s="66" t="str">
        <f t="shared" si="76"/>
        <v/>
      </c>
      <c r="O1706" s="66" t="str">
        <f>IF(A1706="","",IF(M1706="DETALLE","",COUNTIFS(N1706:$N$2970,N1706)))</f>
        <v/>
      </c>
      <c r="P1706" s="66" t="s">
        <v>760</v>
      </c>
      <c r="Q1706" s="66" t="s">
        <v>705</v>
      </c>
      <c r="R1706" s="66" t="s">
        <v>511</v>
      </c>
      <c r="S1706" s="65" t="s">
        <v>843</v>
      </c>
    </row>
    <row r="1707" spans="6:19" s="66" customFormat="1" x14ac:dyDescent="0.25">
      <c r="F1707" s="80" t="s">
        <v>62</v>
      </c>
      <c r="G1707" s="80" t="s">
        <v>331</v>
      </c>
      <c r="H1707" s="6">
        <v>3600000</v>
      </c>
      <c r="I1707" s="6"/>
      <c r="J1707" s="6">
        <f t="shared" si="77"/>
        <v>3600000</v>
      </c>
      <c r="K1707" s="67" t="str">
        <f t="shared" si="78"/>
        <v>02-02-02-006-008</v>
      </c>
      <c r="L1707" s="67" t="s">
        <v>658</v>
      </c>
      <c r="M1707" s="66" t="s">
        <v>273</v>
      </c>
      <c r="N1707" s="66" t="str">
        <f t="shared" si="76"/>
        <v/>
      </c>
      <c r="O1707" s="66" t="str">
        <f>IF(A1707="","",IF(M1707="DETALLE","",COUNTIFS(N1707:$N$2970,N1707)))</f>
        <v/>
      </c>
      <c r="P1707" s="66" t="s">
        <v>761</v>
      </c>
      <c r="Q1707" s="66" t="s">
        <v>705</v>
      </c>
      <c r="R1707" s="66" t="s">
        <v>511</v>
      </c>
      <c r="S1707" s="65" t="s">
        <v>761</v>
      </c>
    </row>
    <row r="1708" spans="6:19" s="66" customFormat="1" x14ac:dyDescent="0.25">
      <c r="F1708" s="80" t="s">
        <v>63</v>
      </c>
      <c r="G1708" s="80" t="s">
        <v>332</v>
      </c>
      <c r="H1708" s="6">
        <v>1500000</v>
      </c>
      <c r="I1708" s="6"/>
      <c r="J1708" s="6">
        <f t="shared" si="77"/>
        <v>1500000</v>
      </c>
      <c r="K1708" s="67" t="str">
        <f t="shared" si="78"/>
        <v>02-02-02-006-008</v>
      </c>
      <c r="L1708" s="67" t="s">
        <v>658</v>
      </c>
      <c r="M1708" s="66" t="s">
        <v>273</v>
      </c>
      <c r="N1708" s="66" t="str">
        <f t="shared" si="76"/>
        <v/>
      </c>
      <c r="O1708" s="66" t="str">
        <f>IF(A1708="","",IF(M1708="DETALLE","",COUNTIFS(N1708:$N$2970,N1708)))</f>
        <v/>
      </c>
      <c r="P1708" s="66" t="s">
        <v>761</v>
      </c>
      <c r="Q1708" s="66" t="s">
        <v>705</v>
      </c>
      <c r="R1708" s="66" t="s">
        <v>511</v>
      </c>
      <c r="S1708" s="65" t="s">
        <v>844</v>
      </c>
    </row>
    <row r="1709" spans="6:19" s="66" customFormat="1" x14ac:dyDescent="0.25">
      <c r="F1709" s="80" t="s">
        <v>64</v>
      </c>
      <c r="G1709" s="80" t="s">
        <v>333</v>
      </c>
      <c r="H1709" s="6">
        <v>600000</v>
      </c>
      <c r="I1709" s="6"/>
      <c r="J1709" s="6">
        <f t="shared" si="77"/>
        <v>600000</v>
      </c>
      <c r="K1709" s="67" t="str">
        <f t="shared" si="78"/>
        <v>02-02-02-006-008</v>
      </c>
      <c r="L1709" s="67" t="s">
        <v>658</v>
      </c>
      <c r="M1709" s="66" t="s">
        <v>273</v>
      </c>
      <c r="N1709" s="66" t="str">
        <f t="shared" si="76"/>
        <v/>
      </c>
      <c r="O1709" s="66" t="str">
        <f>IF(A1709="","",IF(M1709="DETALLE","",COUNTIFS(N1709:$N$2970,N1709)))</f>
        <v/>
      </c>
      <c r="P1709" s="66" t="s">
        <v>761</v>
      </c>
      <c r="Q1709" s="66" t="s">
        <v>705</v>
      </c>
      <c r="R1709" s="66" t="s">
        <v>511</v>
      </c>
      <c r="S1709" s="65" t="s">
        <v>841</v>
      </c>
    </row>
    <row r="1710" spans="6:19" s="66" customFormat="1" x14ac:dyDescent="0.25">
      <c r="F1710" s="80" t="s">
        <v>65</v>
      </c>
      <c r="G1710" s="80" t="s">
        <v>1024</v>
      </c>
      <c r="H1710" s="6">
        <v>3000000</v>
      </c>
      <c r="I1710" s="6"/>
      <c r="J1710" s="6">
        <f t="shared" si="77"/>
        <v>3000000</v>
      </c>
      <c r="K1710" s="67" t="str">
        <f t="shared" si="78"/>
        <v>02-02-02-006-008</v>
      </c>
      <c r="L1710" s="67" t="s">
        <v>658</v>
      </c>
      <c r="M1710" s="66" t="s">
        <v>273</v>
      </c>
      <c r="N1710" s="66" t="str">
        <f t="shared" si="76"/>
        <v/>
      </c>
      <c r="O1710" s="66" t="str">
        <f>IF(A1710="","",IF(M1710="DETALLE","",COUNTIFS(N1710:$N$2970,N1710)))</f>
        <v/>
      </c>
      <c r="P1710" s="66" t="s">
        <v>762</v>
      </c>
      <c r="Q1710" s="66" t="s">
        <v>705</v>
      </c>
      <c r="R1710" s="66" t="s">
        <v>511</v>
      </c>
      <c r="S1710" s="65" t="s">
        <v>762</v>
      </c>
    </row>
    <row r="1711" spans="6:19" s="66" customFormat="1" x14ac:dyDescent="0.25">
      <c r="F1711" s="80" t="s">
        <v>66</v>
      </c>
      <c r="G1711" s="80" t="s">
        <v>335</v>
      </c>
      <c r="H1711" s="6">
        <v>10500000</v>
      </c>
      <c r="I1711" s="6"/>
      <c r="J1711" s="6">
        <f t="shared" si="77"/>
        <v>10500000</v>
      </c>
      <c r="K1711" s="67" t="str">
        <f t="shared" si="78"/>
        <v>02-02-02-006-008</v>
      </c>
      <c r="L1711" s="67" t="s">
        <v>658</v>
      </c>
      <c r="M1711" s="66" t="s">
        <v>273</v>
      </c>
      <c r="N1711" s="66" t="str">
        <f t="shared" si="76"/>
        <v/>
      </c>
      <c r="O1711" s="66" t="str">
        <f>IF(A1711="","",IF(M1711="DETALLE","",COUNTIFS(N1711:$N$2970,N1711)))</f>
        <v/>
      </c>
      <c r="P1711" s="66" t="s">
        <v>762</v>
      </c>
      <c r="Q1711" s="66" t="s">
        <v>705</v>
      </c>
      <c r="R1711" s="66" t="s">
        <v>511</v>
      </c>
      <c r="S1711" s="65" t="s">
        <v>845</v>
      </c>
    </row>
    <row r="1712" spans="6:19" s="66" customFormat="1" x14ac:dyDescent="0.25">
      <c r="F1712" s="80" t="s">
        <v>67</v>
      </c>
      <c r="G1712" s="80" t="s">
        <v>336</v>
      </c>
      <c r="H1712" s="6">
        <v>6500000</v>
      </c>
      <c r="I1712" s="6"/>
      <c r="J1712" s="6">
        <f t="shared" si="77"/>
        <v>6500000</v>
      </c>
      <c r="K1712" s="67" t="str">
        <f t="shared" si="78"/>
        <v>02-02-02-006-008</v>
      </c>
      <c r="L1712" s="67" t="s">
        <v>658</v>
      </c>
      <c r="M1712" s="66" t="s">
        <v>273</v>
      </c>
      <c r="N1712" s="66" t="str">
        <f t="shared" si="76"/>
        <v/>
      </c>
      <c r="O1712" s="66" t="str">
        <f>IF(A1712="","",IF(M1712="DETALLE","",COUNTIFS(N1712:$N$2970,N1712)))</f>
        <v/>
      </c>
      <c r="P1712" s="66" t="s">
        <v>762</v>
      </c>
      <c r="Q1712" s="66" t="s">
        <v>705</v>
      </c>
      <c r="R1712" s="66" t="s">
        <v>511</v>
      </c>
      <c r="S1712" s="65" t="s">
        <v>1048</v>
      </c>
    </row>
    <row r="1713" spans="6:19" s="66" customFormat="1" x14ac:dyDescent="0.25">
      <c r="F1713" s="80" t="s">
        <v>68</v>
      </c>
      <c r="G1713" s="80" t="s">
        <v>337</v>
      </c>
      <c r="H1713" s="6">
        <v>5000000</v>
      </c>
      <c r="I1713" s="6"/>
      <c r="J1713" s="6">
        <f t="shared" si="77"/>
        <v>5000000</v>
      </c>
      <c r="K1713" s="67" t="str">
        <f t="shared" si="78"/>
        <v>02-02-02-006-008</v>
      </c>
      <c r="L1713" s="67" t="s">
        <v>658</v>
      </c>
      <c r="M1713" s="66" t="s">
        <v>273</v>
      </c>
      <c r="N1713" s="66" t="str">
        <f t="shared" si="76"/>
        <v/>
      </c>
      <c r="O1713" s="66" t="str">
        <f>IF(A1713="","",IF(M1713="DETALLE","",COUNTIFS(N1713:$N$2970,N1713)))</f>
        <v/>
      </c>
      <c r="P1713" s="66" t="s">
        <v>763</v>
      </c>
      <c r="Q1713" s="66" t="s">
        <v>705</v>
      </c>
      <c r="R1713" s="66" t="s">
        <v>511</v>
      </c>
      <c r="S1713" s="65" t="s">
        <v>763</v>
      </c>
    </row>
    <row r="1714" spans="6:19" s="66" customFormat="1" x14ac:dyDescent="0.25">
      <c r="F1714" s="80" t="s">
        <v>69</v>
      </c>
      <c r="G1714" s="80" t="s">
        <v>338</v>
      </c>
      <c r="H1714" s="6">
        <v>9000000</v>
      </c>
      <c r="I1714" s="6"/>
      <c r="J1714" s="6">
        <f t="shared" si="77"/>
        <v>9000000</v>
      </c>
      <c r="K1714" s="67" t="str">
        <f t="shared" si="78"/>
        <v>02-02-02-006-008</v>
      </c>
      <c r="L1714" s="67" t="s">
        <v>658</v>
      </c>
      <c r="M1714" s="66" t="s">
        <v>273</v>
      </c>
      <c r="N1714" s="66" t="str">
        <f t="shared" si="76"/>
        <v/>
      </c>
      <c r="O1714" s="66" t="str">
        <f>IF(A1714="","",IF(M1714="DETALLE","",COUNTIFS(N1714:$N$2970,N1714)))</f>
        <v/>
      </c>
      <c r="P1714" s="66" t="s">
        <v>763</v>
      </c>
      <c r="Q1714" s="66" t="s">
        <v>705</v>
      </c>
      <c r="R1714" s="66" t="s">
        <v>511</v>
      </c>
      <c r="S1714" s="65" t="s">
        <v>847</v>
      </c>
    </row>
    <row r="1715" spans="6:19" s="66" customFormat="1" x14ac:dyDescent="0.25">
      <c r="F1715" s="80" t="s">
        <v>70</v>
      </c>
      <c r="G1715" s="80" t="s">
        <v>339</v>
      </c>
      <c r="H1715" s="6">
        <v>4000000</v>
      </c>
      <c r="I1715" s="6"/>
      <c r="J1715" s="6">
        <f t="shared" si="77"/>
        <v>4000000</v>
      </c>
      <c r="K1715" s="67" t="str">
        <f t="shared" si="78"/>
        <v>02-02-02-006-008</v>
      </c>
      <c r="L1715" s="67" t="s">
        <v>658</v>
      </c>
      <c r="M1715" s="66" t="s">
        <v>273</v>
      </c>
      <c r="N1715" s="66" t="str">
        <f t="shared" si="76"/>
        <v/>
      </c>
      <c r="O1715" s="66" t="str">
        <f>IF(A1715="","",IF(M1715="DETALLE","",COUNTIFS(N1715:$N$2970,N1715)))</f>
        <v/>
      </c>
      <c r="P1715" s="66" t="s">
        <v>763</v>
      </c>
      <c r="Q1715" s="66" t="s">
        <v>705</v>
      </c>
      <c r="R1715" s="66" t="s">
        <v>511</v>
      </c>
      <c r="S1715" s="65" t="s">
        <v>1049</v>
      </c>
    </row>
    <row r="1716" spans="6:19" s="66" customFormat="1" x14ac:dyDescent="0.25">
      <c r="F1716" s="80" t="s">
        <v>158</v>
      </c>
      <c r="G1716" s="80" t="s">
        <v>986</v>
      </c>
      <c r="H1716" s="6">
        <v>10000000</v>
      </c>
      <c r="I1716" s="6"/>
      <c r="J1716" s="6">
        <f t="shared" si="77"/>
        <v>10000000</v>
      </c>
      <c r="K1716" s="67" t="str">
        <f t="shared" si="78"/>
        <v>02-02-02-006-008</v>
      </c>
      <c r="L1716" s="67" t="s">
        <v>658</v>
      </c>
      <c r="M1716" s="66" t="s">
        <v>273</v>
      </c>
      <c r="N1716" s="66" t="str">
        <f t="shared" si="76"/>
        <v/>
      </c>
      <c r="O1716" s="66" t="str">
        <f>IF(A1716="","",IF(M1716="DETALLE","",COUNTIFS(N1716:$N$2970,N1716)))</f>
        <v/>
      </c>
      <c r="P1716" s="66" t="s">
        <v>764</v>
      </c>
      <c r="Q1716" s="66" t="s">
        <v>705</v>
      </c>
      <c r="R1716" s="66" t="s">
        <v>511</v>
      </c>
      <c r="S1716" s="65" t="s">
        <v>764</v>
      </c>
    </row>
    <row r="1717" spans="6:19" s="66" customFormat="1" x14ac:dyDescent="0.25">
      <c r="F1717" s="80" t="s">
        <v>71</v>
      </c>
      <c r="G1717" s="80" t="s">
        <v>982</v>
      </c>
      <c r="H1717" s="6">
        <v>7500000</v>
      </c>
      <c r="I1717" s="6"/>
      <c r="J1717" s="6">
        <f t="shared" si="77"/>
        <v>7500000</v>
      </c>
      <c r="K1717" s="67" t="str">
        <f t="shared" si="78"/>
        <v>02-02-02-006-008</v>
      </c>
      <c r="L1717" s="67" t="s">
        <v>658</v>
      </c>
      <c r="M1717" s="66" t="s">
        <v>273</v>
      </c>
      <c r="N1717" s="66" t="str">
        <f t="shared" si="76"/>
        <v/>
      </c>
      <c r="O1717" s="66" t="str">
        <f>IF(A1717="","",IF(M1717="DETALLE","",COUNTIFS(N1717:$N$2970,N1717)))</f>
        <v/>
      </c>
      <c r="P1717" s="66" t="s">
        <v>764</v>
      </c>
      <c r="Q1717" s="66" t="s">
        <v>705</v>
      </c>
      <c r="R1717" s="66" t="s">
        <v>511</v>
      </c>
      <c r="S1717" s="65" t="s">
        <v>849</v>
      </c>
    </row>
    <row r="1718" spans="6:19" s="66" customFormat="1" x14ac:dyDescent="0.25">
      <c r="F1718" s="80" t="s">
        <v>72</v>
      </c>
      <c r="G1718" s="80" t="s">
        <v>341</v>
      </c>
      <c r="H1718" s="6">
        <v>9000000</v>
      </c>
      <c r="I1718" s="6"/>
      <c r="J1718" s="6">
        <f t="shared" si="77"/>
        <v>9000000</v>
      </c>
      <c r="K1718" s="67" t="str">
        <f t="shared" si="78"/>
        <v>02-02-02-006-008</v>
      </c>
      <c r="L1718" s="67" t="s">
        <v>658</v>
      </c>
      <c r="M1718" s="66" t="s">
        <v>273</v>
      </c>
      <c r="N1718" s="66" t="str">
        <f t="shared" si="76"/>
        <v/>
      </c>
      <c r="O1718" s="66" t="str">
        <f>IF(A1718="","",IF(M1718="DETALLE","",COUNTIFS(N1718:$N$2970,N1718)))</f>
        <v/>
      </c>
      <c r="P1718" s="66" t="s">
        <v>765</v>
      </c>
      <c r="Q1718" s="66" t="s">
        <v>705</v>
      </c>
      <c r="R1718" s="66" t="s">
        <v>511</v>
      </c>
      <c r="S1718" s="65" t="s">
        <v>850</v>
      </c>
    </row>
    <row r="1719" spans="6:19" s="66" customFormat="1" x14ac:dyDescent="0.25">
      <c r="F1719" s="80" t="s">
        <v>73</v>
      </c>
      <c r="G1719" s="80" t="s">
        <v>342</v>
      </c>
      <c r="H1719" s="6">
        <v>9278500</v>
      </c>
      <c r="I1719" s="6"/>
      <c r="J1719" s="6">
        <f t="shared" si="77"/>
        <v>9278500</v>
      </c>
      <c r="K1719" s="67" t="str">
        <f t="shared" si="78"/>
        <v>02-02-02-006-008</v>
      </c>
      <c r="L1719" s="67" t="s">
        <v>658</v>
      </c>
      <c r="M1719" s="66" t="s">
        <v>273</v>
      </c>
      <c r="N1719" s="66" t="str">
        <f t="shared" si="76"/>
        <v/>
      </c>
      <c r="O1719" s="66" t="str">
        <f>IF(A1719="","",IF(M1719="DETALLE","",COUNTIFS(N1719:$N$2970,N1719)))</f>
        <v/>
      </c>
      <c r="P1719" s="66" t="s">
        <v>765</v>
      </c>
      <c r="Q1719" s="66" t="s">
        <v>705</v>
      </c>
      <c r="R1719" s="66" t="s">
        <v>511</v>
      </c>
      <c r="S1719" s="65" t="s">
        <v>765</v>
      </c>
    </row>
    <row r="1720" spans="6:19" s="66" customFormat="1" x14ac:dyDescent="0.25">
      <c r="F1720" s="80" t="s">
        <v>124</v>
      </c>
      <c r="G1720" s="80" t="s">
        <v>987</v>
      </c>
      <c r="H1720" s="6">
        <v>6995000</v>
      </c>
      <c r="I1720" s="6"/>
      <c r="J1720" s="6">
        <f t="shared" si="77"/>
        <v>6995000</v>
      </c>
      <c r="K1720" s="67" t="str">
        <f t="shared" si="78"/>
        <v>02-02-02-006-008</v>
      </c>
      <c r="L1720" s="67" t="s">
        <v>658</v>
      </c>
      <c r="M1720" s="66" t="s">
        <v>273</v>
      </c>
      <c r="N1720" s="66" t="str">
        <f t="shared" si="76"/>
        <v/>
      </c>
      <c r="O1720" s="66" t="str">
        <f>IF(A1720="","",IF(M1720="DETALLE","",COUNTIFS(N1720:$N$2970,N1720)))</f>
        <v/>
      </c>
      <c r="P1720" s="66" t="s">
        <v>766</v>
      </c>
      <c r="Q1720" s="66" t="s">
        <v>705</v>
      </c>
      <c r="R1720" s="66" t="s">
        <v>511</v>
      </c>
      <c r="S1720" s="65" t="s">
        <v>873</v>
      </c>
    </row>
    <row r="1721" spans="6:19" s="66" customFormat="1" x14ac:dyDescent="0.25">
      <c r="F1721" s="80" t="s">
        <v>74</v>
      </c>
      <c r="G1721" s="80" t="s">
        <v>343</v>
      </c>
      <c r="H1721" s="6">
        <v>5300000</v>
      </c>
      <c r="I1721" s="6"/>
      <c r="J1721" s="6">
        <f t="shared" si="77"/>
        <v>5300000</v>
      </c>
      <c r="K1721" s="67" t="str">
        <f t="shared" si="78"/>
        <v>02-02-02-006-008</v>
      </c>
      <c r="L1721" s="67" t="s">
        <v>658</v>
      </c>
      <c r="M1721" s="66" t="s">
        <v>273</v>
      </c>
      <c r="N1721" s="66" t="str">
        <f t="shared" si="76"/>
        <v/>
      </c>
      <c r="O1721" s="66" t="str">
        <f>IF(A1721="","",IF(M1721="DETALLE","",COUNTIFS(N1721:$N$2970,N1721)))</f>
        <v/>
      </c>
      <c r="P1721" s="66" t="s">
        <v>766</v>
      </c>
      <c r="Q1721" s="66" t="s">
        <v>705</v>
      </c>
      <c r="R1721" s="66" t="s">
        <v>511</v>
      </c>
      <c r="S1721" s="65" t="s">
        <v>766</v>
      </c>
    </row>
    <row r="1722" spans="6:19" s="66" customFormat="1" x14ac:dyDescent="0.25">
      <c r="F1722" s="80" t="s">
        <v>75</v>
      </c>
      <c r="G1722" s="80" t="s">
        <v>281</v>
      </c>
      <c r="H1722" s="6">
        <v>8400000</v>
      </c>
      <c r="I1722" s="6"/>
      <c r="J1722" s="6">
        <f t="shared" si="77"/>
        <v>8400000</v>
      </c>
      <c r="K1722" s="67" t="str">
        <f t="shared" si="78"/>
        <v>02-02-02-006-008</v>
      </c>
      <c r="L1722" s="67" t="s">
        <v>658</v>
      </c>
      <c r="M1722" s="66" t="s">
        <v>273</v>
      </c>
      <c r="N1722" s="66" t="str">
        <f t="shared" si="76"/>
        <v/>
      </c>
      <c r="O1722" s="66" t="str">
        <f>IF(A1722="","",IF(M1722="DETALLE","",COUNTIFS(N1722:$N$2970,N1722)))</f>
        <v/>
      </c>
      <c r="P1722" s="66" t="s">
        <v>741</v>
      </c>
      <c r="Q1722" s="66" t="s">
        <v>705</v>
      </c>
      <c r="R1722" s="66" t="s">
        <v>511</v>
      </c>
      <c r="S1722" s="65" t="s">
        <v>741</v>
      </c>
    </row>
    <row r="1723" spans="6:19" s="66" customFormat="1" x14ac:dyDescent="0.25">
      <c r="F1723" s="80" t="s">
        <v>76</v>
      </c>
      <c r="G1723" s="80" t="s">
        <v>282</v>
      </c>
      <c r="H1723" s="6">
        <v>8827573</v>
      </c>
      <c r="I1723" s="6"/>
      <c r="J1723" s="6">
        <f t="shared" si="77"/>
        <v>8827573</v>
      </c>
      <c r="K1723" s="67" t="str">
        <f t="shared" si="78"/>
        <v>02-02-02-006-008</v>
      </c>
      <c r="L1723" s="67" t="s">
        <v>658</v>
      </c>
      <c r="M1723" s="66" t="s">
        <v>273</v>
      </c>
      <c r="N1723" s="66" t="str">
        <f t="shared" si="76"/>
        <v/>
      </c>
      <c r="O1723" s="66" t="str">
        <f>IF(A1723="","",IF(M1723="DETALLE","",COUNTIFS(N1723:$N$2970,N1723)))</f>
        <v/>
      </c>
      <c r="P1723" s="66" t="s">
        <v>741</v>
      </c>
      <c r="Q1723" s="66" t="s">
        <v>705</v>
      </c>
      <c r="R1723" s="66" t="s">
        <v>511</v>
      </c>
      <c r="S1723" s="65" t="s">
        <v>851</v>
      </c>
    </row>
    <row r="1724" spans="6:19" s="66" customFormat="1" x14ac:dyDescent="0.25">
      <c r="F1724" s="80" t="s">
        <v>77</v>
      </c>
      <c r="G1724" s="80" t="s">
        <v>344</v>
      </c>
      <c r="H1724" s="6">
        <v>1500000</v>
      </c>
      <c r="I1724" s="6"/>
      <c r="J1724" s="6">
        <f t="shared" si="77"/>
        <v>1500000</v>
      </c>
      <c r="K1724" s="67" t="str">
        <f t="shared" si="78"/>
        <v>02-02-02-006-008</v>
      </c>
      <c r="L1724" s="67" t="s">
        <v>658</v>
      </c>
      <c r="M1724" s="66" t="s">
        <v>273</v>
      </c>
      <c r="N1724" s="66" t="str">
        <f t="shared" si="76"/>
        <v/>
      </c>
      <c r="O1724" s="66" t="str">
        <f>IF(A1724="","",IF(M1724="DETALLE","",COUNTIFS(N1724:$N$2970,N1724)))</f>
        <v/>
      </c>
      <c r="P1724" s="66" t="s">
        <v>741</v>
      </c>
      <c r="Q1724" s="66" t="s">
        <v>705</v>
      </c>
      <c r="R1724" s="66" t="s">
        <v>511</v>
      </c>
      <c r="S1724" s="65" t="s">
        <v>841</v>
      </c>
    </row>
    <row r="1725" spans="6:19" s="66" customFormat="1" x14ac:dyDescent="0.25">
      <c r="F1725" s="80" t="s">
        <v>79</v>
      </c>
      <c r="G1725" s="80" t="s">
        <v>346</v>
      </c>
      <c r="H1725" s="6">
        <v>3000000</v>
      </c>
      <c r="I1725" s="6"/>
      <c r="J1725" s="6">
        <f t="shared" si="77"/>
        <v>3000000</v>
      </c>
      <c r="K1725" s="67" t="str">
        <f t="shared" si="78"/>
        <v>02-02-02-006-008</v>
      </c>
      <c r="L1725" s="67" t="s">
        <v>658</v>
      </c>
      <c r="M1725" s="66" t="s">
        <v>273</v>
      </c>
      <c r="N1725" s="66" t="str">
        <f t="shared" si="76"/>
        <v/>
      </c>
      <c r="O1725" s="66" t="str">
        <f>IF(A1725="","",IF(M1725="DETALLE","",COUNTIFS(N1725:$N$2970,N1725)))</f>
        <v/>
      </c>
      <c r="P1725" s="66" t="s">
        <v>767</v>
      </c>
      <c r="Q1725" s="66" t="s">
        <v>705</v>
      </c>
      <c r="R1725" s="66" t="s">
        <v>511</v>
      </c>
      <c r="S1725" s="65" t="s">
        <v>853</v>
      </c>
    </row>
    <row r="1726" spans="6:19" s="66" customFormat="1" x14ac:dyDescent="0.25">
      <c r="F1726" s="80" t="s">
        <v>80</v>
      </c>
      <c r="G1726" s="80" t="s">
        <v>347</v>
      </c>
      <c r="H1726" s="6">
        <v>14400000</v>
      </c>
      <c r="I1726" s="6"/>
      <c r="J1726" s="6">
        <f t="shared" si="77"/>
        <v>14400000</v>
      </c>
      <c r="K1726" s="67" t="str">
        <f t="shared" si="78"/>
        <v>02-02-02-006-008</v>
      </c>
      <c r="L1726" s="67" t="s">
        <v>658</v>
      </c>
      <c r="M1726" s="66" t="s">
        <v>273</v>
      </c>
      <c r="N1726" s="66" t="str">
        <f t="shared" si="76"/>
        <v/>
      </c>
      <c r="O1726" s="66" t="str">
        <f>IF(A1726="","",IF(M1726="DETALLE","",COUNTIFS(N1726:$N$2970,N1726)))</f>
        <v/>
      </c>
      <c r="P1726" s="66" t="s">
        <v>768</v>
      </c>
      <c r="Q1726" s="66" t="s">
        <v>705</v>
      </c>
      <c r="R1726" s="66" t="s">
        <v>511</v>
      </c>
      <c r="S1726" s="65" t="s">
        <v>768</v>
      </c>
    </row>
    <row r="1727" spans="6:19" s="66" customFormat="1" x14ac:dyDescent="0.25">
      <c r="F1727" s="80" t="s">
        <v>113</v>
      </c>
      <c r="G1727" s="80" t="s">
        <v>379</v>
      </c>
      <c r="H1727" s="6">
        <v>12000000</v>
      </c>
      <c r="I1727" s="6"/>
      <c r="J1727" s="6">
        <f t="shared" si="77"/>
        <v>12000000</v>
      </c>
      <c r="K1727" s="67" t="str">
        <f t="shared" si="78"/>
        <v>02-02-02-006-008</v>
      </c>
      <c r="L1727" s="67" t="s">
        <v>658</v>
      </c>
      <c r="M1727" s="66" t="s">
        <v>273</v>
      </c>
      <c r="N1727" s="66" t="str">
        <f t="shared" si="76"/>
        <v/>
      </c>
      <c r="O1727" s="66" t="str">
        <f>IF(A1727="","",IF(M1727="DETALLE","",COUNTIFS(N1727:$N$2970,N1727)))</f>
        <v/>
      </c>
      <c r="P1727" s="66" t="s">
        <v>768</v>
      </c>
      <c r="Q1727" s="66" t="s">
        <v>705</v>
      </c>
      <c r="R1727" s="66" t="s">
        <v>511</v>
      </c>
      <c r="S1727" s="65" t="s">
        <v>867</v>
      </c>
    </row>
    <row r="1728" spans="6:19" s="66" customFormat="1" x14ac:dyDescent="0.25">
      <c r="F1728" s="80" t="s">
        <v>81</v>
      </c>
      <c r="G1728" s="80" t="s">
        <v>348</v>
      </c>
      <c r="H1728" s="6">
        <v>1800000</v>
      </c>
      <c r="I1728" s="6"/>
      <c r="J1728" s="6">
        <f t="shared" si="77"/>
        <v>1800000</v>
      </c>
      <c r="K1728" s="67" t="str">
        <f t="shared" si="78"/>
        <v>02-02-02-006-008</v>
      </c>
      <c r="L1728" s="67" t="s">
        <v>658</v>
      </c>
      <c r="M1728" s="66" t="s">
        <v>273</v>
      </c>
      <c r="N1728" s="66" t="str">
        <f t="shared" si="76"/>
        <v/>
      </c>
      <c r="O1728" s="66" t="str">
        <f>IF(A1728="","",IF(M1728="DETALLE","",COUNTIFS(N1728:$N$2970,N1728)))</f>
        <v/>
      </c>
      <c r="P1728" s="66" t="s">
        <v>768</v>
      </c>
      <c r="Q1728" s="66" t="s">
        <v>705</v>
      </c>
      <c r="R1728" s="66" t="s">
        <v>511</v>
      </c>
      <c r="S1728" s="65" t="s">
        <v>854</v>
      </c>
    </row>
    <row r="1729" spans="6:19" s="66" customFormat="1" x14ac:dyDescent="0.25">
      <c r="F1729" s="80" t="s">
        <v>82</v>
      </c>
      <c r="G1729" s="80" t="s">
        <v>349</v>
      </c>
      <c r="H1729" s="6">
        <v>1500000</v>
      </c>
      <c r="I1729" s="6"/>
      <c r="J1729" s="6">
        <f t="shared" si="77"/>
        <v>1500000</v>
      </c>
      <c r="K1729" s="67" t="str">
        <f t="shared" si="78"/>
        <v>02-02-02-006-008</v>
      </c>
      <c r="L1729" s="67" t="s">
        <v>658</v>
      </c>
      <c r="M1729" s="66" t="s">
        <v>273</v>
      </c>
      <c r="N1729" s="66" t="str">
        <f t="shared" si="76"/>
        <v/>
      </c>
      <c r="O1729" s="66" t="str">
        <f>IF(A1729="","",IF(M1729="DETALLE","",COUNTIFS(N1729:$N$2970,N1729)))</f>
        <v/>
      </c>
      <c r="P1729" s="66" t="s">
        <v>768</v>
      </c>
      <c r="Q1729" s="66" t="s">
        <v>705</v>
      </c>
      <c r="R1729" s="66" t="s">
        <v>511</v>
      </c>
      <c r="S1729" s="65" t="s">
        <v>841</v>
      </c>
    </row>
    <row r="1730" spans="6:19" s="66" customFormat="1" x14ac:dyDescent="0.25">
      <c r="F1730" s="80" t="s">
        <v>201</v>
      </c>
      <c r="G1730" s="80" t="s">
        <v>510</v>
      </c>
      <c r="H1730" s="6">
        <v>700000</v>
      </c>
      <c r="I1730" s="6"/>
      <c r="J1730" s="6">
        <f t="shared" si="77"/>
        <v>700000</v>
      </c>
      <c r="K1730" s="67" t="str">
        <f t="shared" si="78"/>
        <v>02-02-02-006-008</v>
      </c>
      <c r="L1730" s="67" t="s">
        <v>658</v>
      </c>
      <c r="M1730" s="66" t="s">
        <v>273</v>
      </c>
      <c r="N1730" s="66" t="str">
        <f t="shared" si="76"/>
        <v/>
      </c>
      <c r="O1730" s="66" t="str">
        <f>IF(A1730="","",IF(M1730="DETALLE","",COUNTIFS(N1730:$N$2970,N1730)))</f>
        <v/>
      </c>
      <c r="P1730" s="66" t="s">
        <v>768</v>
      </c>
      <c r="Q1730" s="66" t="s">
        <v>705</v>
      </c>
      <c r="R1730" s="66" t="s">
        <v>511</v>
      </c>
      <c r="S1730" s="65" t="s">
        <v>841</v>
      </c>
    </row>
    <row r="1731" spans="6:19" s="66" customFormat="1" x14ac:dyDescent="0.25">
      <c r="F1731" s="80" t="s">
        <v>176</v>
      </c>
      <c r="G1731" s="80" t="s">
        <v>1057</v>
      </c>
      <c r="H1731" s="6">
        <v>11000000</v>
      </c>
      <c r="I1731" s="6">
        <v>4000000</v>
      </c>
      <c r="J1731" s="6">
        <f t="shared" si="77"/>
        <v>15000000</v>
      </c>
      <c r="K1731" s="67" t="str">
        <f t="shared" si="78"/>
        <v>02-02-02-006-008</v>
      </c>
      <c r="L1731" s="67" t="s">
        <v>658</v>
      </c>
      <c r="M1731" s="66" t="s">
        <v>273</v>
      </c>
      <c r="N1731" s="66" t="str">
        <f t="shared" si="76"/>
        <v/>
      </c>
      <c r="O1731" s="66" t="str">
        <f>IF(A1731="","",IF(M1731="DETALLE","",COUNTIFS(N1731:$N$2970,N1731)))</f>
        <v/>
      </c>
      <c r="P1731" s="66" t="s">
        <v>769</v>
      </c>
      <c r="Q1731" s="66" t="s">
        <v>705</v>
      </c>
      <c r="R1731" s="66" t="s">
        <v>511</v>
      </c>
      <c r="S1731" s="65" t="s">
        <v>769</v>
      </c>
    </row>
    <row r="1732" spans="6:19" s="66" customFormat="1" x14ac:dyDescent="0.25">
      <c r="F1732" s="80" t="s">
        <v>114</v>
      </c>
      <c r="G1732" s="80" t="s">
        <v>380</v>
      </c>
      <c r="H1732" s="6">
        <v>15000000</v>
      </c>
      <c r="I1732" s="6"/>
      <c r="J1732" s="6">
        <f t="shared" si="77"/>
        <v>15000000</v>
      </c>
      <c r="K1732" s="67" t="str">
        <f t="shared" si="78"/>
        <v>02-02-02-006-008</v>
      </c>
      <c r="L1732" s="67" t="s">
        <v>658</v>
      </c>
      <c r="M1732" s="66" t="s">
        <v>273</v>
      </c>
      <c r="N1732" s="66" t="str">
        <f t="shared" si="76"/>
        <v/>
      </c>
      <c r="O1732" s="66" t="str">
        <f>IF(A1732="","",IF(M1732="DETALLE","",COUNTIFS(N1732:$N$2970,N1732)))</f>
        <v/>
      </c>
      <c r="P1732" s="66" t="s">
        <v>769</v>
      </c>
      <c r="Q1732" s="66" t="s">
        <v>705</v>
      </c>
      <c r="R1732" s="66" t="s">
        <v>511</v>
      </c>
      <c r="S1732" s="65" t="s">
        <v>868</v>
      </c>
    </row>
    <row r="1733" spans="6:19" s="66" customFormat="1" x14ac:dyDescent="0.25">
      <c r="F1733" s="80" t="s">
        <v>84</v>
      </c>
      <c r="G1733" s="80" t="s">
        <v>351</v>
      </c>
      <c r="H1733" s="6">
        <v>5000000</v>
      </c>
      <c r="I1733" s="6"/>
      <c r="J1733" s="6">
        <f t="shared" si="77"/>
        <v>5000000</v>
      </c>
      <c r="K1733" s="67" t="str">
        <f t="shared" si="78"/>
        <v>02-02-02-006-008</v>
      </c>
      <c r="L1733" s="67" t="s">
        <v>658</v>
      </c>
      <c r="M1733" s="66" t="s">
        <v>273</v>
      </c>
      <c r="N1733" s="66" t="str">
        <f t="shared" si="76"/>
        <v/>
      </c>
      <c r="O1733" s="66" t="str">
        <f>IF(A1733="","",IF(M1733="DETALLE","",COUNTIFS(N1733:$N$2970,N1733)))</f>
        <v/>
      </c>
      <c r="P1733" s="66" t="s">
        <v>769</v>
      </c>
      <c r="Q1733" s="66" t="s">
        <v>705</v>
      </c>
      <c r="R1733" s="66" t="s">
        <v>511</v>
      </c>
      <c r="S1733" s="65" t="s">
        <v>1050</v>
      </c>
    </row>
    <row r="1734" spans="6:19" s="66" customFormat="1" x14ac:dyDescent="0.25">
      <c r="F1734" s="80" t="s">
        <v>85</v>
      </c>
      <c r="G1734" s="80" t="s">
        <v>352</v>
      </c>
      <c r="H1734" s="6">
        <v>1500000</v>
      </c>
      <c r="I1734" s="6"/>
      <c r="J1734" s="6">
        <f t="shared" si="77"/>
        <v>1500000</v>
      </c>
      <c r="K1734" s="67" t="str">
        <f t="shared" si="78"/>
        <v>02-02-02-006-008</v>
      </c>
      <c r="L1734" s="67" t="s">
        <v>658</v>
      </c>
      <c r="M1734" s="66" t="s">
        <v>273</v>
      </c>
      <c r="N1734" s="66" t="str">
        <f t="shared" si="76"/>
        <v/>
      </c>
      <c r="O1734" s="66" t="str">
        <f>IF(A1734="","",IF(M1734="DETALLE","",COUNTIFS(N1734:$N$2970,N1734)))</f>
        <v/>
      </c>
      <c r="P1734" s="66" t="s">
        <v>770</v>
      </c>
      <c r="Q1734" s="66" t="s">
        <v>705</v>
      </c>
      <c r="R1734" s="66" t="s">
        <v>511</v>
      </c>
      <c r="S1734" s="65" t="s">
        <v>770</v>
      </c>
    </row>
    <row r="1735" spans="6:19" s="66" customFormat="1" x14ac:dyDescent="0.25">
      <c r="F1735" s="80" t="s">
        <v>86</v>
      </c>
      <c r="G1735" s="80" t="s">
        <v>353</v>
      </c>
      <c r="H1735" s="6">
        <v>2000000</v>
      </c>
      <c r="I1735" s="6"/>
      <c r="J1735" s="6">
        <f t="shared" si="77"/>
        <v>2000000</v>
      </c>
      <c r="K1735" s="67" t="str">
        <f t="shared" si="78"/>
        <v>02-02-02-006-008</v>
      </c>
      <c r="L1735" s="67" t="s">
        <v>658</v>
      </c>
      <c r="M1735" s="66" t="s">
        <v>273</v>
      </c>
      <c r="N1735" s="66" t="str">
        <f t="shared" si="76"/>
        <v/>
      </c>
      <c r="O1735" s="66" t="str">
        <f>IF(A1735="","",IF(M1735="DETALLE","",COUNTIFS(N1735:$N$2970,N1735)))</f>
        <v/>
      </c>
      <c r="P1735" s="66" t="s">
        <v>770</v>
      </c>
      <c r="Q1735" s="66" t="s">
        <v>705</v>
      </c>
      <c r="R1735" s="66" t="s">
        <v>511</v>
      </c>
      <c r="S1735" s="65" t="s">
        <v>856</v>
      </c>
    </row>
    <row r="1736" spans="6:19" s="66" customFormat="1" x14ac:dyDescent="0.25">
      <c r="F1736" s="80" t="s">
        <v>87</v>
      </c>
      <c r="G1736" s="80" t="s">
        <v>354</v>
      </c>
      <c r="H1736" s="6">
        <v>4000000</v>
      </c>
      <c r="I1736" s="6"/>
      <c r="J1736" s="6">
        <f t="shared" si="77"/>
        <v>4000000</v>
      </c>
      <c r="K1736" s="67" t="str">
        <f t="shared" si="78"/>
        <v>02-02-02-006-008</v>
      </c>
      <c r="L1736" s="67" t="s">
        <v>658</v>
      </c>
      <c r="M1736" s="66" t="s">
        <v>273</v>
      </c>
      <c r="N1736" s="66" t="str">
        <f t="shared" si="76"/>
        <v/>
      </c>
      <c r="O1736" s="66" t="str">
        <f>IF(A1736="","",IF(M1736="DETALLE","",COUNTIFS(N1736:$N$2970,N1736)))</f>
        <v/>
      </c>
      <c r="P1736" s="66" t="s">
        <v>771</v>
      </c>
      <c r="Q1736" s="66" t="s">
        <v>705</v>
      </c>
      <c r="R1736" s="66" t="s">
        <v>511</v>
      </c>
      <c r="S1736" s="65" t="s">
        <v>771</v>
      </c>
    </row>
    <row r="1737" spans="6:19" s="66" customFormat="1" x14ac:dyDescent="0.25">
      <c r="F1737" s="84" t="s">
        <v>88</v>
      </c>
      <c r="G1737" s="80" t="s">
        <v>355</v>
      </c>
      <c r="H1737" s="6">
        <v>1000000</v>
      </c>
      <c r="I1737" s="6"/>
      <c r="J1737" s="6">
        <f t="shared" si="77"/>
        <v>1000000</v>
      </c>
      <c r="K1737" s="67" t="str">
        <f t="shared" si="78"/>
        <v>02-02-02-006-008</v>
      </c>
      <c r="L1737" s="67" t="s">
        <v>658</v>
      </c>
      <c r="M1737" s="66" t="s">
        <v>273</v>
      </c>
      <c r="N1737" s="66" t="str">
        <f t="shared" si="76"/>
        <v/>
      </c>
      <c r="O1737" s="66" t="str">
        <f>IF(A1737="","",IF(M1737="DETALLE","",COUNTIFS(N1737:$N$2970,N1737)))</f>
        <v/>
      </c>
      <c r="P1737" s="66" t="s">
        <v>771</v>
      </c>
      <c r="Q1737" s="66" t="s">
        <v>705</v>
      </c>
      <c r="R1737" s="66" t="s">
        <v>511</v>
      </c>
      <c r="S1737" s="65" t="s">
        <v>1051</v>
      </c>
    </row>
    <row r="1738" spans="6:19" s="66" customFormat="1" x14ac:dyDescent="0.25">
      <c r="F1738" s="84" t="s">
        <v>116</v>
      </c>
      <c r="G1738" s="80" t="s">
        <v>382</v>
      </c>
      <c r="H1738" s="6">
        <v>1900000</v>
      </c>
      <c r="I1738" s="6"/>
      <c r="J1738" s="6">
        <f t="shared" si="77"/>
        <v>1900000</v>
      </c>
      <c r="K1738" s="67" t="str">
        <f t="shared" si="78"/>
        <v>02-02-02-006-008</v>
      </c>
      <c r="L1738" s="67" t="s">
        <v>658</v>
      </c>
      <c r="M1738" s="66" t="s">
        <v>273</v>
      </c>
      <c r="N1738" s="66" t="str">
        <f t="shared" si="76"/>
        <v/>
      </c>
      <c r="O1738" s="66" t="str">
        <f>IF(A1738="","",IF(M1738="DETALLE","",COUNTIFS(N1738:$N$2970,N1738)))</f>
        <v/>
      </c>
      <c r="P1738" s="66" t="s">
        <v>771</v>
      </c>
      <c r="Q1738" s="66" t="s">
        <v>705</v>
      </c>
      <c r="R1738" s="66" t="s">
        <v>511</v>
      </c>
      <c r="S1738" s="65" t="s">
        <v>869</v>
      </c>
    </row>
    <row r="1739" spans="6:19" s="66" customFormat="1" x14ac:dyDescent="0.25">
      <c r="F1739" s="84" t="s">
        <v>202</v>
      </c>
      <c r="G1739" s="80" t="s">
        <v>512</v>
      </c>
      <c r="H1739" s="6">
        <v>377000</v>
      </c>
      <c r="I1739" s="6"/>
      <c r="J1739" s="6">
        <f t="shared" si="77"/>
        <v>377000</v>
      </c>
      <c r="K1739" s="67" t="str">
        <f t="shared" si="78"/>
        <v>02-02-02-006-008</v>
      </c>
      <c r="L1739" s="67" t="s">
        <v>658</v>
      </c>
      <c r="M1739" s="66" t="s">
        <v>273</v>
      </c>
      <c r="N1739" s="66" t="str">
        <f t="shared" si="76"/>
        <v/>
      </c>
      <c r="O1739" s="66" t="str">
        <f>IF(A1739="","",IF(M1739="DETALLE","",COUNTIFS(N1739:$N$2970,N1739)))</f>
        <v/>
      </c>
      <c r="P1739" s="66" t="s">
        <v>771</v>
      </c>
      <c r="Q1739" s="66" t="s">
        <v>705</v>
      </c>
      <c r="R1739" s="66" t="s">
        <v>511</v>
      </c>
      <c r="S1739" s="65" t="s">
        <v>841</v>
      </c>
    </row>
    <row r="1740" spans="6:19" s="66" customFormat="1" x14ac:dyDescent="0.25">
      <c r="F1740" s="84" t="s">
        <v>141</v>
      </c>
      <c r="G1740" s="80" t="s">
        <v>405</v>
      </c>
      <c r="H1740" s="6">
        <v>10800000</v>
      </c>
      <c r="I1740" s="6"/>
      <c r="J1740" s="6">
        <f t="shared" si="77"/>
        <v>10800000</v>
      </c>
      <c r="K1740" s="67" t="str">
        <f t="shared" si="78"/>
        <v>02-02-02-006-008</v>
      </c>
      <c r="L1740" s="67" t="s">
        <v>658</v>
      </c>
      <c r="M1740" s="66" t="s">
        <v>273</v>
      </c>
      <c r="N1740" s="66" t="str">
        <f t="shared" si="76"/>
        <v/>
      </c>
      <c r="O1740" s="66" t="str">
        <f>IF(A1740="","",IF(M1740="DETALLE","",COUNTIFS(N1740:$N$2970,N1740)))</f>
        <v/>
      </c>
      <c r="P1740" s="66" t="s">
        <v>772</v>
      </c>
      <c r="Q1740" s="66" t="s">
        <v>705</v>
      </c>
      <c r="R1740" s="66" t="s">
        <v>511</v>
      </c>
      <c r="S1740" s="65" t="s">
        <v>772</v>
      </c>
    </row>
    <row r="1741" spans="6:19" s="66" customFormat="1" x14ac:dyDescent="0.25">
      <c r="F1741" s="84" t="s">
        <v>125</v>
      </c>
      <c r="G1741" s="80" t="s">
        <v>392</v>
      </c>
      <c r="H1741" s="6">
        <v>6700000</v>
      </c>
      <c r="I1741" s="6"/>
      <c r="J1741" s="6">
        <f t="shared" si="77"/>
        <v>6700000</v>
      </c>
      <c r="K1741" s="67" t="str">
        <f t="shared" si="78"/>
        <v>02-02-02-006-008</v>
      </c>
      <c r="L1741" s="67" t="s">
        <v>658</v>
      </c>
      <c r="M1741" s="66" t="s">
        <v>273</v>
      </c>
      <c r="N1741" s="66" t="str">
        <f t="shared" si="76"/>
        <v/>
      </c>
      <c r="O1741" s="66" t="str">
        <f>IF(A1741="","",IF(M1741="DETALLE","",COUNTIFS(N1741:$N$2970,N1741)))</f>
        <v/>
      </c>
      <c r="P1741" s="66" t="s">
        <v>772</v>
      </c>
      <c r="Q1741" s="66" t="s">
        <v>705</v>
      </c>
      <c r="R1741" s="66" t="s">
        <v>511</v>
      </c>
      <c r="S1741" s="65" t="s">
        <v>874</v>
      </c>
    </row>
    <row r="1742" spans="6:19" s="66" customFormat="1" x14ac:dyDescent="0.25">
      <c r="F1742" s="84" t="s">
        <v>89</v>
      </c>
      <c r="G1742" s="80" t="s">
        <v>356</v>
      </c>
      <c r="H1742" s="6">
        <v>9000000</v>
      </c>
      <c r="I1742" s="6"/>
      <c r="J1742" s="6">
        <f t="shared" si="77"/>
        <v>9000000</v>
      </c>
      <c r="K1742" s="67" t="str">
        <f t="shared" si="78"/>
        <v>02-02-02-006-008</v>
      </c>
      <c r="L1742" s="67" t="s">
        <v>658</v>
      </c>
      <c r="M1742" s="66" t="s">
        <v>273</v>
      </c>
      <c r="N1742" s="66" t="str">
        <f t="shared" si="76"/>
        <v/>
      </c>
      <c r="O1742" s="66" t="str">
        <f>IF(A1742="","",IF(M1742="DETALLE","",COUNTIFS(N1742:$N$2970,N1742)))</f>
        <v/>
      </c>
      <c r="P1742" s="66" t="s">
        <v>772</v>
      </c>
      <c r="Q1742" s="66" t="s">
        <v>705</v>
      </c>
      <c r="R1742" s="66" t="s">
        <v>511</v>
      </c>
      <c r="S1742" s="65" t="s">
        <v>858</v>
      </c>
    </row>
    <row r="1743" spans="6:19" s="66" customFormat="1" x14ac:dyDescent="0.25">
      <c r="F1743" s="84" t="s">
        <v>90</v>
      </c>
      <c r="G1743" s="80" t="s">
        <v>1025</v>
      </c>
      <c r="H1743" s="6">
        <v>11000000</v>
      </c>
      <c r="I1743" s="6"/>
      <c r="J1743" s="6">
        <f t="shared" si="77"/>
        <v>11000000</v>
      </c>
      <c r="K1743" s="67" t="str">
        <f t="shared" si="78"/>
        <v>02-02-02-006-008</v>
      </c>
      <c r="L1743" s="67" t="s">
        <v>658</v>
      </c>
      <c r="M1743" s="66" t="s">
        <v>273</v>
      </c>
      <c r="N1743" s="66" t="str">
        <f t="shared" si="76"/>
        <v/>
      </c>
      <c r="O1743" s="66" t="str">
        <f>IF(A1743="","",IF(M1743="DETALLE","",COUNTIFS(N1743:$N$2970,N1743)))</f>
        <v/>
      </c>
      <c r="P1743" s="66" t="s">
        <v>773</v>
      </c>
      <c r="Q1743" s="66" t="s">
        <v>705</v>
      </c>
      <c r="R1743" s="66" t="s">
        <v>511</v>
      </c>
      <c r="S1743" s="65" t="s">
        <v>773</v>
      </c>
    </row>
    <row r="1744" spans="6:19" s="66" customFormat="1" x14ac:dyDescent="0.25">
      <c r="F1744" s="84" t="s">
        <v>91</v>
      </c>
      <c r="G1744" s="80" t="s">
        <v>358</v>
      </c>
      <c r="H1744" s="6">
        <v>12000000</v>
      </c>
      <c r="I1744" s="6"/>
      <c r="J1744" s="6">
        <f t="shared" si="77"/>
        <v>12000000</v>
      </c>
      <c r="K1744" s="67" t="str">
        <f t="shared" si="78"/>
        <v>02-02-02-006-008</v>
      </c>
      <c r="L1744" s="67" t="s">
        <v>658</v>
      </c>
      <c r="M1744" s="66" t="s">
        <v>273</v>
      </c>
      <c r="N1744" s="66" t="str">
        <f t="shared" si="76"/>
        <v/>
      </c>
      <c r="O1744" s="66" t="str">
        <f>IF(A1744="","",IF(M1744="DETALLE","",COUNTIFS(N1744:$N$2970,N1744)))</f>
        <v/>
      </c>
      <c r="P1744" s="66" t="s">
        <v>773</v>
      </c>
      <c r="Q1744" s="66" t="s">
        <v>705</v>
      </c>
      <c r="R1744" s="66" t="s">
        <v>511</v>
      </c>
      <c r="S1744" s="65" t="s">
        <v>859</v>
      </c>
    </row>
    <row r="1745" spans="1:19" s="66" customFormat="1" x14ac:dyDescent="0.25">
      <c r="F1745" s="84" t="s">
        <v>164</v>
      </c>
      <c r="G1745" s="80" t="s">
        <v>443</v>
      </c>
      <c r="H1745" s="6">
        <v>2000000</v>
      </c>
      <c r="I1745" s="6"/>
      <c r="J1745" s="6">
        <f t="shared" si="77"/>
        <v>2000000</v>
      </c>
      <c r="K1745" s="67" t="str">
        <f t="shared" si="78"/>
        <v>02-02-02-006-008</v>
      </c>
      <c r="L1745" s="67" t="s">
        <v>658</v>
      </c>
      <c r="M1745" s="66" t="s">
        <v>273</v>
      </c>
      <c r="N1745" s="66" t="str">
        <f t="shared" si="76"/>
        <v/>
      </c>
      <c r="O1745" s="66" t="str">
        <f>IF(A1745="","",IF(M1745="DETALLE","",COUNTIFS(N1745:$N$2970,N1745)))</f>
        <v/>
      </c>
      <c r="P1745" s="66" t="s">
        <v>773</v>
      </c>
      <c r="Q1745" s="66" t="s">
        <v>705</v>
      </c>
      <c r="R1745" s="66" t="s">
        <v>511</v>
      </c>
      <c r="S1745" s="65" t="s">
        <v>1054</v>
      </c>
    </row>
    <row r="1746" spans="1:19" s="66" customFormat="1" x14ac:dyDescent="0.25">
      <c r="F1746" s="84" t="s">
        <v>93</v>
      </c>
      <c r="G1746" s="80" t="s">
        <v>360</v>
      </c>
      <c r="H1746" s="6">
        <v>7000000</v>
      </c>
      <c r="I1746" s="6"/>
      <c r="J1746" s="6">
        <f t="shared" si="77"/>
        <v>7000000</v>
      </c>
      <c r="K1746" s="67" t="str">
        <f t="shared" si="78"/>
        <v>02-02-02-006-008</v>
      </c>
      <c r="L1746" s="67" t="s">
        <v>658</v>
      </c>
      <c r="M1746" s="66" t="s">
        <v>273</v>
      </c>
      <c r="N1746" s="66" t="str">
        <f t="shared" si="76"/>
        <v/>
      </c>
      <c r="O1746" s="66" t="str">
        <f>IF(A1746="","",IF(M1746="DETALLE","",COUNTIFS(N1746:$N$2970,N1746)))</f>
        <v/>
      </c>
      <c r="P1746" s="66" t="s">
        <v>774</v>
      </c>
      <c r="Q1746" s="66" t="s">
        <v>705</v>
      </c>
      <c r="R1746" s="66" t="s">
        <v>511</v>
      </c>
      <c r="S1746" s="65" t="s">
        <v>774</v>
      </c>
    </row>
    <row r="1747" spans="1:19" s="66" customFormat="1" x14ac:dyDescent="0.25">
      <c r="F1747" s="84" t="s">
        <v>94</v>
      </c>
      <c r="G1747" s="80" t="s">
        <v>361</v>
      </c>
      <c r="H1747" s="6">
        <v>3800000</v>
      </c>
      <c r="I1747" s="6"/>
      <c r="J1747" s="6">
        <f t="shared" si="77"/>
        <v>3800000</v>
      </c>
      <c r="K1747" s="67" t="str">
        <f t="shared" si="78"/>
        <v>02-02-02-006-008</v>
      </c>
      <c r="L1747" s="67" t="s">
        <v>658</v>
      </c>
      <c r="M1747" s="66" t="s">
        <v>273</v>
      </c>
      <c r="N1747" s="66" t="str">
        <f t="shared" si="76"/>
        <v/>
      </c>
      <c r="O1747" s="66" t="str">
        <f>IF(A1747="","",IF(M1747="DETALLE","",COUNTIFS(N1747:$N$2970,N1747)))</f>
        <v/>
      </c>
      <c r="P1747" s="66" t="s">
        <v>774</v>
      </c>
      <c r="Q1747" s="66" t="s">
        <v>705</v>
      </c>
      <c r="R1747" s="66" t="s">
        <v>511</v>
      </c>
      <c r="S1747" s="65" t="s">
        <v>860</v>
      </c>
    </row>
    <row r="1748" spans="1:19" s="66" customFormat="1" x14ac:dyDescent="0.25">
      <c r="F1748" s="84" t="s">
        <v>142</v>
      </c>
      <c r="G1748" s="80" t="s">
        <v>406</v>
      </c>
      <c r="H1748" s="6">
        <v>800000</v>
      </c>
      <c r="I1748" s="6"/>
      <c r="J1748" s="6">
        <f t="shared" si="77"/>
        <v>800000</v>
      </c>
      <c r="K1748" s="67" t="str">
        <f t="shared" si="78"/>
        <v>02-02-02-006-008</v>
      </c>
      <c r="L1748" s="67" t="s">
        <v>658</v>
      </c>
      <c r="M1748" s="66" t="s">
        <v>273</v>
      </c>
      <c r="N1748" s="66" t="str">
        <f t="shared" si="76"/>
        <v/>
      </c>
      <c r="O1748" s="66" t="str">
        <f>IF(A1748="","",IF(M1748="DETALLE","",COUNTIFS(N1748:$N$2970,N1748)))</f>
        <v/>
      </c>
      <c r="P1748" s="66" t="s">
        <v>774</v>
      </c>
      <c r="Q1748" s="66" t="s">
        <v>705</v>
      </c>
      <c r="R1748" s="66" t="s">
        <v>511</v>
      </c>
      <c r="S1748" s="65" t="s">
        <v>1053</v>
      </c>
    </row>
    <row r="1749" spans="1:19" s="66" customFormat="1" x14ac:dyDescent="0.25">
      <c r="F1749" s="84" t="s">
        <v>96</v>
      </c>
      <c r="G1749" s="80" t="s">
        <v>363</v>
      </c>
      <c r="H1749" s="6">
        <v>2000000</v>
      </c>
      <c r="I1749" s="6"/>
      <c r="J1749" s="6">
        <f t="shared" si="77"/>
        <v>2000000</v>
      </c>
      <c r="K1749" s="67" t="str">
        <f t="shared" si="78"/>
        <v>02-02-02-006-008</v>
      </c>
      <c r="L1749" s="67" t="s">
        <v>658</v>
      </c>
      <c r="M1749" s="66" t="s">
        <v>273</v>
      </c>
      <c r="N1749" s="66" t="str">
        <f t="shared" si="76"/>
        <v/>
      </c>
      <c r="O1749" s="66" t="str">
        <f>IF(A1749="","",IF(M1749="DETALLE","",COUNTIFS(N1749:$N$2970,N1749)))</f>
        <v/>
      </c>
      <c r="P1749" s="66" t="s">
        <v>742</v>
      </c>
      <c r="Q1749" s="66" t="s">
        <v>705</v>
      </c>
      <c r="R1749" s="66" t="s">
        <v>511</v>
      </c>
      <c r="S1749" s="65" t="s">
        <v>742</v>
      </c>
    </row>
    <row r="1750" spans="1:19" s="66" customFormat="1" x14ac:dyDescent="0.25">
      <c r="F1750" s="80" t="s">
        <v>97</v>
      </c>
      <c r="G1750" s="80" t="s">
        <v>364</v>
      </c>
      <c r="H1750" s="6">
        <v>4000000</v>
      </c>
      <c r="I1750" s="6"/>
      <c r="J1750" s="6">
        <f t="shared" si="77"/>
        <v>4000000</v>
      </c>
      <c r="K1750" s="67" t="str">
        <f t="shared" si="78"/>
        <v>02-02-02-006-008</v>
      </c>
      <c r="L1750" s="67" t="s">
        <v>658</v>
      </c>
      <c r="M1750" s="66" t="s">
        <v>273</v>
      </c>
      <c r="N1750" s="66" t="str">
        <f t="shared" si="76"/>
        <v/>
      </c>
      <c r="O1750" s="66" t="str">
        <f>IF(A1750="","",IF(M1750="DETALLE","",COUNTIFS(N1750:$N$2970,N1750)))</f>
        <v/>
      </c>
      <c r="P1750" s="66" t="s">
        <v>742</v>
      </c>
      <c r="Q1750" s="66" t="s">
        <v>705</v>
      </c>
      <c r="R1750" s="66" t="s">
        <v>511</v>
      </c>
      <c r="S1750" s="65" t="s">
        <v>861</v>
      </c>
    </row>
    <row r="1751" spans="1:19" s="66" customFormat="1" x14ac:dyDescent="0.25">
      <c r="F1751" s="80" t="s">
        <v>98</v>
      </c>
      <c r="G1751" s="80" t="s">
        <v>283</v>
      </c>
      <c r="H1751" s="6">
        <v>1500000</v>
      </c>
      <c r="I1751" s="6"/>
      <c r="J1751" s="6">
        <f t="shared" si="77"/>
        <v>1500000</v>
      </c>
      <c r="K1751" s="67" t="str">
        <f t="shared" si="78"/>
        <v>02-02-02-006-008</v>
      </c>
      <c r="L1751" s="67" t="s">
        <v>658</v>
      </c>
      <c r="M1751" s="66" t="s">
        <v>273</v>
      </c>
      <c r="N1751" s="66" t="str">
        <f t="shared" si="76"/>
        <v/>
      </c>
      <c r="O1751" s="66" t="str">
        <f>IF(A1751="","",IF(M1751="DETALLE","",COUNTIFS(N1751:$N$2970,N1751)))</f>
        <v/>
      </c>
      <c r="P1751" s="66" t="s">
        <v>742</v>
      </c>
      <c r="Q1751" s="66" t="s">
        <v>705</v>
      </c>
      <c r="R1751" s="66" t="s">
        <v>511</v>
      </c>
      <c r="S1751" s="65" t="s">
        <v>862</v>
      </c>
    </row>
    <row r="1752" spans="1:19" s="66" customFormat="1" ht="15.75" thickBot="1" x14ac:dyDescent="0.3">
      <c r="F1752" s="80" t="s">
        <v>99</v>
      </c>
      <c r="G1752" s="80" t="s">
        <v>365</v>
      </c>
      <c r="H1752" s="6">
        <v>1200000</v>
      </c>
      <c r="I1752" s="6"/>
      <c r="J1752" s="6">
        <f t="shared" si="77"/>
        <v>1200000</v>
      </c>
      <c r="K1752" s="67" t="str">
        <f t="shared" si="78"/>
        <v>02-02-02-006-008</v>
      </c>
      <c r="L1752" s="67" t="s">
        <v>658</v>
      </c>
      <c r="M1752" s="66" t="s">
        <v>273</v>
      </c>
      <c r="N1752" s="66" t="str">
        <f t="shared" si="76"/>
        <v/>
      </c>
      <c r="O1752" s="66" t="str">
        <f>IF(A1752="","",IF(M1752="DETALLE","",COUNTIFS(N1752:$N$2970,N1752)))</f>
        <v/>
      </c>
      <c r="P1752" s="66" t="s">
        <v>742</v>
      </c>
      <c r="Q1752" s="66" t="s">
        <v>705</v>
      </c>
      <c r="R1752" s="66" t="s">
        <v>511</v>
      </c>
      <c r="S1752" s="65" t="s">
        <v>1052</v>
      </c>
    </row>
    <row r="1753" spans="1:19" s="66" customFormat="1" ht="15.75" thickTop="1" x14ac:dyDescent="0.25">
      <c r="A1753" s="91" t="s">
        <v>926</v>
      </c>
      <c r="B1753" s="92"/>
      <c r="C1753" s="92"/>
      <c r="D1753" s="92"/>
      <c r="E1753" s="92"/>
      <c r="F1753" s="92"/>
      <c r="G1753" s="92"/>
      <c r="H1753" s="92"/>
      <c r="I1753" s="92"/>
      <c r="J1753" s="61" t="s">
        <v>945</v>
      </c>
      <c r="K1753" s="67"/>
      <c r="L1753" s="67"/>
      <c r="S1753" s="65"/>
    </row>
    <row r="1754" spans="1:19" s="66" customFormat="1" ht="45" customHeight="1" thickBot="1" x14ac:dyDescent="0.3">
      <c r="A1754" s="93" t="s">
        <v>929</v>
      </c>
      <c r="B1754" s="94"/>
      <c r="C1754" s="94"/>
      <c r="D1754" s="94"/>
      <c r="E1754" s="94"/>
      <c r="F1754" s="94"/>
      <c r="G1754" s="94"/>
      <c r="H1754" s="94"/>
      <c r="I1754" s="94"/>
      <c r="J1754" s="94"/>
      <c r="K1754" s="67"/>
      <c r="L1754" s="67"/>
      <c r="S1754" s="65"/>
    </row>
    <row r="1755" spans="1:19" s="66" customFormat="1" ht="15.75" thickTop="1" x14ac:dyDescent="0.25">
      <c r="A1755" s="48" t="s">
        <v>11</v>
      </c>
      <c r="B1755" s="48" t="s">
        <v>12</v>
      </c>
      <c r="C1755" s="48" t="s">
        <v>13</v>
      </c>
      <c r="D1755" s="48" t="s">
        <v>14</v>
      </c>
      <c r="E1755" s="48" t="s">
        <v>15</v>
      </c>
      <c r="F1755" s="48" t="s">
        <v>16</v>
      </c>
      <c r="G1755" s="49" t="s">
        <v>17</v>
      </c>
      <c r="H1755" s="50" t="s">
        <v>18</v>
      </c>
      <c r="I1755" s="50" t="s">
        <v>19</v>
      </c>
      <c r="J1755" s="50" t="s">
        <v>20</v>
      </c>
      <c r="K1755" s="67"/>
      <c r="L1755" s="67"/>
      <c r="S1755" s="65"/>
    </row>
    <row r="1756" spans="1:19" s="66" customFormat="1" x14ac:dyDescent="0.25">
      <c r="A1756" s="62"/>
      <c r="B1756" s="62"/>
      <c r="C1756" s="62"/>
      <c r="D1756" s="62"/>
      <c r="E1756" s="62"/>
      <c r="F1756" s="62"/>
      <c r="G1756" s="62" t="s">
        <v>261</v>
      </c>
      <c r="H1756" s="4" t="str">
        <f>IF(A1756="","",SUMIFS(H1757:$H$2970,L1757:$L$2970,K1756))</f>
        <v/>
      </c>
      <c r="I1756" s="4" t="str">
        <f>IF(A1756="","",SUMIFS(I1757:$I$2970,L1757:$L$2970,K1756))</f>
        <v/>
      </c>
      <c r="J1756" s="4" t="str">
        <f t="shared" si="77"/>
        <v/>
      </c>
      <c r="K1756" s="64" t="str">
        <f>IF(F1756&lt;&gt;"",K1752,A1756&amp;IF(B1756="","","-"&amp;B1756)&amp;IF(OR(C1756="",C1756=" "),"","-"&amp;C1756)&amp;IF(OR(D1756="",D1756=" "),"","-"&amp;D1756)&amp;IF(OR(E1756="",E1756=" "),"","-"&amp;E1756))</f>
        <v/>
      </c>
      <c r="L1756" s="64" t="s">
        <v>261</v>
      </c>
      <c r="M1756" s="62" t="s">
        <v>261</v>
      </c>
      <c r="N1756" s="62" t="str">
        <f t="shared" si="76"/>
        <v/>
      </c>
      <c r="O1756" s="62" t="str">
        <f>IF(A1756="","",IF(M1756="DETALLE","",COUNTIFS(N1756:$N$2970,N1756)))</f>
        <v/>
      </c>
      <c r="P1756" s="62" t="s">
        <v>261</v>
      </c>
      <c r="Q1756" s="62" t="s">
        <v>261</v>
      </c>
      <c r="R1756" s="62" t="s">
        <v>261</v>
      </c>
      <c r="S1756" s="65" t="s">
        <v>261</v>
      </c>
    </row>
    <row r="1757" spans="1:19" s="66" customFormat="1" ht="30" customHeight="1" x14ac:dyDescent="0.25">
      <c r="A1757" s="62" t="s">
        <v>27</v>
      </c>
      <c r="B1757" s="62" t="s">
        <v>27</v>
      </c>
      <c r="C1757" s="62" t="s">
        <v>27</v>
      </c>
      <c r="D1757" s="62" t="s">
        <v>143</v>
      </c>
      <c r="E1757" s="62" t="s">
        <v>149</v>
      </c>
      <c r="F1757" s="62"/>
      <c r="G1757" s="63" t="s">
        <v>513</v>
      </c>
      <c r="H1757" s="4">
        <f>IF(A1757="","",SUMIFS(H1758:$H$2970,L1758:$L$2970,K1757))</f>
        <v>74687939095.990005</v>
      </c>
      <c r="I1757" s="4">
        <f>IF(A1757="","",SUMIFS(I1758:$I$2970,L1758:$L$2970,K1757))</f>
        <v>5905868316</v>
      </c>
      <c r="J1757" s="4">
        <f t="shared" si="77"/>
        <v>80593807411.990005</v>
      </c>
      <c r="K1757" s="64" t="str">
        <f t="shared" si="78"/>
        <v>02-02-02-006-009</v>
      </c>
      <c r="L1757" s="64" t="s">
        <v>652</v>
      </c>
      <c r="M1757" s="62" t="s">
        <v>277</v>
      </c>
      <c r="N1757" s="62" t="str">
        <f t="shared" si="76"/>
        <v>020202006009Subordinal</v>
      </c>
      <c r="O1757" s="62">
        <f>IF(A1757="","",IF(M1757="DETALLE","",COUNTIFS(N1757:$N$2970,N1757)))</f>
        <v>1</v>
      </c>
      <c r="P1757" s="62" t="s">
        <v>261</v>
      </c>
      <c r="Q1757" s="62" t="s">
        <v>688</v>
      </c>
      <c r="R1757" s="62" t="s">
        <v>513</v>
      </c>
      <c r="S1757" s="65" t="s">
        <v>261</v>
      </c>
    </row>
    <row r="1758" spans="1:19" s="66" customFormat="1" x14ac:dyDescent="0.25">
      <c r="F1758" s="80" t="s">
        <v>101</v>
      </c>
      <c r="G1758" s="80" t="s">
        <v>279</v>
      </c>
      <c r="H1758" s="6">
        <v>3308000000</v>
      </c>
      <c r="I1758" s="6"/>
      <c r="J1758" s="6">
        <f t="shared" si="77"/>
        <v>3308000000</v>
      </c>
      <c r="K1758" s="67" t="str">
        <f t="shared" si="78"/>
        <v>02-02-02-006-009</v>
      </c>
      <c r="L1758" s="67" t="s">
        <v>659</v>
      </c>
      <c r="M1758" s="66" t="s">
        <v>273</v>
      </c>
      <c r="N1758" s="66" t="str">
        <f t="shared" si="76"/>
        <v/>
      </c>
      <c r="O1758" s="66" t="str">
        <f>IF(A1758="","",IF(M1758="DETALLE","",COUNTIFS(N1758:$N$2970,N1758)))</f>
        <v/>
      </c>
      <c r="P1758" s="66" t="s">
        <v>739</v>
      </c>
      <c r="Q1758" s="66" t="s">
        <v>688</v>
      </c>
      <c r="R1758" s="66" t="s">
        <v>513</v>
      </c>
      <c r="S1758" s="65" t="s">
        <v>864</v>
      </c>
    </row>
    <row r="1759" spans="1:19" s="66" customFormat="1" x14ac:dyDescent="0.25">
      <c r="F1759" s="80" t="s">
        <v>144</v>
      </c>
      <c r="G1759" s="80" t="s">
        <v>408</v>
      </c>
      <c r="H1759" s="6">
        <v>5000000</v>
      </c>
      <c r="I1759" s="6"/>
      <c r="J1759" s="6">
        <f t="shared" si="77"/>
        <v>5000000</v>
      </c>
      <c r="K1759" s="67" t="str">
        <f t="shared" si="78"/>
        <v>02-02-02-006-009</v>
      </c>
      <c r="L1759" s="67" t="s">
        <v>659</v>
      </c>
      <c r="M1759" s="66" t="s">
        <v>273</v>
      </c>
      <c r="N1759" s="66" t="str">
        <f t="shared" si="76"/>
        <v/>
      </c>
      <c r="O1759" s="66" t="str">
        <f>IF(A1759="","",IF(M1759="DETALLE","",COUNTIFS(N1759:$N$2970,N1759)))</f>
        <v/>
      </c>
      <c r="P1759" s="66" t="s">
        <v>739</v>
      </c>
      <c r="Q1759" s="66" t="s">
        <v>688</v>
      </c>
      <c r="R1759" s="66" t="s">
        <v>513</v>
      </c>
      <c r="S1759" s="65" t="s">
        <v>888</v>
      </c>
    </row>
    <row r="1760" spans="1:19" s="66" customFormat="1" x14ac:dyDescent="0.25">
      <c r="F1760" s="80" t="s">
        <v>103</v>
      </c>
      <c r="G1760" s="80" t="s">
        <v>369</v>
      </c>
      <c r="H1760" s="6">
        <v>1980000000</v>
      </c>
      <c r="I1760" s="6"/>
      <c r="J1760" s="6">
        <f t="shared" si="77"/>
        <v>1980000000</v>
      </c>
      <c r="K1760" s="67" t="str">
        <f t="shared" si="78"/>
        <v>02-02-02-006-009</v>
      </c>
      <c r="L1760" s="67" t="s">
        <v>659</v>
      </c>
      <c r="M1760" s="66" t="s">
        <v>273</v>
      </c>
      <c r="N1760" s="66" t="str">
        <f t="shared" si="76"/>
        <v/>
      </c>
      <c r="O1760" s="66" t="str">
        <f>IF(A1760="","",IF(M1760="DETALLE","",COUNTIFS(N1760:$N$2970,N1760)))</f>
        <v/>
      </c>
      <c r="P1760" s="66" t="s">
        <v>747</v>
      </c>
      <c r="Q1760" s="66" t="s">
        <v>688</v>
      </c>
      <c r="R1760" s="66" t="s">
        <v>513</v>
      </c>
      <c r="S1760" s="65" t="s">
        <v>747</v>
      </c>
    </row>
    <row r="1761" spans="6:19" s="66" customFormat="1" x14ac:dyDescent="0.25">
      <c r="F1761" s="80" t="s">
        <v>40</v>
      </c>
      <c r="G1761" s="80" t="s">
        <v>994</v>
      </c>
      <c r="H1761" s="6">
        <v>925000000</v>
      </c>
      <c r="I1761" s="6"/>
      <c r="J1761" s="6">
        <f t="shared" si="77"/>
        <v>925000000</v>
      </c>
      <c r="K1761" s="67" t="str">
        <f t="shared" si="78"/>
        <v>02-02-02-006-009</v>
      </c>
      <c r="L1761" s="67" t="s">
        <v>659</v>
      </c>
      <c r="M1761" s="66" t="s">
        <v>273</v>
      </c>
      <c r="N1761" s="66" t="str">
        <f t="shared" si="76"/>
        <v/>
      </c>
      <c r="O1761" s="66" t="str">
        <f>IF(A1761="","",IF(M1761="DETALLE","",COUNTIFS(N1761:$N$2970,N1761)))</f>
        <v/>
      </c>
      <c r="P1761" s="66" t="s">
        <v>744</v>
      </c>
      <c r="Q1761" s="66" t="s">
        <v>688</v>
      </c>
      <c r="R1761" s="66" t="s">
        <v>513</v>
      </c>
      <c r="S1761" s="65" t="s">
        <v>744</v>
      </c>
    </row>
    <row r="1762" spans="6:19" s="66" customFormat="1" x14ac:dyDescent="0.25">
      <c r="F1762" s="80" t="s">
        <v>163</v>
      </c>
      <c r="G1762" s="80" t="s">
        <v>442</v>
      </c>
      <c r="H1762" s="6">
        <v>1130000000</v>
      </c>
      <c r="I1762" s="6">
        <v>27345677</v>
      </c>
      <c r="J1762" s="6">
        <f t="shared" si="77"/>
        <v>1157345677</v>
      </c>
      <c r="K1762" s="67" t="str">
        <f t="shared" si="78"/>
        <v>02-02-02-006-009</v>
      </c>
      <c r="L1762" s="67" t="s">
        <v>659</v>
      </c>
      <c r="M1762" s="66" t="s">
        <v>273</v>
      </c>
      <c r="N1762" s="66" t="str">
        <f t="shared" si="76"/>
        <v/>
      </c>
      <c r="O1762" s="66" t="str">
        <f>IF(A1762="","",IF(M1762="DETALLE","",COUNTIFS(N1762:$N$2970,N1762)))</f>
        <v/>
      </c>
      <c r="P1762" s="66" t="s">
        <v>775</v>
      </c>
      <c r="Q1762" s="66" t="s">
        <v>688</v>
      </c>
      <c r="R1762" s="66" t="s">
        <v>513</v>
      </c>
      <c r="S1762" s="65" t="s">
        <v>775</v>
      </c>
    </row>
    <row r="1763" spans="6:19" s="66" customFormat="1" x14ac:dyDescent="0.25">
      <c r="F1763" s="80" t="s">
        <v>203</v>
      </c>
      <c r="G1763" s="80" t="s">
        <v>514</v>
      </c>
      <c r="H1763" s="6">
        <v>10000000</v>
      </c>
      <c r="I1763" s="6"/>
      <c r="J1763" s="6">
        <f t="shared" si="77"/>
        <v>10000000</v>
      </c>
      <c r="K1763" s="67" t="str">
        <f t="shared" si="78"/>
        <v>02-02-02-006-009</v>
      </c>
      <c r="L1763" s="67" t="s">
        <v>659</v>
      </c>
      <c r="M1763" s="66" t="s">
        <v>273</v>
      </c>
      <c r="N1763" s="66" t="str">
        <f t="shared" si="76"/>
        <v/>
      </c>
      <c r="O1763" s="66" t="str">
        <f>IF(A1763="","",IF(M1763="DETALLE","",COUNTIFS(N1763:$N$2970,N1763)))</f>
        <v/>
      </c>
      <c r="P1763" s="66" t="s">
        <v>775</v>
      </c>
      <c r="Q1763" s="66" t="s">
        <v>688</v>
      </c>
      <c r="R1763" s="66" t="s">
        <v>513</v>
      </c>
      <c r="S1763" s="65" t="s">
        <v>903</v>
      </c>
    </row>
    <row r="1764" spans="6:19" s="66" customFormat="1" x14ac:dyDescent="0.25">
      <c r="F1764" s="80" t="s">
        <v>41</v>
      </c>
      <c r="G1764" s="80" t="s">
        <v>312</v>
      </c>
      <c r="H1764" s="6">
        <v>1097700000</v>
      </c>
      <c r="I1764" s="6"/>
      <c r="J1764" s="6">
        <f t="shared" si="77"/>
        <v>1097700000</v>
      </c>
      <c r="K1764" s="67" t="str">
        <f t="shared" si="78"/>
        <v>02-02-02-006-009</v>
      </c>
      <c r="L1764" s="67" t="s">
        <v>659</v>
      </c>
      <c r="M1764" s="66" t="s">
        <v>273</v>
      </c>
      <c r="N1764" s="66" t="str">
        <f t="shared" si="76"/>
        <v/>
      </c>
      <c r="O1764" s="66" t="str">
        <f>IF(A1764="","",IF(M1764="DETALLE","",COUNTIFS(N1764:$N$2970,N1764)))</f>
        <v/>
      </c>
      <c r="P1764" s="66" t="s">
        <v>745</v>
      </c>
      <c r="Q1764" s="66" t="s">
        <v>688</v>
      </c>
      <c r="R1764" s="66" t="s">
        <v>513</v>
      </c>
      <c r="S1764" s="65" t="s">
        <v>745</v>
      </c>
    </row>
    <row r="1765" spans="6:19" s="66" customFormat="1" x14ac:dyDescent="0.25">
      <c r="F1765" s="80" t="s">
        <v>204</v>
      </c>
      <c r="G1765" s="80" t="s">
        <v>515</v>
      </c>
      <c r="H1765" s="6">
        <v>6000000</v>
      </c>
      <c r="I1765" s="6"/>
      <c r="J1765" s="6">
        <f t="shared" si="77"/>
        <v>6000000</v>
      </c>
      <c r="K1765" s="67" t="str">
        <f t="shared" si="78"/>
        <v>02-02-02-006-009</v>
      </c>
      <c r="L1765" s="67" t="s">
        <v>659</v>
      </c>
      <c r="M1765" s="66" t="s">
        <v>273</v>
      </c>
      <c r="N1765" s="66" t="str">
        <f t="shared" si="76"/>
        <v/>
      </c>
      <c r="O1765" s="66" t="str">
        <f>IF(A1765="","",IF(M1765="DETALLE","",COUNTIFS(N1765:$N$2970,N1765)))</f>
        <v/>
      </c>
      <c r="P1765" s="66" t="s">
        <v>745</v>
      </c>
      <c r="Q1765" s="66" t="s">
        <v>688</v>
      </c>
      <c r="R1765" s="66" t="s">
        <v>513</v>
      </c>
      <c r="S1765" s="65" t="s">
        <v>903</v>
      </c>
    </row>
    <row r="1766" spans="6:19" s="66" customFormat="1" x14ac:dyDescent="0.25">
      <c r="F1766" s="80" t="s">
        <v>147</v>
      </c>
      <c r="G1766" s="80" t="s">
        <v>830</v>
      </c>
      <c r="H1766" s="6">
        <v>941802000</v>
      </c>
      <c r="I1766" s="6"/>
      <c r="J1766" s="6">
        <f t="shared" si="77"/>
        <v>941802000</v>
      </c>
      <c r="K1766" s="67" t="str">
        <f t="shared" si="78"/>
        <v>02-02-02-006-009</v>
      </c>
      <c r="L1766" s="67" t="s">
        <v>659</v>
      </c>
      <c r="M1766" s="66" t="s">
        <v>273</v>
      </c>
      <c r="N1766" s="66" t="str">
        <f t="shared" si="76"/>
        <v/>
      </c>
      <c r="O1766" s="66" t="str">
        <f>IF(A1766="","",IF(M1766="DETALLE","",COUNTIFS(N1766:$N$2970,N1766)))</f>
        <v/>
      </c>
      <c r="P1766" s="66" t="s">
        <v>745</v>
      </c>
      <c r="Q1766" s="66" t="s">
        <v>688</v>
      </c>
      <c r="R1766" s="66" t="s">
        <v>513</v>
      </c>
      <c r="S1766" s="65" t="s">
        <v>889</v>
      </c>
    </row>
    <row r="1767" spans="6:19" s="66" customFormat="1" x14ac:dyDescent="0.25">
      <c r="F1767" s="80" t="s">
        <v>106</v>
      </c>
      <c r="G1767" s="80" t="s">
        <v>997</v>
      </c>
      <c r="H1767" s="6">
        <v>760000000</v>
      </c>
      <c r="I1767" s="6"/>
      <c r="J1767" s="6">
        <f t="shared" si="77"/>
        <v>760000000</v>
      </c>
      <c r="K1767" s="67" t="str">
        <f t="shared" si="78"/>
        <v>02-02-02-006-009</v>
      </c>
      <c r="L1767" s="67" t="s">
        <v>659</v>
      </c>
      <c r="M1767" s="66" t="s">
        <v>273</v>
      </c>
      <c r="N1767" s="66" t="str">
        <f t="shared" si="76"/>
        <v/>
      </c>
      <c r="O1767" s="66" t="str">
        <f>IF(A1767="","",IF(M1767="DETALLE","",COUNTIFS(N1767:$N$2970,N1767)))</f>
        <v/>
      </c>
      <c r="P1767" s="66" t="s">
        <v>776</v>
      </c>
      <c r="Q1767" s="66" t="s">
        <v>688</v>
      </c>
      <c r="R1767" s="66" t="s">
        <v>513</v>
      </c>
      <c r="S1767" s="65" t="s">
        <v>776</v>
      </c>
    </row>
    <row r="1768" spans="6:19" s="66" customFormat="1" x14ac:dyDescent="0.25">
      <c r="F1768" s="80" t="s">
        <v>43</v>
      </c>
      <c r="G1768" s="80" t="s">
        <v>1017</v>
      </c>
      <c r="H1768" s="6">
        <v>500000000</v>
      </c>
      <c r="I1768" s="6"/>
      <c r="J1768" s="6">
        <f t="shared" si="77"/>
        <v>500000000</v>
      </c>
      <c r="K1768" s="67" t="str">
        <f t="shared" si="78"/>
        <v>02-02-02-006-009</v>
      </c>
      <c r="L1768" s="67" t="s">
        <v>659</v>
      </c>
      <c r="M1768" s="66" t="s">
        <v>273</v>
      </c>
      <c r="N1768" s="66" t="str">
        <f t="shared" ref="N1768:N1831" si="79">IF(F1768&lt;&gt;"","",A1768&amp;TRIM(B1768)&amp;TRIM(C1768)&amp;TRIM(D1768)&amp;TRIM(E1768)&amp;TRIM(M1768))</f>
        <v/>
      </c>
      <c r="O1768" s="66" t="str">
        <f>IF(A1768="","",IF(M1768="DETALLE","",COUNTIFS(N1768:$N$2970,N1768)))</f>
        <v/>
      </c>
      <c r="P1768" s="66" t="s">
        <v>746</v>
      </c>
      <c r="Q1768" s="66" t="s">
        <v>688</v>
      </c>
      <c r="R1768" s="66" t="s">
        <v>513</v>
      </c>
      <c r="S1768" s="65" t="s">
        <v>746</v>
      </c>
    </row>
    <row r="1769" spans="6:19" s="66" customFormat="1" x14ac:dyDescent="0.25">
      <c r="F1769" s="80" t="s">
        <v>170</v>
      </c>
      <c r="G1769" s="80" t="s">
        <v>456</v>
      </c>
      <c r="H1769" s="6">
        <v>1858388200</v>
      </c>
      <c r="I1769" s="6"/>
      <c r="J1769" s="6">
        <f t="shared" si="77"/>
        <v>1858388200</v>
      </c>
      <c r="K1769" s="67" t="str">
        <f t="shared" si="78"/>
        <v>02-02-02-006-009</v>
      </c>
      <c r="L1769" s="67" t="s">
        <v>659</v>
      </c>
      <c r="M1769" s="66" t="s">
        <v>273</v>
      </c>
      <c r="N1769" s="66" t="str">
        <f t="shared" si="79"/>
        <v/>
      </c>
      <c r="O1769" s="66" t="str">
        <f>IF(A1769="","",IF(M1769="DETALLE","",COUNTIFS(N1769:$N$2970,N1769)))</f>
        <v/>
      </c>
      <c r="P1769" s="66" t="s">
        <v>777</v>
      </c>
      <c r="Q1769" s="66" t="s">
        <v>688</v>
      </c>
      <c r="R1769" s="66" t="s">
        <v>513</v>
      </c>
      <c r="S1769" s="65" t="s">
        <v>777</v>
      </c>
    </row>
    <row r="1770" spans="6:19" s="66" customFormat="1" x14ac:dyDescent="0.25">
      <c r="F1770" s="80" t="s">
        <v>205</v>
      </c>
      <c r="G1770" s="80" t="s">
        <v>516</v>
      </c>
      <c r="H1770" s="6">
        <v>30000000</v>
      </c>
      <c r="I1770" s="6"/>
      <c r="J1770" s="6">
        <f t="shared" si="77"/>
        <v>30000000</v>
      </c>
      <c r="K1770" s="67" t="str">
        <f t="shared" si="78"/>
        <v>02-02-02-006-009</v>
      </c>
      <c r="L1770" s="67" t="s">
        <v>659</v>
      </c>
      <c r="M1770" s="66" t="s">
        <v>273</v>
      </c>
      <c r="N1770" s="66" t="str">
        <f t="shared" si="79"/>
        <v/>
      </c>
      <c r="O1770" s="66" t="str">
        <f>IF(A1770="","",IF(M1770="DETALLE","",COUNTIFS(N1770:$N$2970,N1770)))</f>
        <v/>
      </c>
      <c r="P1770" s="66" t="s">
        <v>777</v>
      </c>
      <c r="Q1770" s="66" t="s">
        <v>688</v>
      </c>
      <c r="R1770" s="66" t="s">
        <v>513</v>
      </c>
      <c r="S1770" s="65" t="s">
        <v>903</v>
      </c>
    </row>
    <row r="1771" spans="6:19" s="66" customFormat="1" x14ac:dyDescent="0.25">
      <c r="F1771" s="84" t="s">
        <v>45</v>
      </c>
      <c r="G1771" s="80" t="s">
        <v>316</v>
      </c>
      <c r="H1771" s="6">
        <v>565000000</v>
      </c>
      <c r="I1771" s="6"/>
      <c r="J1771" s="6">
        <f t="shared" si="77"/>
        <v>565000000</v>
      </c>
      <c r="K1771" s="67" t="str">
        <f t="shared" si="78"/>
        <v>02-02-02-006-009</v>
      </c>
      <c r="L1771" s="67" t="s">
        <v>659</v>
      </c>
      <c r="M1771" s="66" t="s">
        <v>273</v>
      </c>
      <c r="N1771" s="66" t="str">
        <f t="shared" si="79"/>
        <v/>
      </c>
      <c r="O1771" s="66" t="str">
        <f>IF(A1771="","",IF(M1771="DETALLE","",COUNTIFS(N1771:$N$2970,N1771)))</f>
        <v/>
      </c>
      <c r="P1771" s="66" t="s">
        <v>748</v>
      </c>
      <c r="Q1771" s="66" t="s">
        <v>688</v>
      </c>
      <c r="R1771" s="66" t="s">
        <v>513</v>
      </c>
      <c r="S1771" s="65" t="s">
        <v>748</v>
      </c>
    </row>
    <row r="1772" spans="6:19" s="66" customFormat="1" x14ac:dyDescent="0.25">
      <c r="F1772" s="80" t="s">
        <v>148</v>
      </c>
      <c r="G1772" s="80" t="s">
        <v>412</v>
      </c>
      <c r="H1772" s="6">
        <v>604500000</v>
      </c>
      <c r="I1772" s="6"/>
      <c r="J1772" s="6">
        <f t="shared" ref="J1772:J1835" si="80">IF(AND(A1772="",F1772=""),"",H1772+I1772)</f>
        <v>604500000</v>
      </c>
      <c r="K1772" s="67" t="str">
        <f t="shared" ref="K1772:K1835" si="81">IF(F1772&lt;&gt;"",K1771,A1772&amp;IF(B1772="","","-"&amp;B1772)&amp;IF(OR(C1772="",C1772=" "),"","-"&amp;C1772)&amp;IF(OR(D1772="",D1772=" "),"","-"&amp;D1772)&amp;IF(OR(E1772="",E1772=" "),"","-"&amp;E1772))</f>
        <v>02-02-02-006-009</v>
      </c>
      <c r="L1772" s="67" t="s">
        <v>659</v>
      </c>
      <c r="M1772" s="66" t="s">
        <v>273</v>
      </c>
      <c r="N1772" s="66" t="str">
        <f t="shared" si="79"/>
        <v/>
      </c>
      <c r="O1772" s="66" t="str">
        <f>IF(A1772="","",IF(M1772="DETALLE","",COUNTIFS(N1772:$N$2970,N1772)))</f>
        <v/>
      </c>
      <c r="P1772" s="66" t="s">
        <v>780</v>
      </c>
      <c r="Q1772" s="66" t="s">
        <v>688</v>
      </c>
      <c r="R1772" s="66" t="s">
        <v>513</v>
      </c>
      <c r="S1772" s="65" t="s">
        <v>780</v>
      </c>
    </row>
    <row r="1773" spans="6:19" s="66" customFormat="1" x14ac:dyDescent="0.25">
      <c r="F1773" s="80" t="s">
        <v>46</v>
      </c>
      <c r="G1773" s="80" t="s">
        <v>989</v>
      </c>
      <c r="H1773" s="6">
        <v>550400000</v>
      </c>
      <c r="I1773" s="6"/>
      <c r="J1773" s="6">
        <f t="shared" si="80"/>
        <v>550400000</v>
      </c>
      <c r="K1773" s="67" t="str">
        <f t="shared" si="81"/>
        <v>02-02-02-006-009</v>
      </c>
      <c r="L1773" s="67" t="s">
        <v>659</v>
      </c>
      <c r="M1773" s="66" t="s">
        <v>273</v>
      </c>
      <c r="N1773" s="66" t="str">
        <f t="shared" si="79"/>
        <v/>
      </c>
      <c r="O1773" s="66" t="str">
        <f>IF(A1773="","",IF(M1773="DETALLE","",COUNTIFS(N1773:$N$2970,N1773)))</f>
        <v/>
      </c>
      <c r="P1773" s="66" t="s">
        <v>749</v>
      </c>
      <c r="Q1773" s="66" t="s">
        <v>688</v>
      </c>
      <c r="R1773" s="66" t="s">
        <v>513</v>
      </c>
      <c r="S1773" s="65" t="s">
        <v>749</v>
      </c>
    </row>
    <row r="1774" spans="6:19" s="66" customFormat="1" x14ac:dyDescent="0.25">
      <c r="F1774" s="84" t="s">
        <v>206</v>
      </c>
      <c r="G1774" s="80" t="s">
        <v>990</v>
      </c>
      <c r="H1774" s="6">
        <v>6700000</v>
      </c>
      <c r="I1774" s="6"/>
      <c r="J1774" s="6">
        <f t="shared" si="80"/>
        <v>6700000</v>
      </c>
      <c r="K1774" s="67" t="str">
        <f t="shared" si="81"/>
        <v>02-02-02-006-009</v>
      </c>
      <c r="L1774" s="67" t="s">
        <v>659</v>
      </c>
      <c r="M1774" s="66" t="s">
        <v>273</v>
      </c>
      <c r="N1774" s="66" t="str">
        <f t="shared" si="79"/>
        <v/>
      </c>
      <c r="O1774" s="66" t="str">
        <f>IF(A1774="","",IF(M1774="DETALLE","",COUNTIFS(N1774:$N$2970,N1774)))</f>
        <v/>
      </c>
      <c r="P1774" s="66" t="s">
        <v>749</v>
      </c>
      <c r="Q1774" s="66" t="s">
        <v>688</v>
      </c>
      <c r="R1774" s="66" t="s">
        <v>513</v>
      </c>
      <c r="S1774" s="65" t="s">
        <v>903</v>
      </c>
    </row>
    <row r="1775" spans="6:19" s="66" customFormat="1" x14ac:dyDescent="0.25">
      <c r="F1775" s="84" t="s">
        <v>47</v>
      </c>
      <c r="G1775" s="80" t="s">
        <v>1031</v>
      </c>
      <c r="H1775" s="6">
        <v>1200000000</v>
      </c>
      <c r="I1775" s="6"/>
      <c r="J1775" s="6">
        <f t="shared" si="80"/>
        <v>1200000000</v>
      </c>
      <c r="K1775" s="67" t="str">
        <f t="shared" si="81"/>
        <v>02-02-02-006-009</v>
      </c>
      <c r="L1775" s="67" t="s">
        <v>659</v>
      </c>
      <c r="M1775" s="66" t="s">
        <v>273</v>
      </c>
      <c r="N1775" s="66" t="str">
        <f t="shared" si="79"/>
        <v/>
      </c>
      <c r="O1775" s="66" t="str">
        <f>IF(A1775="","",IF(M1775="DETALLE","",COUNTIFS(N1775:$N$2970,N1775)))</f>
        <v/>
      </c>
      <c r="P1775" s="66" t="s">
        <v>750</v>
      </c>
      <c r="Q1775" s="66" t="s">
        <v>688</v>
      </c>
      <c r="R1775" s="66" t="s">
        <v>513</v>
      </c>
      <c r="S1775" s="65" t="s">
        <v>750</v>
      </c>
    </row>
    <row r="1776" spans="6:19" s="66" customFormat="1" x14ac:dyDescent="0.25">
      <c r="F1776" s="84" t="s">
        <v>48</v>
      </c>
      <c r="G1776" s="80" t="s">
        <v>319</v>
      </c>
      <c r="H1776" s="6">
        <v>2393800000</v>
      </c>
      <c r="I1776" s="6"/>
      <c r="J1776" s="6">
        <f t="shared" si="80"/>
        <v>2393800000</v>
      </c>
      <c r="K1776" s="67" t="str">
        <f t="shared" si="81"/>
        <v>02-02-02-006-009</v>
      </c>
      <c r="L1776" s="67" t="s">
        <v>659</v>
      </c>
      <c r="M1776" s="66" t="s">
        <v>273</v>
      </c>
      <c r="N1776" s="66" t="str">
        <f t="shared" si="79"/>
        <v/>
      </c>
      <c r="O1776" s="66" t="str">
        <f>IF(A1776="","",IF(M1776="DETALLE","",COUNTIFS(N1776:$N$2970,N1776)))</f>
        <v/>
      </c>
      <c r="P1776" s="66" t="s">
        <v>751</v>
      </c>
      <c r="Q1776" s="66" t="s">
        <v>688</v>
      </c>
      <c r="R1776" s="66" t="s">
        <v>513</v>
      </c>
      <c r="S1776" s="65" t="s">
        <v>751</v>
      </c>
    </row>
    <row r="1777" spans="6:19" s="66" customFormat="1" x14ac:dyDescent="0.25">
      <c r="F1777" s="84" t="s">
        <v>207</v>
      </c>
      <c r="G1777" s="80" t="s">
        <v>518</v>
      </c>
      <c r="H1777" s="6">
        <v>13480000</v>
      </c>
      <c r="I1777" s="6"/>
      <c r="J1777" s="6">
        <f t="shared" si="80"/>
        <v>13480000</v>
      </c>
      <c r="K1777" s="67" t="str">
        <f t="shared" si="81"/>
        <v>02-02-02-006-009</v>
      </c>
      <c r="L1777" s="67" t="s">
        <v>659</v>
      </c>
      <c r="M1777" s="66" t="s">
        <v>273</v>
      </c>
      <c r="N1777" s="66" t="str">
        <f t="shared" si="79"/>
        <v/>
      </c>
      <c r="O1777" s="66" t="str">
        <f>IF(A1777="","",IF(M1777="DETALLE","",COUNTIFS(N1777:$N$2970,N1777)))</f>
        <v/>
      </c>
      <c r="P1777" s="66" t="s">
        <v>751</v>
      </c>
      <c r="Q1777" s="66" t="s">
        <v>688</v>
      </c>
      <c r="R1777" s="66" t="s">
        <v>513</v>
      </c>
      <c r="S1777" s="65" t="s">
        <v>903</v>
      </c>
    </row>
    <row r="1778" spans="6:19" s="66" customFormat="1" x14ac:dyDescent="0.25">
      <c r="F1778" s="84" t="s">
        <v>49</v>
      </c>
      <c r="G1778" s="80" t="s">
        <v>1018</v>
      </c>
      <c r="H1778" s="6">
        <v>1050000000</v>
      </c>
      <c r="I1778" s="6"/>
      <c r="J1778" s="6">
        <f t="shared" si="80"/>
        <v>1050000000</v>
      </c>
      <c r="K1778" s="67" t="str">
        <f t="shared" si="81"/>
        <v>02-02-02-006-009</v>
      </c>
      <c r="L1778" s="67" t="s">
        <v>659</v>
      </c>
      <c r="M1778" s="66" t="s">
        <v>273</v>
      </c>
      <c r="N1778" s="66" t="str">
        <f t="shared" si="79"/>
        <v/>
      </c>
      <c r="O1778" s="66" t="str">
        <f>IF(A1778="","",IF(M1778="DETALLE","",COUNTIFS(N1778:$N$2970,N1778)))</f>
        <v/>
      </c>
      <c r="P1778" s="66" t="s">
        <v>752</v>
      </c>
      <c r="Q1778" s="66" t="s">
        <v>688</v>
      </c>
      <c r="R1778" s="66" t="s">
        <v>513</v>
      </c>
      <c r="S1778" s="65" t="s">
        <v>752</v>
      </c>
    </row>
    <row r="1779" spans="6:19" s="66" customFormat="1" x14ac:dyDescent="0.25">
      <c r="F1779" s="80" t="s">
        <v>51</v>
      </c>
      <c r="G1779" s="80" t="s">
        <v>322</v>
      </c>
      <c r="H1779" s="6">
        <v>540000000</v>
      </c>
      <c r="I1779" s="6"/>
      <c r="J1779" s="6">
        <f t="shared" si="80"/>
        <v>540000000</v>
      </c>
      <c r="K1779" s="67" t="str">
        <f t="shared" si="81"/>
        <v>02-02-02-006-009</v>
      </c>
      <c r="L1779" s="67" t="s">
        <v>659</v>
      </c>
      <c r="M1779" s="66" t="s">
        <v>273</v>
      </c>
      <c r="N1779" s="66" t="str">
        <f t="shared" si="79"/>
        <v/>
      </c>
      <c r="O1779" s="66" t="str">
        <f>IF(A1779="","",IF(M1779="DETALLE","",COUNTIFS(N1779:$N$2970,N1779)))</f>
        <v/>
      </c>
      <c r="P1779" s="66" t="s">
        <v>753</v>
      </c>
      <c r="Q1779" s="66" t="s">
        <v>688</v>
      </c>
      <c r="R1779" s="66" t="s">
        <v>513</v>
      </c>
      <c r="S1779" s="65" t="s">
        <v>753</v>
      </c>
    </row>
    <row r="1780" spans="6:19" s="66" customFormat="1" x14ac:dyDescent="0.25">
      <c r="F1780" s="80" t="s">
        <v>52</v>
      </c>
      <c r="G1780" s="80" t="s">
        <v>323</v>
      </c>
      <c r="H1780" s="6">
        <v>486000000</v>
      </c>
      <c r="I1780" s="6"/>
      <c r="J1780" s="6">
        <f t="shared" si="80"/>
        <v>486000000</v>
      </c>
      <c r="K1780" s="67" t="str">
        <f t="shared" si="81"/>
        <v>02-02-02-006-009</v>
      </c>
      <c r="L1780" s="67" t="s">
        <v>659</v>
      </c>
      <c r="M1780" s="66" t="s">
        <v>273</v>
      </c>
      <c r="N1780" s="66" t="str">
        <f t="shared" si="79"/>
        <v/>
      </c>
      <c r="O1780" s="66" t="str">
        <f>IF(A1780="","",IF(M1780="DETALLE","",COUNTIFS(N1780:$N$2970,N1780)))</f>
        <v/>
      </c>
      <c r="P1780" s="66" t="s">
        <v>754</v>
      </c>
      <c r="Q1780" s="66" t="s">
        <v>688</v>
      </c>
      <c r="R1780" s="66" t="s">
        <v>513</v>
      </c>
      <c r="S1780" s="65" t="s">
        <v>754</v>
      </c>
    </row>
    <row r="1781" spans="6:19" s="66" customFormat="1" x14ac:dyDescent="0.25">
      <c r="F1781" s="80" t="s">
        <v>157</v>
      </c>
      <c r="G1781" s="80" t="s">
        <v>434</v>
      </c>
      <c r="H1781" s="6">
        <v>1920686308.1900001</v>
      </c>
      <c r="I1781" s="6"/>
      <c r="J1781" s="6">
        <f t="shared" si="80"/>
        <v>1920686308.1900001</v>
      </c>
      <c r="K1781" s="67" t="str">
        <f t="shared" si="81"/>
        <v>02-02-02-006-009</v>
      </c>
      <c r="L1781" s="67" t="s">
        <v>659</v>
      </c>
      <c r="M1781" s="66" t="s">
        <v>273</v>
      </c>
      <c r="N1781" s="66" t="str">
        <f t="shared" si="79"/>
        <v/>
      </c>
      <c r="O1781" s="66" t="str">
        <f>IF(A1781="","",IF(M1781="DETALLE","",COUNTIFS(N1781:$N$2970,N1781)))</f>
        <v/>
      </c>
      <c r="P1781" s="66" t="s">
        <v>755</v>
      </c>
      <c r="Q1781" s="66" t="s">
        <v>688</v>
      </c>
      <c r="R1781" s="66" t="s">
        <v>513</v>
      </c>
      <c r="S1781" s="65" t="s">
        <v>755</v>
      </c>
    </row>
    <row r="1782" spans="6:19" s="66" customFormat="1" x14ac:dyDescent="0.25">
      <c r="F1782" s="80" t="s">
        <v>208</v>
      </c>
      <c r="G1782" s="80" t="s">
        <v>519</v>
      </c>
      <c r="H1782" s="6">
        <v>5000000</v>
      </c>
      <c r="I1782" s="6"/>
      <c r="J1782" s="6">
        <f t="shared" si="80"/>
        <v>5000000</v>
      </c>
      <c r="K1782" s="67" t="str">
        <f t="shared" si="81"/>
        <v>02-02-02-006-009</v>
      </c>
      <c r="L1782" s="67" t="s">
        <v>659</v>
      </c>
      <c r="M1782" s="66" t="s">
        <v>273</v>
      </c>
      <c r="N1782" s="66" t="str">
        <f t="shared" si="79"/>
        <v/>
      </c>
      <c r="O1782" s="66" t="str">
        <f>IF(A1782="","",IF(M1782="DETALLE","",COUNTIFS(N1782:$N$2970,N1782)))</f>
        <v/>
      </c>
      <c r="P1782" s="66" t="s">
        <v>755</v>
      </c>
      <c r="Q1782" s="66" t="s">
        <v>688</v>
      </c>
      <c r="R1782" s="66" t="s">
        <v>513</v>
      </c>
      <c r="S1782" s="65" t="s">
        <v>903</v>
      </c>
    </row>
    <row r="1783" spans="6:19" s="66" customFormat="1" x14ac:dyDescent="0.25">
      <c r="F1783" s="80" t="s">
        <v>54</v>
      </c>
      <c r="G1783" s="80" t="s">
        <v>288</v>
      </c>
      <c r="H1783" s="6"/>
      <c r="I1783" s="6">
        <v>4258522639</v>
      </c>
      <c r="J1783" s="6">
        <f t="shared" si="80"/>
        <v>4258522639</v>
      </c>
      <c r="K1783" s="67" t="str">
        <f t="shared" si="81"/>
        <v>02-02-02-006-009</v>
      </c>
      <c r="L1783" s="67" t="s">
        <v>659</v>
      </c>
      <c r="M1783" s="66" t="s">
        <v>273</v>
      </c>
      <c r="N1783" s="66" t="str">
        <f t="shared" si="79"/>
        <v/>
      </c>
      <c r="O1783" s="66" t="str">
        <f>IF(A1783="","",IF(M1783="DETALLE","",COUNTIFS(N1783:$N$2970,N1783)))</f>
        <v/>
      </c>
      <c r="P1783" s="66" t="s">
        <v>743</v>
      </c>
      <c r="Q1783" s="66" t="s">
        <v>688</v>
      </c>
      <c r="R1783" s="66" t="s">
        <v>513</v>
      </c>
      <c r="S1783" s="65" t="s">
        <v>743</v>
      </c>
    </row>
    <row r="1784" spans="6:19" s="66" customFormat="1" x14ac:dyDescent="0.25">
      <c r="F1784" s="80" t="s">
        <v>138</v>
      </c>
      <c r="G1784" s="80" t="s">
        <v>992</v>
      </c>
      <c r="H1784" s="6">
        <v>1714000000</v>
      </c>
      <c r="I1784" s="6"/>
      <c r="J1784" s="6">
        <f t="shared" si="80"/>
        <v>1714000000</v>
      </c>
      <c r="K1784" s="67" t="str">
        <f t="shared" si="81"/>
        <v>02-02-02-006-009</v>
      </c>
      <c r="L1784" s="67" t="s">
        <v>659</v>
      </c>
      <c r="M1784" s="66" t="s">
        <v>273</v>
      </c>
      <c r="N1784" s="66" t="str">
        <f t="shared" si="79"/>
        <v/>
      </c>
      <c r="O1784" s="66" t="str">
        <f>IF(A1784="","",IF(M1784="DETALLE","",COUNTIFS(N1784:$N$2970,N1784)))</f>
        <v/>
      </c>
      <c r="P1784" s="66" t="s">
        <v>778</v>
      </c>
      <c r="Q1784" s="66" t="s">
        <v>688</v>
      </c>
      <c r="R1784" s="66" t="s">
        <v>513</v>
      </c>
      <c r="S1784" s="65" t="s">
        <v>778</v>
      </c>
    </row>
    <row r="1785" spans="6:19" s="66" customFormat="1" x14ac:dyDescent="0.25">
      <c r="F1785" s="80" t="s">
        <v>56</v>
      </c>
      <c r="G1785" s="80" t="s">
        <v>280</v>
      </c>
      <c r="H1785" s="6">
        <v>3859000000</v>
      </c>
      <c r="I1785" s="6"/>
      <c r="J1785" s="6">
        <f t="shared" si="80"/>
        <v>3859000000</v>
      </c>
      <c r="K1785" s="67" t="str">
        <f t="shared" si="81"/>
        <v>02-02-02-006-009</v>
      </c>
      <c r="L1785" s="67" t="s">
        <v>659</v>
      </c>
      <c r="M1785" s="66" t="s">
        <v>273</v>
      </c>
      <c r="N1785" s="66" t="str">
        <f t="shared" si="79"/>
        <v/>
      </c>
      <c r="O1785" s="66" t="str">
        <f>IF(A1785="","",IF(M1785="DETALLE","",COUNTIFS(N1785:$N$2970,N1785)))</f>
        <v/>
      </c>
      <c r="P1785" s="66" t="s">
        <v>740</v>
      </c>
      <c r="Q1785" s="66" t="s">
        <v>688</v>
      </c>
      <c r="R1785" s="66" t="s">
        <v>513</v>
      </c>
      <c r="S1785" s="65" t="s">
        <v>740</v>
      </c>
    </row>
    <row r="1786" spans="6:19" s="66" customFormat="1" x14ac:dyDescent="0.25">
      <c r="F1786" s="80" t="s">
        <v>57</v>
      </c>
      <c r="G1786" s="80" t="s">
        <v>1023</v>
      </c>
      <c r="H1786" s="6">
        <v>135000000</v>
      </c>
      <c r="I1786" s="6"/>
      <c r="J1786" s="6">
        <f t="shared" si="80"/>
        <v>135000000</v>
      </c>
      <c r="K1786" s="67" t="str">
        <f t="shared" si="81"/>
        <v>02-02-02-006-009</v>
      </c>
      <c r="L1786" s="67" t="s">
        <v>659</v>
      </c>
      <c r="M1786" s="66" t="s">
        <v>273</v>
      </c>
      <c r="N1786" s="66" t="str">
        <f t="shared" si="79"/>
        <v/>
      </c>
      <c r="O1786" s="66" t="str">
        <f>IF(A1786="","",IF(M1786="DETALLE","",COUNTIFS(N1786:$N$2970,N1786)))</f>
        <v/>
      </c>
      <c r="P1786" s="66" t="s">
        <v>757</v>
      </c>
      <c r="Q1786" s="66" t="s">
        <v>688</v>
      </c>
      <c r="R1786" s="66" t="s">
        <v>513</v>
      </c>
      <c r="S1786" s="65" t="s">
        <v>757</v>
      </c>
    </row>
    <row r="1787" spans="6:19" s="66" customFormat="1" x14ac:dyDescent="0.25">
      <c r="F1787" s="80" t="s">
        <v>58</v>
      </c>
      <c r="G1787" s="80" t="s">
        <v>988</v>
      </c>
      <c r="H1787" s="6">
        <v>130000000</v>
      </c>
      <c r="I1787" s="6"/>
      <c r="J1787" s="6">
        <f t="shared" si="80"/>
        <v>130000000</v>
      </c>
      <c r="K1787" s="67" t="str">
        <f t="shared" si="81"/>
        <v>02-02-02-006-009</v>
      </c>
      <c r="L1787" s="67" t="s">
        <v>659</v>
      </c>
      <c r="M1787" s="66" t="s">
        <v>273</v>
      </c>
      <c r="N1787" s="66" t="str">
        <f t="shared" si="79"/>
        <v/>
      </c>
      <c r="O1787" s="66" t="str">
        <f>IF(A1787="","",IF(M1787="DETALLE","",COUNTIFS(N1787:$N$2970,N1787)))</f>
        <v/>
      </c>
      <c r="P1787" s="66" t="s">
        <v>758</v>
      </c>
      <c r="Q1787" s="66" t="s">
        <v>688</v>
      </c>
      <c r="R1787" s="66" t="s">
        <v>513</v>
      </c>
      <c r="S1787" s="65" t="s">
        <v>758</v>
      </c>
    </row>
    <row r="1788" spans="6:19" s="66" customFormat="1" x14ac:dyDescent="0.25">
      <c r="F1788" s="84" t="s">
        <v>139</v>
      </c>
      <c r="G1788" s="80" t="s">
        <v>1036</v>
      </c>
      <c r="H1788" s="6">
        <v>200000000</v>
      </c>
      <c r="I1788" s="6"/>
      <c r="J1788" s="6">
        <f t="shared" si="80"/>
        <v>200000000</v>
      </c>
      <c r="K1788" s="67" t="str">
        <f t="shared" si="81"/>
        <v>02-02-02-006-009</v>
      </c>
      <c r="L1788" s="67" t="s">
        <v>659</v>
      </c>
      <c r="M1788" s="66" t="s">
        <v>273</v>
      </c>
      <c r="N1788" s="66" t="str">
        <f t="shared" si="79"/>
        <v/>
      </c>
      <c r="O1788" s="66" t="str">
        <f>IF(A1788="","",IF(M1788="DETALLE","",COUNTIFS(N1788:$N$2970,N1788)))</f>
        <v/>
      </c>
      <c r="P1788" s="66" t="s">
        <v>779</v>
      </c>
      <c r="Q1788" s="66" t="s">
        <v>688</v>
      </c>
      <c r="R1788" s="66" t="s">
        <v>513</v>
      </c>
      <c r="S1788" s="65" t="s">
        <v>779</v>
      </c>
    </row>
    <row r="1789" spans="6:19" s="66" customFormat="1" x14ac:dyDescent="0.25">
      <c r="F1789" s="84" t="s">
        <v>59</v>
      </c>
      <c r="G1789" s="80" t="s">
        <v>1029</v>
      </c>
      <c r="H1789" s="6">
        <v>340000000</v>
      </c>
      <c r="I1789" s="6"/>
      <c r="J1789" s="6">
        <f t="shared" si="80"/>
        <v>340000000</v>
      </c>
      <c r="K1789" s="67" t="str">
        <f t="shared" si="81"/>
        <v>02-02-02-006-009</v>
      </c>
      <c r="L1789" s="67" t="s">
        <v>659</v>
      </c>
      <c r="M1789" s="66" t="s">
        <v>273</v>
      </c>
      <c r="N1789" s="66" t="str">
        <f t="shared" si="79"/>
        <v/>
      </c>
      <c r="O1789" s="66" t="str">
        <f>IF(A1789="","",IF(M1789="DETALLE","",COUNTIFS(N1789:$N$2970,N1789)))</f>
        <v/>
      </c>
      <c r="P1789" s="66" t="s">
        <v>759</v>
      </c>
      <c r="Q1789" s="66" t="s">
        <v>688</v>
      </c>
      <c r="R1789" s="66" t="s">
        <v>513</v>
      </c>
      <c r="S1789" s="65" t="s">
        <v>759</v>
      </c>
    </row>
    <row r="1790" spans="6:19" s="66" customFormat="1" x14ac:dyDescent="0.25">
      <c r="F1790" s="80" t="s">
        <v>145</v>
      </c>
      <c r="G1790" s="80" t="s">
        <v>1037</v>
      </c>
      <c r="H1790" s="6">
        <v>5341418609</v>
      </c>
      <c r="I1790" s="6"/>
      <c r="J1790" s="6">
        <f t="shared" si="80"/>
        <v>5341418609</v>
      </c>
      <c r="K1790" s="67" t="str">
        <f t="shared" si="81"/>
        <v>02-02-02-006-009</v>
      </c>
      <c r="L1790" s="67" t="s">
        <v>659</v>
      </c>
      <c r="M1790" s="66" t="s">
        <v>273</v>
      </c>
      <c r="N1790" s="66" t="str">
        <f t="shared" si="79"/>
        <v/>
      </c>
      <c r="O1790" s="66" t="str">
        <f>IF(A1790="","",IF(M1790="DETALLE","",COUNTIFS(N1790:$N$2970,N1790)))</f>
        <v/>
      </c>
      <c r="P1790" s="66" t="s">
        <v>767</v>
      </c>
      <c r="Q1790" s="66" t="s">
        <v>688</v>
      </c>
      <c r="R1790" s="66" t="s">
        <v>513</v>
      </c>
      <c r="S1790" s="65" t="s">
        <v>767</v>
      </c>
    </row>
    <row r="1791" spans="6:19" s="66" customFormat="1" x14ac:dyDescent="0.25">
      <c r="F1791" s="80" t="s">
        <v>60</v>
      </c>
      <c r="G1791" s="80" t="s">
        <v>329</v>
      </c>
      <c r="H1791" s="6">
        <v>1365000000</v>
      </c>
      <c r="I1791" s="6"/>
      <c r="J1791" s="6">
        <f t="shared" si="80"/>
        <v>1365000000</v>
      </c>
      <c r="K1791" s="67" t="str">
        <f t="shared" si="81"/>
        <v>02-02-02-006-009</v>
      </c>
      <c r="L1791" s="67" t="s">
        <v>659</v>
      </c>
      <c r="M1791" s="66" t="s">
        <v>273</v>
      </c>
      <c r="N1791" s="66" t="str">
        <f t="shared" si="79"/>
        <v/>
      </c>
      <c r="O1791" s="66" t="str">
        <f>IF(A1791="","",IF(M1791="DETALLE","",COUNTIFS(N1791:$N$2970,N1791)))</f>
        <v/>
      </c>
      <c r="P1791" s="66" t="s">
        <v>760</v>
      </c>
      <c r="Q1791" s="66" t="s">
        <v>688</v>
      </c>
      <c r="R1791" s="66" t="s">
        <v>513</v>
      </c>
      <c r="S1791" s="65" t="s">
        <v>760</v>
      </c>
    </row>
    <row r="1792" spans="6:19" s="66" customFormat="1" x14ac:dyDescent="0.25">
      <c r="F1792" s="80" t="s">
        <v>61</v>
      </c>
      <c r="G1792" s="80" t="s">
        <v>330</v>
      </c>
      <c r="H1792" s="6">
        <v>1080000000</v>
      </c>
      <c r="I1792" s="6"/>
      <c r="J1792" s="6">
        <f t="shared" si="80"/>
        <v>1080000000</v>
      </c>
      <c r="K1792" s="67" t="str">
        <f t="shared" si="81"/>
        <v>02-02-02-006-009</v>
      </c>
      <c r="L1792" s="67" t="s">
        <v>659</v>
      </c>
      <c r="M1792" s="66" t="s">
        <v>273</v>
      </c>
      <c r="N1792" s="66" t="str">
        <f t="shared" si="79"/>
        <v/>
      </c>
      <c r="O1792" s="66" t="str">
        <f>IF(A1792="","",IF(M1792="DETALLE","",COUNTIFS(N1792:$N$2970,N1792)))</f>
        <v/>
      </c>
      <c r="P1792" s="66" t="s">
        <v>760</v>
      </c>
      <c r="Q1792" s="66" t="s">
        <v>688</v>
      </c>
      <c r="R1792" s="66" t="s">
        <v>513</v>
      </c>
      <c r="S1792" s="65" t="s">
        <v>843</v>
      </c>
    </row>
    <row r="1793" spans="6:19" s="66" customFormat="1" x14ac:dyDescent="0.25">
      <c r="F1793" s="80" t="s">
        <v>62</v>
      </c>
      <c r="G1793" s="80" t="s">
        <v>331</v>
      </c>
      <c r="H1793" s="6">
        <v>1500900000</v>
      </c>
      <c r="I1793" s="6"/>
      <c r="J1793" s="6">
        <f t="shared" si="80"/>
        <v>1500900000</v>
      </c>
      <c r="K1793" s="67" t="str">
        <f t="shared" si="81"/>
        <v>02-02-02-006-009</v>
      </c>
      <c r="L1793" s="67" t="s">
        <v>659</v>
      </c>
      <c r="M1793" s="66" t="s">
        <v>273</v>
      </c>
      <c r="N1793" s="66" t="str">
        <f t="shared" si="79"/>
        <v/>
      </c>
      <c r="O1793" s="66" t="str">
        <f>IF(A1793="","",IF(M1793="DETALLE","",COUNTIFS(N1793:$N$2970,N1793)))</f>
        <v/>
      </c>
      <c r="P1793" s="66" t="s">
        <v>761</v>
      </c>
      <c r="Q1793" s="66" t="s">
        <v>688</v>
      </c>
      <c r="R1793" s="66" t="s">
        <v>513</v>
      </c>
      <c r="S1793" s="65" t="s">
        <v>761</v>
      </c>
    </row>
    <row r="1794" spans="6:19" s="66" customFormat="1" x14ac:dyDescent="0.25">
      <c r="F1794" s="80" t="s">
        <v>63</v>
      </c>
      <c r="G1794" s="80" t="s">
        <v>332</v>
      </c>
      <c r="H1794" s="6">
        <v>76000000</v>
      </c>
      <c r="I1794" s="6"/>
      <c r="J1794" s="6">
        <f t="shared" si="80"/>
        <v>76000000</v>
      </c>
      <c r="K1794" s="67" t="str">
        <f t="shared" si="81"/>
        <v>02-02-02-006-009</v>
      </c>
      <c r="L1794" s="67" t="s">
        <v>659</v>
      </c>
      <c r="M1794" s="66" t="s">
        <v>273</v>
      </c>
      <c r="N1794" s="66" t="str">
        <f t="shared" si="79"/>
        <v/>
      </c>
      <c r="O1794" s="66" t="str">
        <f>IF(A1794="","",IF(M1794="DETALLE","",COUNTIFS(N1794:$N$2970,N1794)))</f>
        <v/>
      </c>
      <c r="P1794" s="66" t="s">
        <v>761</v>
      </c>
      <c r="Q1794" s="66" t="s">
        <v>688</v>
      </c>
      <c r="R1794" s="66" t="s">
        <v>513</v>
      </c>
      <c r="S1794" s="65" t="s">
        <v>844</v>
      </c>
    </row>
    <row r="1795" spans="6:19" s="66" customFormat="1" x14ac:dyDescent="0.25">
      <c r="F1795" s="80" t="s">
        <v>65</v>
      </c>
      <c r="G1795" s="80" t="s">
        <v>1024</v>
      </c>
      <c r="H1795" s="6">
        <v>344397963</v>
      </c>
      <c r="I1795" s="6"/>
      <c r="J1795" s="6">
        <f t="shared" si="80"/>
        <v>344397963</v>
      </c>
      <c r="K1795" s="67" t="str">
        <f t="shared" si="81"/>
        <v>02-02-02-006-009</v>
      </c>
      <c r="L1795" s="67" t="s">
        <v>659</v>
      </c>
      <c r="M1795" s="66" t="s">
        <v>273</v>
      </c>
      <c r="N1795" s="66" t="str">
        <f t="shared" si="79"/>
        <v/>
      </c>
      <c r="O1795" s="66" t="str">
        <f>IF(A1795="","",IF(M1795="DETALLE","",COUNTIFS(N1795:$N$2970,N1795)))</f>
        <v/>
      </c>
      <c r="P1795" s="66" t="s">
        <v>762</v>
      </c>
      <c r="Q1795" s="66" t="s">
        <v>688</v>
      </c>
      <c r="R1795" s="66" t="s">
        <v>513</v>
      </c>
      <c r="S1795" s="65" t="s">
        <v>762</v>
      </c>
    </row>
    <row r="1796" spans="6:19" s="66" customFormat="1" x14ac:dyDescent="0.25">
      <c r="F1796" s="80" t="s">
        <v>66</v>
      </c>
      <c r="G1796" s="80" t="s">
        <v>335</v>
      </c>
      <c r="H1796" s="6">
        <v>1485000000</v>
      </c>
      <c r="I1796" s="6"/>
      <c r="J1796" s="6">
        <f t="shared" si="80"/>
        <v>1485000000</v>
      </c>
      <c r="K1796" s="67" t="str">
        <f t="shared" si="81"/>
        <v>02-02-02-006-009</v>
      </c>
      <c r="L1796" s="67" t="s">
        <v>659</v>
      </c>
      <c r="M1796" s="66" t="s">
        <v>273</v>
      </c>
      <c r="N1796" s="66" t="str">
        <f t="shared" si="79"/>
        <v/>
      </c>
      <c r="O1796" s="66" t="str">
        <f>IF(A1796="","",IF(M1796="DETALLE","",COUNTIFS(N1796:$N$2970,N1796)))</f>
        <v/>
      </c>
      <c r="P1796" s="66" t="s">
        <v>762</v>
      </c>
      <c r="Q1796" s="66" t="s">
        <v>688</v>
      </c>
      <c r="R1796" s="66" t="s">
        <v>513</v>
      </c>
      <c r="S1796" s="65" t="s">
        <v>845</v>
      </c>
    </row>
    <row r="1797" spans="6:19" s="66" customFormat="1" x14ac:dyDescent="0.25">
      <c r="F1797" s="80" t="s">
        <v>209</v>
      </c>
      <c r="G1797" s="80" t="s">
        <v>520</v>
      </c>
      <c r="H1797" s="6">
        <v>15900000</v>
      </c>
      <c r="I1797" s="6"/>
      <c r="J1797" s="6">
        <f t="shared" si="80"/>
        <v>15900000</v>
      </c>
      <c r="K1797" s="67" t="str">
        <f t="shared" si="81"/>
        <v>02-02-02-006-009</v>
      </c>
      <c r="L1797" s="67" t="s">
        <v>659</v>
      </c>
      <c r="M1797" s="66" t="s">
        <v>273</v>
      </c>
      <c r="N1797" s="66" t="str">
        <f t="shared" si="79"/>
        <v/>
      </c>
      <c r="O1797" s="66" t="str">
        <f>IF(A1797="","",IF(M1797="DETALLE","",COUNTIFS(N1797:$N$2970,N1797)))</f>
        <v/>
      </c>
      <c r="P1797" s="66" t="s">
        <v>762</v>
      </c>
      <c r="Q1797" s="66" t="s">
        <v>688</v>
      </c>
      <c r="R1797" s="66" t="s">
        <v>513</v>
      </c>
      <c r="S1797" s="65" t="s">
        <v>903</v>
      </c>
    </row>
    <row r="1798" spans="6:19" s="66" customFormat="1" x14ac:dyDescent="0.25">
      <c r="F1798" s="80" t="s">
        <v>68</v>
      </c>
      <c r="G1798" s="80" t="s">
        <v>337</v>
      </c>
      <c r="H1798" s="6">
        <v>828310000</v>
      </c>
      <c r="I1798" s="6"/>
      <c r="J1798" s="6">
        <f t="shared" si="80"/>
        <v>828310000</v>
      </c>
      <c r="K1798" s="67" t="str">
        <f t="shared" si="81"/>
        <v>02-02-02-006-009</v>
      </c>
      <c r="L1798" s="67" t="s">
        <v>659</v>
      </c>
      <c r="M1798" s="66" t="s">
        <v>273</v>
      </c>
      <c r="N1798" s="66" t="str">
        <f t="shared" si="79"/>
        <v/>
      </c>
      <c r="O1798" s="66" t="str">
        <f>IF(A1798="","",IF(M1798="DETALLE","",COUNTIFS(N1798:$N$2970,N1798)))</f>
        <v/>
      </c>
      <c r="P1798" s="66" t="s">
        <v>763</v>
      </c>
      <c r="Q1798" s="66" t="s">
        <v>688</v>
      </c>
      <c r="R1798" s="66" t="s">
        <v>513</v>
      </c>
      <c r="S1798" s="65" t="s">
        <v>763</v>
      </c>
    </row>
    <row r="1799" spans="6:19" s="66" customFormat="1" x14ac:dyDescent="0.25">
      <c r="F1799" s="80" t="s">
        <v>69</v>
      </c>
      <c r="G1799" s="80" t="s">
        <v>338</v>
      </c>
      <c r="H1799" s="6">
        <v>977931086</v>
      </c>
      <c r="I1799" s="6"/>
      <c r="J1799" s="6">
        <f t="shared" si="80"/>
        <v>977931086</v>
      </c>
      <c r="K1799" s="67" t="str">
        <f t="shared" si="81"/>
        <v>02-02-02-006-009</v>
      </c>
      <c r="L1799" s="67" t="s">
        <v>659</v>
      </c>
      <c r="M1799" s="66" t="s">
        <v>273</v>
      </c>
      <c r="N1799" s="66" t="str">
        <f t="shared" si="79"/>
        <v/>
      </c>
      <c r="O1799" s="66" t="str">
        <f>IF(A1799="","",IF(M1799="DETALLE","",COUNTIFS(N1799:$N$2970,N1799)))</f>
        <v/>
      </c>
      <c r="P1799" s="66" t="s">
        <v>763</v>
      </c>
      <c r="Q1799" s="66" t="s">
        <v>688</v>
      </c>
      <c r="R1799" s="66" t="s">
        <v>513</v>
      </c>
      <c r="S1799" s="65" t="s">
        <v>847</v>
      </c>
    </row>
    <row r="1800" spans="6:19" s="66" customFormat="1" x14ac:dyDescent="0.25">
      <c r="F1800" s="80" t="s">
        <v>210</v>
      </c>
      <c r="G1800" s="80" t="s">
        <v>521</v>
      </c>
      <c r="H1800" s="6">
        <v>20000000</v>
      </c>
      <c r="I1800" s="6"/>
      <c r="J1800" s="6">
        <f t="shared" si="80"/>
        <v>20000000</v>
      </c>
      <c r="K1800" s="67" t="str">
        <f t="shared" si="81"/>
        <v>02-02-02-006-009</v>
      </c>
      <c r="L1800" s="67" t="s">
        <v>659</v>
      </c>
      <c r="M1800" s="66" t="s">
        <v>273</v>
      </c>
      <c r="N1800" s="66" t="str">
        <f t="shared" si="79"/>
        <v/>
      </c>
      <c r="O1800" s="66" t="str">
        <f>IF(A1800="","",IF(M1800="DETALLE","",COUNTIFS(N1800:$N$2970,N1800)))</f>
        <v/>
      </c>
      <c r="P1800" s="66" t="s">
        <v>763</v>
      </c>
      <c r="Q1800" s="66" t="s">
        <v>688</v>
      </c>
      <c r="R1800" s="66" t="s">
        <v>513</v>
      </c>
      <c r="S1800" s="65" t="s">
        <v>903</v>
      </c>
    </row>
    <row r="1801" spans="6:19" s="66" customFormat="1" x14ac:dyDescent="0.25">
      <c r="F1801" s="80" t="s">
        <v>70</v>
      </c>
      <c r="G1801" s="80" t="s">
        <v>339</v>
      </c>
      <c r="H1801" s="6">
        <v>233200000</v>
      </c>
      <c r="I1801" s="6"/>
      <c r="J1801" s="6">
        <f t="shared" si="80"/>
        <v>233200000</v>
      </c>
      <c r="K1801" s="67" t="str">
        <f t="shared" si="81"/>
        <v>02-02-02-006-009</v>
      </c>
      <c r="L1801" s="67" t="s">
        <v>659</v>
      </c>
      <c r="M1801" s="66" t="s">
        <v>273</v>
      </c>
      <c r="N1801" s="66" t="str">
        <f t="shared" si="79"/>
        <v/>
      </c>
      <c r="O1801" s="66" t="str">
        <f>IF(A1801="","",IF(M1801="DETALLE","",COUNTIFS(N1801:$N$2970,N1801)))</f>
        <v/>
      </c>
      <c r="P1801" s="66" t="s">
        <v>763</v>
      </c>
      <c r="Q1801" s="66" t="s">
        <v>688</v>
      </c>
      <c r="R1801" s="66" t="s">
        <v>513</v>
      </c>
      <c r="S1801" s="65" t="s">
        <v>1049</v>
      </c>
    </row>
    <row r="1802" spans="6:19" s="66" customFormat="1" x14ac:dyDescent="0.25">
      <c r="F1802" s="80" t="s">
        <v>158</v>
      </c>
      <c r="G1802" s="80" t="s">
        <v>986</v>
      </c>
      <c r="H1802" s="6">
        <v>1174900000</v>
      </c>
      <c r="I1802" s="6"/>
      <c r="J1802" s="6">
        <f t="shared" si="80"/>
        <v>1174900000</v>
      </c>
      <c r="K1802" s="67" t="str">
        <f t="shared" si="81"/>
        <v>02-02-02-006-009</v>
      </c>
      <c r="L1802" s="67" t="s">
        <v>659</v>
      </c>
      <c r="M1802" s="66" t="s">
        <v>273</v>
      </c>
      <c r="N1802" s="66" t="str">
        <f t="shared" si="79"/>
        <v/>
      </c>
      <c r="O1802" s="66" t="str">
        <f>IF(A1802="","",IF(M1802="DETALLE","",COUNTIFS(N1802:$N$2970,N1802)))</f>
        <v/>
      </c>
      <c r="P1802" s="66" t="s">
        <v>764</v>
      </c>
      <c r="Q1802" s="66" t="s">
        <v>688</v>
      </c>
      <c r="R1802" s="66" t="s">
        <v>513</v>
      </c>
      <c r="S1802" s="65" t="s">
        <v>764</v>
      </c>
    </row>
    <row r="1803" spans="6:19" s="66" customFormat="1" x14ac:dyDescent="0.25">
      <c r="F1803" s="80" t="s">
        <v>71</v>
      </c>
      <c r="G1803" s="80" t="s">
        <v>982</v>
      </c>
      <c r="H1803" s="6">
        <v>1391677265.46</v>
      </c>
      <c r="I1803" s="6"/>
      <c r="J1803" s="6">
        <f t="shared" si="80"/>
        <v>1391677265.46</v>
      </c>
      <c r="K1803" s="67" t="str">
        <f t="shared" si="81"/>
        <v>02-02-02-006-009</v>
      </c>
      <c r="L1803" s="67" t="s">
        <v>659</v>
      </c>
      <c r="M1803" s="66" t="s">
        <v>273</v>
      </c>
      <c r="N1803" s="66" t="str">
        <f t="shared" si="79"/>
        <v/>
      </c>
      <c r="O1803" s="66" t="str">
        <f>IF(A1803="","",IF(M1803="DETALLE","",COUNTIFS(N1803:$N$2970,N1803)))</f>
        <v/>
      </c>
      <c r="P1803" s="66" t="s">
        <v>764</v>
      </c>
      <c r="Q1803" s="66" t="s">
        <v>688</v>
      </c>
      <c r="R1803" s="66" t="s">
        <v>513</v>
      </c>
      <c r="S1803" s="65" t="s">
        <v>849</v>
      </c>
    </row>
    <row r="1804" spans="6:19" s="66" customFormat="1" x14ac:dyDescent="0.25">
      <c r="F1804" s="80" t="s">
        <v>173</v>
      </c>
      <c r="G1804" s="80" t="s">
        <v>983</v>
      </c>
      <c r="H1804" s="6">
        <v>116074179.92</v>
      </c>
      <c r="I1804" s="6"/>
      <c r="J1804" s="6">
        <f t="shared" si="80"/>
        <v>116074179.92</v>
      </c>
      <c r="K1804" s="67" t="str">
        <f t="shared" si="81"/>
        <v>02-02-02-006-009</v>
      </c>
      <c r="L1804" s="67" t="s">
        <v>659</v>
      </c>
      <c r="M1804" s="66" t="s">
        <v>273</v>
      </c>
      <c r="N1804" s="66" t="str">
        <f t="shared" si="79"/>
        <v/>
      </c>
      <c r="O1804" s="66" t="str">
        <f>IF(A1804="","",IF(M1804="DETALLE","",COUNTIFS(N1804:$N$2970,N1804)))</f>
        <v/>
      </c>
      <c r="P1804" s="66" t="s">
        <v>764</v>
      </c>
      <c r="Q1804" s="66" t="s">
        <v>688</v>
      </c>
      <c r="R1804" s="66" t="s">
        <v>513</v>
      </c>
      <c r="S1804" s="65" t="s">
        <v>904</v>
      </c>
    </row>
    <row r="1805" spans="6:19" s="66" customFormat="1" x14ac:dyDescent="0.25">
      <c r="F1805" s="80" t="s">
        <v>211</v>
      </c>
      <c r="G1805" s="80" t="s">
        <v>985</v>
      </c>
      <c r="H1805" s="6">
        <v>5000000</v>
      </c>
      <c r="I1805" s="6"/>
      <c r="J1805" s="6">
        <f t="shared" si="80"/>
        <v>5000000</v>
      </c>
      <c r="K1805" s="67" t="str">
        <f>IF(F1805&lt;&gt;"",K1804,A1805&amp;IF(B1805="","","-"&amp;B1805)&amp;IF(OR(C1805="",C1805=" "),"","-"&amp;C1805)&amp;IF(OR(D1805="",D1805=" "),"","-"&amp;D1805)&amp;IF(OR(E1805="",E1805=" "),"","-"&amp;E1805))</f>
        <v>02-02-02-006-009</v>
      </c>
      <c r="L1805" s="67" t="s">
        <v>659</v>
      </c>
      <c r="M1805" s="66" t="s">
        <v>273</v>
      </c>
      <c r="N1805" s="66" t="str">
        <f t="shared" si="79"/>
        <v/>
      </c>
      <c r="O1805" s="66" t="str">
        <f>IF(A1805="","",IF(M1805="DETALLE","",COUNTIFS(N1805:$N$2970,N1805)))</f>
        <v/>
      </c>
      <c r="P1805" s="66" t="s">
        <v>764</v>
      </c>
      <c r="Q1805" s="66" t="s">
        <v>688</v>
      </c>
      <c r="R1805" s="66" t="s">
        <v>513</v>
      </c>
      <c r="S1805" s="65" t="s">
        <v>903</v>
      </c>
    </row>
    <row r="1806" spans="6:19" s="66" customFormat="1" x14ac:dyDescent="0.25">
      <c r="F1806" s="80" t="s">
        <v>72</v>
      </c>
      <c r="G1806" s="80" t="s">
        <v>341</v>
      </c>
      <c r="H1806" s="6">
        <v>517000000</v>
      </c>
      <c r="I1806" s="6"/>
      <c r="J1806" s="6">
        <f t="shared" si="80"/>
        <v>517000000</v>
      </c>
      <c r="K1806" s="67" t="str">
        <f t="shared" si="81"/>
        <v>02-02-02-006-009</v>
      </c>
      <c r="L1806" s="67" t="s">
        <v>659</v>
      </c>
      <c r="M1806" s="66" t="s">
        <v>273</v>
      </c>
      <c r="N1806" s="66" t="str">
        <f t="shared" si="79"/>
        <v/>
      </c>
      <c r="O1806" s="66" t="str">
        <f>IF(A1806="","",IF(M1806="DETALLE","",COUNTIFS(N1806:$N$2970,N1806)))</f>
        <v/>
      </c>
      <c r="P1806" s="66" t="s">
        <v>765</v>
      </c>
      <c r="Q1806" s="66" t="s">
        <v>688</v>
      </c>
      <c r="R1806" s="66" t="s">
        <v>513</v>
      </c>
      <c r="S1806" s="65" t="s">
        <v>850</v>
      </c>
    </row>
    <row r="1807" spans="6:19" s="66" customFormat="1" x14ac:dyDescent="0.25">
      <c r="F1807" s="80" t="s">
        <v>73</v>
      </c>
      <c r="G1807" s="80" t="s">
        <v>342</v>
      </c>
      <c r="H1807" s="6">
        <v>357000000</v>
      </c>
      <c r="I1807" s="6"/>
      <c r="J1807" s="6">
        <f t="shared" si="80"/>
        <v>357000000</v>
      </c>
      <c r="K1807" s="67" t="str">
        <f t="shared" si="81"/>
        <v>02-02-02-006-009</v>
      </c>
      <c r="L1807" s="67" t="s">
        <v>659</v>
      </c>
      <c r="M1807" s="66" t="s">
        <v>273</v>
      </c>
      <c r="N1807" s="66" t="str">
        <f t="shared" si="79"/>
        <v/>
      </c>
      <c r="O1807" s="66" t="str">
        <f>IF(A1807="","",IF(M1807="DETALLE","",COUNTIFS(N1807:$N$2970,N1807)))</f>
        <v/>
      </c>
      <c r="P1807" s="66" t="s">
        <v>765</v>
      </c>
      <c r="Q1807" s="66" t="s">
        <v>688</v>
      </c>
      <c r="R1807" s="66" t="s">
        <v>513</v>
      </c>
      <c r="S1807" s="65" t="s">
        <v>765</v>
      </c>
    </row>
    <row r="1808" spans="6:19" s="66" customFormat="1" x14ac:dyDescent="0.25">
      <c r="F1808" s="80" t="s">
        <v>212</v>
      </c>
      <c r="G1808" s="80" t="s">
        <v>523</v>
      </c>
      <c r="H1808" s="6">
        <v>9700000</v>
      </c>
      <c r="I1808" s="6"/>
      <c r="J1808" s="6">
        <f t="shared" si="80"/>
        <v>9700000</v>
      </c>
      <c r="K1808" s="67" t="str">
        <f t="shared" si="81"/>
        <v>02-02-02-006-009</v>
      </c>
      <c r="L1808" s="67" t="s">
        <v>659</v>
      </c>
      <c r="M1808" s="66" t="s">
        <v>273</v>
      </c>
      <c r="N1808" s="66" t="str">
        <f t="shared" si="79"/>
        <v/>
      </c>
      <c r="O1808" s="66" t="str">
        <f>IF(A1808="","",IF(M1808="DETALLE","",COUNTIFS(N1808:$N$2970,N1808)))</f>
        <v/>
      </c>
      <c r="P1808" s="66" t="s">
        <v>765</v>
      </c>
      <c r="Q1808" s="66" t="s">
        <v>688</v>
      </c>
      <c r="R1808" s="66" t="s">
        <v>513</v>
      </c>
      <c r="S1808" s="65" t="s">
        <v>903</v>
      </c>
    </row>
    <row r="1809" spans="6:19" s="66" customFormat="1" x14ac:dyDescent="0.25">
      <c r="F1809" s="80" t="s">
        <v>124</v>
      </c>
      <c r="G1809" s="80" t="s">
        <v>987</v>
      </c>
      <c r="H1809" s="6">
        <v>550000000</v>
      </c>
      <c r="I1809" s="6"/>
      <c r="J1809" s="6">
        <f t="shared" si="80"/>
        <v>550000000</v>
      </c>
      <c r="K1809" s="67" t="str">
        <f t="shared" si="81"/>
        <v>02-02-02-006-009</v>
      </c>
      <c r="L1809" s="67" t="s">
        <v>659</v>
      </c>
      <c r="M1809" s="66" t="s">
        <v>273</v>
      </c>
      <c r="N1809" s="66" t="str">
        <f t="shared" si="79"/>
        <v/>
      </c>
      <c r="O1809" s="66" t="str">
        <f>IF(A1809="","",IF(M1809="DETALLE","",COUNTIFS(N1809:$N$2970,N1809)))</f>
        <v/>
      </c>
      <c r="P1809" s="66" t="s">
        <v>766</v>
      </c>
      <c r="Q1809" s="66" t="s">
        <v>688</v>
      </c>
      <c r="R1809" s="66" t="s">
        <v>513</v>
      </c>
      <c r="S1809" s="65" t="s">
        <v>873</v>
      </c>
    </row>
    <row r="1810" spans="6:19" s="66" customFormat="1" x14ac:dyDescent="0.25">
      <c r="F1810" s="80" t="s">
        <v>213</v>
      </c>
      <c r="G1810" s="80" t="s">
        <v>524</v>
      </c>
      <c r="H1810" s="6">
        <v>5680000</v>
      </c>
      <c r="I1810" s="6"/>
      <c r="J1810" s="6">
        <f t="shared" si="80"/>
        <v>5680000</v>
      </c>
      <c r="K1810" s="67" t="str">
        <f t="shared" si="81"/>
        <v>02-02-02-006-009</v>
      </c>
      <c r="L1810" s="67" t="s">
        <v>659</v>
      </c>
      <c r="M1810" s="66" t="s">
        <v>273</v>
      </c>
      <c r="N1810" s="66" t="str">
        <f t="shared" si="79"/>
        <v/>
      </c>
      <c r="O1810" s="66" t="str">
        <f>IF(A1810="","",IF(M1810="DETALLE","",COUNTIFS(N1810:$N$2970,N1810)))</f>
        <v/>
      </c>
      <c r="P1810" s="66" t="s">
        <v>766</v>
      </c>
      <c r="Q1810" s="66" t="s">
        <v>688</v>
      </c>
      <c r="R1810" s="66" t="s">
        <v>513</v>
      </c>
      <c r="S1810" s="65" t="s">
        <v>903</v>
      </c>
    </row>
    <row r="1811" spans="6:19" s="66" customFormat="1" x14ac:dyDescent="0.25">
      <c r="F1811" s="80" t="s">
        <v>74</v>
      </c>
      <c r="G1811" s="80" t="s">
        <v>343</v>
      </c>
      <c r="H1811" s="6">
        <v>193000000</v>
      </c>
      <c r="I1811" s="6"/>
      <c r="J1811" s="6">
        <f t="shared" si="80"/>
        <v>193000000</v>
      </c>
      <c r="K1811" s="67" t="str">
        <f t="shared" si="81"/>
        <v>02-02-02-006-009</v>
      </c>
      <c r="L1811" s="67" t="s">
        <v>659</v>
      </c>
      <c r="M1811" s="66" t="s">
        <v>273</v>
      </c>
      <c r="N1811" s="66" t="str">
        <f t="shared" si="79"/>
        <v/>
      </c>
      <c r="O1811" s="66" t="str">
        <f>IF(A1811="","",IF(M1811="DETALLE","",COUNTIFS(N1811:$N$2970,N1811)))</f>
        <v/>
      </c>
      <c r="P1811" s="66" t="s">
        <v>766</v>
      </c>
      <c r="Q1811" s="66" t="s">
        <v>688</v>
      </c>
      <c r="R1811" s="66" t="s">
        <v>513</v>
      </c>
      <c r="S1811" s="65" t="s">
        <v>766</v>
      </c>
    </row>
    <row r="1812" spans="6:19" s="66" customFormat="1" x14ac:dyDescent="0.25">
      <c r="F1812" s="80" t="s">
        <v>214</v>
      </c>
      <c r="G1812" s="80" t="s">
        <v>525</v>
      </c>
      <c r="H1812" s="6">
        <v>7040000</v>
      </c>
      <c r="I1812" s="6"/>
      <c r="J1812" s="6">
        <f t="shared" si="80"/>
        <v>7040000</v>
      </c>
      <c r="K1812" s="67" t="str">
        <f t="shared" si="81"/>
        <v>02-02-02-006-009</v>
      </c>
      <c r="L1812" s="67" t="s">
        <v>659</v>
      </c>
      <c r="M1812" s="66" t="s">
        <v>273</v>
      </c>
      <c r="N1812" s="66" t="str">
        <f t="shared" si="79"/>
        <v/>
      </c>
      <c r="O1812" s="66" t="str">
        <f>IF(A1812="","",IF(M1812="DETALLE","",COUNTIFS(N1812:$N$2970,N1812)))</f>
        <v/>
      </c>
      <c r="P1812" s="66" t="s">
        <v>766</v>
      </c>
      <c r="Q1812" s="66" t="s">
        <v>688</v>
      </c>
      <c r="R1812" s="66" t="s">
        <v>513</v>
      </c>
      <c r="S1812" s="65" t="s">
        <v>866</v>
      </c>
    </row>
    <row r="1813" spans="6:19" s="66" customFormat="1" x14ac:dyDescent="0.25">
      <c r="F1813" s="80" t="s">
        <v>75</v>
      </c>
      <c r="G1813" s="80" t="s">
        <v>281</v>
      </c>
      <c r="H1813" s="6">
        <v>346480000</v>
      </c>
      <c r="I1813" s="6"/>
      <c r="J1813" s="6">
        <f t="shared" si="80"/>
        <v>346480000</v>
      </c>
      <c r="K1813" s="67" t="str">
        <f t="shared" si="81"/>
        <v>02-02-02-006-009</v>
      </c>
      <c r="L1813" s="67" t="s">
        <v>659</v>
      </c>
      <c r="M1813" s="66" t="s">
        <v>273</v>
      </c>
      <c r="N1813" s="66" t="str">
        <f t="shared" si="79"/>
        <v/>
      </c>
      <c r="O1813" s="66" t="str">
        <f>IF(A1813="","",IF(M1813="DETALLE","",COUNTIFS(N1813:$N$2970,N1813)))</f>
        <v/>
      </c>
      <c r="P1813" s="66" t="s">
        <v>741</v>
      </c>
      <c r="Q1813" s="66" t="s">
        <v>688</v>
      </c>
      <c r="R1813" s="66" t="s">
        <v>513</v>
      </c>
      <c r="S1813" s="65" t="s">
        <v>741</v>
      </c>
    </row>
    <row r="1814" spans="6:19" s="66" customFormat="1" x14ac:dyDescent="0.25">
      <c r="F1814" s="80" t="s">
        <v>76</v>
      </c>
      <c r="G1814" s="80" t="s">
        <v>282</v>
      </c>
      <c r="H1814" s="6">
        <v>761000000</v>
      </c>
      <c r="I1814" s="6"/>
      <c r="J1814" s="6">
        <f t="shared" si="80"/>
        <v>761000000</v>
      </c>
      <c r="K1814" s="67" t="str">
        <f t="shared" si="81"/>
        <v>02-02-02-006-009</v>
      </c>
      <c r="L1814" s="67" t="s">
        <v>659</v>
      </c>
      <c r="M1814" s="66" t="s">
        <v>273</v>
      </c>
      <c r="N1814" s="66" t="str">
        <f t="shared" si="79"/>
        <v/>
      </c>
      <c r="O1814" s="66" t="str">
        <f>IF(A1814="","",IF(M1814="DETALLE","",COUNTIFS(N1814:$N$2970,N1814)))</f>
        <v/>
      </c>
      <c r="P1814" s="66" t="s">
        <v>741</v>
      </c>
      <c r="Q1814" s="66" t="s">
        <v>688</v>
      </c>
      <c r="R1814" s="66" t="s">
        <v>513</v>
      </c>
      <c r="S1814" s="65" t="s">
        <v>851</v>
      </c>
    </row>
    <row r="1815" spans="6:19" s="66" customFormat="1" x14ac:dyDescent="0.25">
      <c r="F1815" s="80" t="s">
        <v>174</v>
      </c>
      <c r="G1815" s="80" t="s">
        <v>461</v>
      </c>
      <c r="H1815" s="6">
        <v>312000000</v>
      </c>
      <c r="I1815" s="6"/>
      <c r="J1815" s="6">
        <f t="shared" si="80"/>
        <v>312000000</v>
      </c>
      <c r="K1815" s="67" t="str">
        <f t="shared" si="81"/>
        <v>02-02-02-006-009</v>
      </c>
      <c r="L1815" s="67" t="s">
        <v>659</v>
      </c>
      <c r="M1815" s="66" t="s">
        <v>273</v>
      </c>
      <c r="N1815" s="66" t="str">
        <f t="shared" si="79"/>
        <v/>
      </c>
      <c r="O1815" s="66" t="str">
        <f>IF(A1815="","",IF(M1815="DETALLE","",COUNTIFS(N1815:$N$2970,N1815)))</f>
        <v/>
      </c>
      <c r="P1815" s="66" t="s">
        <v>741</v>
      </c>
      <c r="Q1815" s="66" t="s">
        <v>688</v>
      </c>
      <c r="R1815" s="66" t="s">
        <v>513</v>
      </c>
      <c r="S1815" s="65" t="s">
        <v>905</v>
      </c>
    </row>
    <row r="1816" spans="6:19" s="66" customFormat="1" x14ac:dyDescent="0.25">
      <c r="F1816" s="80" t="s">
        <v>175</v>
      </c>
      <c r="G1816" s="80" t="s">
        <v>1080</v>
      </c>
      <c r="H1816" s="6">
        <v>110250000</v>
      </c>
      <c r="I1816" s="6"/>
      <c r="J1816" s="6">
        <f t="shared" si="80"/>
        <v>110250000</v>
      </c>
      <c r="K1816" s="67" t="str">
        <f t="shared" si="81"/>
        <v>02-02-02-006-009</v>
      </c>
      <c r="L1816" s="67" t="s">
        <v>659</v>
      </c>
      <c r="M1816" s="66" t="s">
        <v>273</v>
      </c>
      <c r="N1816" s="66" t="str">
        <f t="shared" si="79"/>
        <v/>
      </c>
      <c r="O1816" s="66" t="str">
        <f>IF(A1816="","",IF(M1816="DETALLE","",COUNTIFS(N1816:$N$2970,N1816)))</f>
        <v/>
      </c>
      <c r="P1816" s="66" t="s">
        <v>741</v>
      </c>
      <c r="Q1816" s="66" t="s">
        <v>688</v>
      </c>
      <c r="R1816" s="66" t="s">
        <v>513</v>
      </c>
      <c r="S1816" s="65" t="s">
        <v>906</v>
      </c>
    </row>
    <row r="1817" spans="6:19" s="66" customFormat="1" x14ac:dyDescent="0.25">
      <c r="F1817" s="80" t="s">
        <v>215</v>
      </c>
      <c r="G1817" s="80" t="s">
        <v>526</v>
      </c>
      <c r="H1817" s="6">
        <v>10000000</v>
      </c>
      <c r="I1817" s="6"/>
      <c r="J1817" s="6">
        <f t="shared" si="80"/>
        <v>10000000</v>
      </c>
      <c r="K1817" s="67" t="str">
        <f t="shared" si="81"/>
        <v>02-02-02-006-009</v>
      </c>
      <c r="L1817" s="67" t="s">
        <v>659</v>
      </c>
      <c r="M1817" s="66" t="s">
        <v>273</v>
      </c>
      <c r="N1817" s="66" t="str">
        <f t="shared" si="79"/>
        <v/>
      </c>
      <c r="O1817" s="66" t="str">
        <f>IF(A1817="","",IF(M1817="DETALLE","",COUNTIFS(N1817:$N$2970,N1817)))</f>
        <v/>
      </c>
      <c r="P1817" s="66" t="s">
        <v>741</v>
      </c>
      <c r="Q1817" s="66" t="s">
        <v>688</v>
      </c>
      <c r="R1817" s="66" t="s">
        <v>513</v>
      </c>
      <c r="S1817" s="65" t="s">
        <v>903</v>
      </c>
    </row>
    <row r="1818" spans="6:19" s="66" customFormat="1" x14ac:dyDescent="0.25">
      <c r="F1818" s="80" t="s">
        <v>78</v>
      </c>
      <c r="G1818" s="80" t="s">
        <v>345</v>
      </c>
      <c r="H1818" s="6">
        <v>430000000</v>
      </c>
      <c r="I1818" s="6"/>
      <c r="J1818" s="6">
        <f t="shared" si="80"/>
        <v>430000000</v>
      </c>
      <c r="K1818" s="67" t="str">
        <f t="shared" si="81"/>
        <v>02-02-02-006-009</v>
      </c>
      <c r="L1818" s="67" t="s">
        <v>659</v>
      </c>
      <c r="M1818" s="66" t="s">
        <v>273</v>
      </c>
      <c r="N1818" s="66" t="str">
        <f t="shared" si="79"/>
        <v/>
      </c>
      <c r="O1818" s="66" t="str">
        <f>IF(A1818="","",IF(M1818="DETALLE","",COUNTIFS(N1818:$N$2970,N1818)))</f>
        <v/>
      </c>
      <c r="P1818" s="66" t="s">
        <v>767</v>
      </c>
      <c r="Q1818" s="66" t="s">
        <v>688</v>
      </c>
      <c r="R1818" s="66" t="s">
        <v>513</v>
      </c>
      <c r="S1818" s="65" t="s">
        <v>852</v>
      </c>
    </row>
    <row r="1819" spans="6:19" s="66" customFormat="1" x14ac:dyDescent="0.25">
      <c r="F1819" s="80" t="s">
        <v>79</v>
      </c>
      <c r="G1819" s="80" t="s">
        <v>346</v>
      </c>
      <c r="H1819" s="6">
        <v>331540000</v>
      </c>
      <c r="I1819" s="6"/>
      <c r="J1819" s="6">
        <f t="shared" si="80"/>
        <v>331540000</v>
      </c>
      <c r="K1819" s="67" t="str">
        <f t="shared" si="81"/>
        <v>02-02-02-006-009</v>
      </c>
      <c r="L1819" s="67" t="s">
        <v>659</v>
      </c>
      <c r="M1819" s="66" t="s">
        <v>273</v>
      </c>
      <c r="N1819" s="66" t="str">
        <f t="shared" si="79"/>
        <v/>
      </c>
      <c r="O1819" s="66" t="str">
        <f>IF(A1819="","",IF(M1819="DETALLE","",COUNTIFS(N1819:$N$2970,N1819)))</f>
        <v/>
      </c>
      <c r="P1819" s="66" t="s">
        <v>767</v>
      </c>
      <c r="Q1819" s="66" t="s">
        <v>688</v>
      </c>
      <c r="R1819" s="66" t="s">
        <v>513</v>
      </c>
      <c r="S1819" s="65" t="s">
        <v>853</v>
      </c>
    </row>
    <row r="1820" spans="6:19" s="66" customFormat="1" x14ac:dyDescent="0.25">
      <c r="F1820" s="80" t="s">
        <v>80</v>
      </c>
      <c r="G1820" s="80" t="s">
        <v>347</v>
      </c>
      <c r="H1820" s="6">
        <v>2340000000.0100002</v>
      </c>
      <c r="I1820" s="6"/>
      <c r="J1820" s="6">
        <f t="shared" si="80"/>
        <v>2340000000.0100002</v>
      </c>
      <c r="K1820" s="67" t="str">
        <f t="shared" si="81"/>
        <v>02-02-02-006-009</v>
      </c>
      <c r="L1820" s="67" t="s">
        <v>659</v>
      </c>
      <c r="M1820" s="66" t="s">
        <v>273</v>
      </c>
      <c r="N1820" s="66" t="str">
        <f t="shared" si="79"/>
        <v/>
      </c>
      <c r="O1820" s="66" t="str">
        <f>IF(A1820="","",IF(M1820="DETALLE","",COUNTIFS(N1820:$N$2970,N1820)))</f>
        <v/>
      </c>
      <c r="P1820" s="66" t="s">
        <v>768</v>
      </c>
      <c r="Q1820" s="66" t="s">
        <v>688</v>
      </c>
      <c r="R1820" s="66" t="s">
        <v>513</v>
      </c>
      <c r="S1820" s="65" t="s">
        <v>768</v>
      </c>
    </row>
    <row r="1821" spans="6:19" s="66" customFormat="1" x14ac:dyDescent="0.25">
      <c r="F1821" s="80" t="s">
        <v>113</v>
      </c>
      <c r="G1821" s="80" t="s">
        <v>379</v>
      </c>
      <c r="H1821" s="6">
        <v>1280900000</v>
      </c>
      <c r="I1821" s="6"/>
      <c r="J1821" s="6">
        <f t="shared" si="80"/>
        <v>1280900000</v>
      </c>
      <c r="K1821" s="67" t="str">
        <f t="shared" si="81"/>
        <v>02-02-02-006-009</v>
      </c>
      <c r="L1821" s="67" t="s">
        <v>659</v>
      </c>
      <c r="M1821" s="66" t="s">
        <v>273</v>
      </c>
      <c r="N1821" s="66" t="str">
        <f t="shared" si="79"/>
        <v/>
      </c>
      <c r="O1821" s="66" t="str">
        <f>IF(A1821="","",IF(M1821="DETALLE","",COUNTIFS(N1821:$N$2970,N1821)))</f>
        <v/>
      </c>
      <c r="P1821" s="66" t="s">
        <v>768</v>
      </c>
      <c r="Q1821" s="66" t="s">
        <v>688</v>
      </c>
      <c r="R1821" s="66" t="s">
        <v>513</v>
      </c>
      <c r="S1821" s="65" t="s">
        <v>867</v>
      </c>
    </row>
    <row r="1822" spans="6:19" s="66" customFormat="1" x14ac:dyDescent="0.25">
      <c r="F1822" s="80" t="s">
        <v>81</v>
      </c>
      <c r="G1822" s="80" t="s">
        <v>348</v>
      </c>
      <c r="H1822" s="6">
        <v>500919811</v>
      </c>
      <c r="I1822" s="6"/>
      <c r="J1822" s="6">
        <f t="shared" si="80"/>
        <v>500919811</v>
      </c>
      <c r="K1822" s="67" t="str">
        <f t="shared" si="81"/>
        <v>02-02-02-006-009</v>
      </c>
      <c r="L1822" s="67" t="s">
        <v>659</v>
      </c>
      <c r="M1822" s="66" t="s">
        <v>273</v>
      </c>
      <c r="N1822" s="66" t="str">
        <f t="shared" si="79"/>
        <v/>
      </c>
      <c r="O1822" s="66" t="str">
        <f>IF(A1822="","",IF(M1822="DETALLE","",COUNTIFS(N1822:$N$2970,N1822)))</f>
        <v/>
      </c>
      <c r="P1822" s="66" t="s">
        <v>768</v>
      </c>
      <c r="Q1822" s="66" t="s">
        <v>688</v>
      </c>
      <c r="R1822" s="66" t="s">
        <v>513</v>
      </c>
      <c r="S1822" s="65" t="s">
        <v>854</v>
      </c>
    </row>
    <row r="1823" spans="6:19" s="66" customFormat="1" x14ac:dyDescent="0.25">
      <c r="F1823" s="80" t="s">
        <v>216</v>
      </c>
      <c r="G1823" s="80" t="s">
        <v>527</v>
      </c>
      <c r="H1823" s="6">
        <v>20000000</v>
      </c>
      <c r="I1823" s="6"/>
      <c r="J1823" s="6">
        <f t="shared" si="80"/>
        <v>20000000</v>
      </c>
      <c r="K1823" s="67" t="str">
        <f t="shared" si="81"/>
        <v>02-02-02-006-009</v>
      </c>
      <c r="L1823" s="67" t="s">
        <v>659</v>
      </c>
      <c r="M1823" s="66" t="s">
        <v>273</v>
      </c>
      <c r="N1823" s="66" t="str">
        <f t="shared" si="79"/>
        <v/>
      </c>
      <c r="O1823" s="66" t="str">
        <f>IF(A1823="","",IF(M1823="DETALLE","",COUNTIFS(N1823:$N$2970,N1823)))</f>
        <v/>
      </c>
      <c r="P1823" s="66" t="s">
        <v>768</v>
      </c>
      <c r="Q1823" s="66" t="s">
        <v>688</v>
      </c>
      <c r="R1823" s="66" t="s">
        <v>513</v>
      </c>
      <c r="S1823" s="65" t="s">
        <v>903</v>
      </c>
    </row>
    <row r="1824" spans="6:19" s="66" customFormat="1" x14ac:dyDescent="0.25">
      <c r="F1824" s="80" t="s">
        <v>176</v>
      </c>
      <c r="G1824" s="80" t="s">
        <v>1057</v>
      </c>
      <c r="H1824" s="6">
        <v>733000000</v>
      </c>
      <c r="I1824" s="6">
        <v>1100000000</v>
      </c>
      <c r="J1824" s="6">
        <f t="shared" si="80"/>
        <v>1833000000</v>
      </c>
      <c r="K1824" s="67" t="str">
        <f t="shared" si="81"/>
        <v>02-02-02-006-009</v>
      </c>
      <c r="L1824" s="67" t="s">
        <v>659</v>
      </c>
      <c r="M1824" s="66" t="s">
        <v>273</v>
      </c>
      <c r="N1824" s="66" t="str">
        <f t="shared" si="79"/>
        <v/>
      </c>
      <c r="O1824" s="66" t="str">
        <f>IF(A1824="","",IF(M1824="DETALLE","",COUNTIFS(N1824:$N$2970,N1824)))</f>
        <v/>
      </c>
      <c r="P1824" s="66" t="s">
        <v>769</v>
      </c>
      <c r="Q1824" s="66" t="s">
        <v>688</v>
      </c>
      <c r="R1824" s="66" t="s">
        <v>513</v>
      </c>
      <c r="S1824" s="65" t="s">
        <v>769</v>
      </c>
    </row>
    <row r="1825" spans="6:19" s="66" customFormat="1" x14ac:dyDescent="0.25">
      <c r="F1825" s="80" t="s">
        <v>114</v>
      </c>
      <c r="G1825" s="80" t="s">
        <v>380</v>
      </c>
      <c r="H1825" s="6">
        <v>246000000</v>
      </c>
      <c r="I1825" s="6">
        <v>500000000</v>
      </c>
      <c r="J1825" s="6">
        <f t="shared" si="80"/>
        <v>746000000</v>
      </c>
      <c r="K1825" s="67" t="str">
        <f t="shared" si="81"/>
        <v>02-02-02-006-009</v>
      </c>
      <c r="L1825" s="67" t="s">
        <v>659</v>
      </c>
      <c r="M1825" s="66" t="s">
        <v>273</v>
      </c>
      <c r="N1825" s="66" t="str">
        <f t="shared" si="79"/>
        <v/>
      </c>
      <c r="O1825" s="66" t="str">
        <f>IF(A1825="","",IF(M1825="DETALLE","",COUNTIFS(N1825:$N$2970,N1825)))</f>
        <v/>
      </c>
      <c r="P1825" s="66" t="s">
        <v>769</v>
      </c>
      <c r="Q1825" s="66" t="s">
        <v>688</v>
      </c>
      <c r="R1825" s="66" t="s">
        <v>513</v>
      </c>
      <c r="S1825" s="65" t="s">
        <v>868</v>
      </c>
    </row>
    <row r="1826" spans="6:19" s="66" customFormat="1" x14ac:dyDescent="0.25">
      <c r="F1826" s="80" t="s">
        <v>177</v>
      </c>
      <c r="G1826" s="80" t="s">
        <v>464</v>
      </c>
      <c r="H1826" s="6">
        <v>500000000</v>
      </c>
      <c r="I1826" s="6"/>
      <c r="J1826" s="6">
        <f t="shared" si="80"/>
        <v>500000000</v>
      </c>
      <c r="K1826" s="67" t="str">
        <f t="shared" si="81"/>
        <v>02-02-02-006-009</v>
      </c>
      <c r="L1826" s="67" t="s">
        <v>659</v>
      </c>
      <c r="M1826" s="66" t="s">
        <v>273</v>
      </c>
      <c r="N1826" s="66" t="str">
        <f t="shared" si="79"/>
        <v/>
      </c>
      <c r="O1826" s="66" t="str">
        <f>IF(A1826="","",IF(M1826="DETALLE","",COUNTIFS(N1826:$N$2970,N1826)))</f>
        <v/>
      </c>
      <c r="P1826" s="66" t="s">
        <v>769</v>
      </c>
      <c r="Q1826" s="66" t="s">
        <v>688</v>
      </c>
      <c r="R1826" s="66" t="s">
        <v>513</v>
      </c>
      <c r="S1826" s="65" t="s">
        <v>907</v>
      </c>
    </row>
    <row r="1827" spans="6:19" s="66" customFormat="1" x14ac:dyDescent="0.25">
      <c r="F1827" s="80" t="s">
        <v>217</v>
      </c>
      <c r="G1827" s="80" t="s">
        <v>528</v>
      </c>
      <c r="H1827" s="6">
        <v>14800000</v>
      </c>
      <c r="I1827" s="6"/>
      <c r="J1827" s="6">
        <f t="shared" si="80"/>
        <v>14800000</v>
      </c>
      <c r="K1827" s="67" t="str">
        <f t="shared" si="81"/>
        <v>02-02-02-006-009</v>
      </c>
      <c r="L1827" s="67" t="s">
        <v>659</v>
      </c>
      <c r="M1827" s="66" t="s">
        <v>273</v>
      </c>
      <c r="N1827" s="66" t="str">
        <f t="shared" si="79"/>
        <v/>
      </c>
      <c r="O1827" s="66" t="str">
        <f>IF(A1827="","",IF(M1827="DETALLE","",COUNTIFS(N1827:$N$2970,N1827)))</f>
        <v/>
      </c>
      <c r="P1827" s="66" t="s">
        <v>769</v>
      </c>
      <c r="Q1827" s="66" t="s">
        <v>688</v>
      </c>
      <c r="R1827" s="66" t="s">
        <v>513</v>
      </c>
      <c r="S1827" s="65" t="s">
        <v>903</v>
      </c>
    </row>
    <row r="1828" spans="6:19" s="66" customFormat="1" x14ac:dyDescent="0.25">
      <c r="F1828" s="80" t="s">
        <v>85</v>
      </c>
      <c r="G1828" s="80" t="s">
        <v>352</v>
      </c>
      <c r="H1828" s="6">
        <v>2620000000</v>
      </c>
      <c r="I1828" s="6"/>
      <c r="J1828" s="6">
        <f t="shared" si="80"/>
        <v>2620000000</v>
      </c>
      <c r="K1828" s="67" t="str">
        <f t="shared" si="81"/>
        <v>02-02-02-006-009</v>
      </c>
      <c r="L1828" s="67" t="s">
        <v>659</v>
      </c>
      <c r="M1828" s="66" t="s">
        <v>273</v>
      </c>
      <c r="N1828" s="66" t="str">
        <f t="shared" si="79"/>
        <v/>
      </c>
      <c r="O1828" s="66" t="str">
        <f>IF(A1828="","",IF(M1828="DETALLE","",COUNTIFS(N1828:$N$2970,N1828)))</f>
        <v/>
      </c>
      <c r="P1828" s="66" t="s">
        <v>770</v>
      </c>
      <c r="Q1828" s="66" t="s">
        <v>688</v>
      </c>
      <c r="R1828" s="66" t="s">
        <v>513</v>
      </c>
      <c r="S1828" s="65" t="s">
        <v>770</v>
      </c>
    </row>
    <row r="1829" spans="6:19" s="66" customFormat="1" x14ac:dyDescent="0.25">
      <c r="F1829" s="80" t="s">
        <v>86</v>
      </c>
      <c r="G1829" s="80" t="s">
        <v>353</v>
      </c>
      <c r="H1829" s="6">
        <v>1200000000</v>
      </c>
      <c r="I1829" s="6"/>
      <c r="J1829" s="6">
        <f t="shared" si="80"/>
        <v>1200000000</v>
      </c>
      <c r="K1829" s="67" t="str">
        <f t="shared" si="81"/>
        <v>02-02-02-006-009</v>
      </c>
      <c r="L1829" s="67" t="s">
        <v>659</v>
      </c>
      <c r="M1829" s="66" t="s">
        <v>273</v>
      </c>
      <c r="N1829" s="66" t="str">
        <f t="shared" si="79"/>
        <v/>
      </c>
      <c r="O1829" s="66" t="str">
        <f>IF(A1829="","",IF(M1829="DETALLE","",COUNTIFS(N1829:$N$2970,N1829)))</f>
        <v/>
      </c>
      <c r="P1829" s="66" t="s">
        <v>770</v>
      </c>
      <c r="Q1829" s="66" t="s">
        <v>688</v>
      </c>
      <c r="R1829" s="66" t="s">
        <v>513</v>
      </c>
      <c r="S1829" s="65" t="s">
        <v>856</v>
      </c>
    </row>
    <row r="1830" spans="6:19" s="66" customFormat="1" x14ac:dyDescent="0.25">
      <c r="F1830" s="80" t="s">
        <v>218</v>
      </c>
      <c r="G1830" s="80" t="s">
        <v>529</v>
      </c>
      <c r="H1830" s="6">
        <v>3000000</v>
      </c>
      <c r="I1830" s="6"/>
      <c r="J1830" s="6">
        <f t="shared" si="80"/>
        <v>3000000</v>
      </c>
      <c r="K1830" s="67" t="str">
        <f t="shared" si="81"/>
        <v>02-02-02-006-009</v>
      </c>
      <c r="L1830" s="67" t="s">
        <v>659</v>
      </c>
      <c r="M1830" s="66" t="s">
        <v>273</v>
      </c>
      <c r="N1830" s="66" t="str">
        <f t="shared" si="79"/>
        <v/>
      </c>
      <c r="O1830" s="66" t="str">
        <f>IF(A1830="","",IF(M1830="DETALLE","",COUNTIFS(N1830:$N$2970,N1830)))</f>
        <v/>
      </c>
      <c r="P1830" s="66" t="s">
        <v>770</v>
      </c>
      <c r="Q1830" s="66" t="s">
        <v>688</v>
      </c>
      <c r="R1830" s="66" t="s">
        <v>513</v>
      </c>
      <c r="S1830" s="65" t="s">
        <v>903</v>
      </c>
    </row>
    <row r="1831" spans="6:19" s="66" customFormat="1" x14ac:dyDescent="0.25">
      <c r="F1831" s="80" t="s">
        <v>87</v>
      </c>
      <c r="G1831" s="80" t="s">
        <v>354</v>
      </c>
      <c r="H1831" s="6">
        <v>3443200000</v>
      </c>
      <c r="I1831" s="6"/>
      <c r="J1831" s="6">
        <f t="shared" si="80"/>
        <v>3443200000</v>
      </c>
      <c r="K1831" s="67" t="str">
        <f t="shared" si="81"/>
        <v>02-02-02-006-009</v>
      </c>
      <c r="L1831" s="67" t="s">
        <v>659</v>
      </c>
      <c r="M1831" s="66" t="s">
        <v>273</v>
      </c>
      <c r="N1831" s="66" t="str">
        <f t="shared" si="79"/>
        <v/>
      </c>
      <c r="O1831" s="66" t="str">
        <f>IF(A1831="","",IF(M1831="DETALLE","",COUNTIFS(N1831:$N$2970,N1831)))</f>
        <v/>
      </c>
      <c r="P1831" s="66" t="s">
        <v>771</v>
      </c>
      <c r="Q1831" s="66" t="s">
        <v>688</v>
      </c>
      <c r="R1831" s="66" t="s">
        <v>513</v>
      </c>
      <c r="S1831" s="65" t="s">
        <v>771</v>
      </c>
    </row>
    <row r="1832" spans="6:19" s="66" customFormat="1" x14ac:dyDescent="0.25">
      <c r="F1832" s="80" t="s">
        <v>116</v>
      </c>
      <c r="G1832" s="80" t="s">
        <v>382</v>
      </c>
      <c r="H1832" s="6">
        <v>1000000000</v>
      </c>
      <c r="I1832" s="6"/>
      <c r="J1832" s="6">
        <f t="shared" si="80"/>
        <v>1000000000</v>
      </c>
      <c r="K1832" s="67" t="str">
        <f t="shared" si="81"/>
        <v>02-02-02-006-009</v>
      </c>
      <c r="L1832" s="67" t="s">
        <v>659</v>
      </c>
      <c r="M1832" s="66" t="s">
        <v>273</v>
      </c>
      <c r="N1832" s="66" t="str">
        <f t="shared" ref="N1832:N1898" si="82">IF(F1832&lt;&gt;"","",A1832&amp;TRIM(B1832)&amp;TRIM(C1832)&amp;TRIM(D1832)&amp;TRIM(E1832)&amp;TRIM(M1832))</f>
        <v/>
      </c>
      <c r="O1832" s="66" t="str">
        <f>IF(A1832="","",IF(M1832="DETALLE","",COUNTIFS(N1832:$N$2970,N1832)))</f>
        <v/>
      </c>
      <c r="P1832" s="66" t="s">
        <v>771</v>
      </c>
      <c r="Q1832" s="66" t="s">
        <v>688</v>
      </c>
      <c r="R1832" s="66" t="s">
        <v>513</v>
      </c>
      <c r="S1832" s="65" t="s">
        <v>869</v>
      </c>
    </row>
    <row r="1833" spans="6:19" s="66" customFormat="1" x14ac:dyDescent="0.25">
      <c r="F1833" s="80" t="s">
        <v>141</v>
      </c>
      <c r="G1833" s="80" t="s">
        <v>405</v>
      </c>
      <c r="H1833" s="6">
        <v>1812000000</v>
      </c>
      <c r="I1833" s="6"/>
      <c r="J1833" s="6">
        <f t="shared" si="80"/>
        <v>1812000000</v>
      </c>
      <c r="K1833" s="67" t="str">
        <f t="shared" si="81"/>
        <v>02-02-02-006-009</v>
      </c>
      <c r="L1833" s="67" t="s">
        <v>659</v>
      </c>
      <c r="M1833" s="66" t="s">
        <v>273</v>
      </c>
      <c r="N1833" s="66" t="str">
        <f t="shared" si="82"/>
        <v/>
      </c>
      <c r="O1833" s="66" t="str">
        <f>IF(A1833="","",IF(M1833="DETALLE","",COUNTIFS(N1833:$N$2970,N1833)))</f>
        <v/>
      </c>
      <c r="P1833" s="66" t="s">
        <v>772</v>
      </c>
      <c r="Q1833" s="66" t="s">
        <v>688</v>
      </c>
      <c r="R1833" s="66" t="s">
        <v>513</v>
      </c>
      <c r="S1833" s="65" t="s">
        <v>772</v>
      </c>
    </row>
    <row r="1834" spans="6:19" s="66" customFormat="1" x14ac:dyDescent="0.25">
      <c r="F1834" s="80" t="s">
        <v>219</v>
      </c>
      <c r="G1834" s="80" t="s">
        <v>530</v>
      </c>
      <c r="H1834" s="6">
        <v>10000000</v>
      </c>
      <c r="I1834" s="6"/>
      <c r="J1834" s="6">
        <f t="shared" si="80"/>
        <v>10000000</v>
      </c>
      <c r="K1834" s="67" t="str">
        <f t="shared" si="81"/>
        <v>02-02-02-006-009</v>
      </c>
      <c r="L1834" s="67" t="s">
        <v>659</v>
      </c>
      <c r="M1834" s="66" t="s">
        <v>273</v>
      </c>
      <c r="N1834" s="66" t="str">
        <f t="shared" si="82"/>
        <v/>
      </c>
      <c r="O1834" s="66" t="str">
        <f>IF(A1834="","",IF(M1834="DETALLE","",COUNTIFS(N1834:$N$2970,N1834)))</f>
        <v/>
      </c>
      <c r="P1834" s="66" t="s">
        <v>772</v>
      </c>
      <c r="Q1834" s="66" t="s">
        <v>688</v>
      </c>
      <c r="R1834" s="66" t="s">
        <v>513</v>
      </c>
      <c r="S1834" s="65" t="s">
        <v>903</v>
      </c>
    </row>
    <row r="1835" spans="6:19" s="66" customFormat="1" x14ac:dyDescent="0.25">
      <c r="F1835" s="80" t="s">
        <v>125</v>
      </c>
      <c r="G1835" s="80" t="s">
        <v>392</v>
      </c>
      <c r="H1835" s="6">
        <v>1201063673.4099998</v>
      </c>
      <c r="I1835" s="6"/>
      <c r="J1835" s="6">
        <f t="shared" si="80"/>
        <v>1201063673.4099998</v>
      </c>
      <c r="K1835" s="67" t="str">
        <f t="shared" si="81"/>
        <v>02-02-02-006-009</v>
      </c>
      <c r="L1835" s="67" t="s">
        <v>659</v>
      </c>
      <c r="M1835" s="66" t="s">
        <v>273</v>
      </c>
      <c r="N1835" s="66" t="str">
        <f t="shared" si="82"/>
        <v/>
      </c>
      <c r="O1835" s="66" t="str">
        <f>IF(A1835="","",IF(M1835="DETALLE","",COUNTIFS(N1835:$N$2970,N1835)))</f>
        <v/>
      </c>
      <c r="P1835" s="66" t="s">
        <v>772</v>
      </c>
      <c r="Q1835" s="66" t="s">
        <v>688</v>
      </c>
      <c r="R1835" s="66" t="s">
        <v>513</v>
      </c>
      <c r="S1835" s="65" t="s">
        <v>874</v>
      </c>
    </row>
    <row r="1836" spans="6:19" s="66" customFormat="1" x14ac:dyDescent="0.25">
      <c r="F1836" s="80" t="s">
        <v>220</v>
      </c>
      <c r="G1836" s="80" t="s">
        <v>531</v>
      </c>
      <c r="H1836" s="6">
        <v>15000000</v>
      </c>
      <c r="I1836" s="6"/>
      <c r="J1836" s="6">
        <f t="shared" ref="J1836:J1902" si="83">IF(AND(A1836="",F1836=""),"",H1836+I1836)</f>
        <v>15000000</v>
      </c>
      <c r="K1836" s="67" t="str">
        <f t="shared" ref="K1836:K1902" si="84">IF(F1836&lt;&gt;"",K1835,A1836&amp;IF(B1836="","","-"&amp;B1836)&amp;IF(OR(C1836="",C1836=" "),"","-"&amp;C1836)&amp;IF(OR(D1836="",D1836=" "),"","-"&amp;D1836)&amp;IF(OR(E1836="",E1836=" "),"","-"&amp;E1836))</f>
        <v>02-02-02-006-009</v>
      </c>
      <c r="L1836" s="67" t="s">
        <v>659</v>
      </c>
      <c r="M1836" s="66" t="s">
        <v>273</v>
      </c>
      <c r="N1836" s="66" t="str">
        <f t="shared" si="82"/>
        <v/>
      </c>
      <c r="O1836" s="66" t="str">
        <f>IF(A1836="","",IF(M1836="DETALLE","",COUNTIFS(N1836:$N$2970,N1836)))</f>
        <v/>
      </c>
      <c r="P1836" s="66" t="s">
        <v>772</v>
      </c>
      <c r="Q1836" s="66" t="s">
        <v>688</v>
      </c>
      <c r="R1836" s="66" t="s">
        <v>513</v>
      </c>
      <c r="S1836" s="65" t="s">
        <v>903</v>
      </c>
    </row>
    <row r="1837" spans="6:19" s="66" customFormat="1" x14ac:dyDescent="0.25">
      <c r="F1837" s="80" t="s">
        <v>89</v>
      </c>
      <c r="G1837" s="80" t="s">
        <v>356</v>
      </c>
      <c r="H1837" s="6">
        <v>1312000000</v>
      </c>
      <c r="I1837" s="6"/>
      <c r="J1837" s="6">
        <f t="shared" si="83"/>
        <v>1312000000</v>
      </c>
      <c r="K1837" s="67" t="str">
        <f t="shared" si="84"/>
        <v>02-02-02-006-009</v>
      </c>
      <c r="L1837" s="67" t="s">
        <v>659</v>
      </c>
      <c r="M1837" s="66" t="s">
        <v>273</v>
      </c>
      <c r="N1837" s="66" t="str">
        <f t="shared" si="82"/>
        <v/>
      </c>
      <c r="O1837" s="66" t="str">
        <f>IF(A1837="","",IF(M1837="DETALLE","",COUNTIFS(N1837:$N$2970,N1837)))</f>
        <v/>
      </c>
      <c r="P1837" s="66" t="s">
        <v>772</v>
      </c>
      <c r="Q1837" s="66" t="s">
        <v>688</v>
      </c>
      <c r="R1837" s="66" t="s">
        <v>513</v>
      </c>
      <c r="S1837" s="65" t="s">
        <v>858</v>
      </c>
    </row>
    <row r="1838" spans="6:19" s="66" customFormat="1" x14ac:dyDescent="0.25">
      <c r="F1838" s="80" t="s">
        <v>90</v>
      </c>
      <c r="G1838" s="80" t="s">
        <v>1025</v>
      </c>
      <c r="H1838" s="6">
        <v>2588000000</v>
      </c>
      <c r="I1838" s="6"/>
      <c r="J1838" s="6">
        <f t="shared" si="83"/>
        <v>2588000000</v>
      </c>
      <c r="K1838" s="67" t="str">
        <f t="shared" si="84"/>
        <v>02-02-02-006-009</v>
      </c>
      <c r="L1838" s="67" t="s">
        <v>659</v>
      </c>
      <c r="M1838" s="66" t="s">
        <v>273</v>
      </c>
      <c r="N1838" s="66" t="str">
        <f t="shared" si="82"/>
        <v/>
      </c>
      <c r="O1838" s="66" t="str">
        <f>IF(A1838="","",IF(M1838="DETALLE","",COUNTIFS(N1838:$N$2970,N1838)))</f>
        <v/>
      </c>
      <c r="P1838" s="66" t="s">
        <v>773</v>
      </c>
      <c r="Q1838" s="66" t="s">
        <v>688</v>
      </c>
      <c r="R1838" s="66" t="s">
        <v>513</v>
      </c>
      <c r="S1838" s="65" t="s">
        <v>773</v>
      </c>
    </row>
    <row r="1839" spans="6:19" s="66" customFormat="1" x14ac:dyDescent="0.25">
      <c r="F1839" s="80" t="s">
        <v>221</v>
      </c>
      <c r="G1839" s="80" t="s">
        <v>532</v>
      </c>
      <c r="H1839" s="6"/>
      <c r="I1839" s="6">
        <v>20000000</v>
      </c>
      <c r="J1839" s="6">
        <f t="shared" si="83"/>
        <v>20000000</v>
      </c>
      <c r="K1839" s="67" t="str">
        <f t="shared" si="84"/>
        <v>02-02-02-006-009</v>
      </c>
      <c r="L1839" s="67" t="s">
        <v>659</v>
      </c>
      <c r="M1839" s="66" t="s">
        <v>273</v>
      </c>
      <c r="N1839" s="66" t="str">
        <f t="shared" si="82"/>
        <v/>
      </c>
      <c r="O1839" s="66" t="str">
        <f>IF(A1839="","",IF(M1839="DETALLE","",COUNTIFS(N1839:$N$2970,N1839)))</f>
        <v/>
      </c>
      <c r="P1839" s="66" t="s">
        <v>773</v>
      </c>
      <c r="Q1839" s="66" t="s">
        <v>688</v>
      </c>
      <c r="R1839" s="66" t="s">
        <v>513</v>
      </c>
      <c r="S1839" s="65" t="s">
        <v>903</v>
      </c>
    </row>
    <row r="1840" spans="6:19" s="66" customFormat="1" x14ac:dyDescent="0.25">
      <c r="F1840" s="80" t="s">
        <v>91</v>
      </c>
      <c r="G1840" s="80" t="s">
        <v>358</v>
      </c>
      <c r="H1840" s="6">
        <v>1540000000</v>
      </c>
      <c r="I1840" s="6"/>
      <c r="J1840" s="6">
        <f t="shared" si="83"/>
        <v>1540000000</v>
      </c>
      <c r="K1840" s="67" t="str">
        <f t="shared" si="84"/>
        <v>02-02-02-006-009</v>
      </c>
      <c r="L1840" s="67" t="s">
        <v>659</v>
      </c>
      <c r="M1840" s="66" t="s">
        <v>273</v>
      </c>
      <c r="N1840" s="66" t="str">
        <f t="shared" si="82"/>
        <v/>
      </c>
      <c r="O1840" s="66" t="str">
        <f>IF(A1840="","",IF(M1840="DETALLE","",COUNTIFS(N1840:$N$2970,N1840)))</f>
        <v/>
      </c>
      <c r="P1840" s="66" t="s">
        <v>773</v>
      </c>
      <c r="Q1840" s="66" t="s">
        <v>688</v>
      </c>
      <c r="R1840" s="66" t="s">
        <v>513</v>
      </c>
      <c r="S1840" s="65" t="s">
        <v>859</v>
      </c>
    </row>
    <row r="1841" spans="1:19" s="66" customFormat="1" x14ac:dyDescent="0.25">
      <c r="F1841" s="80" t="s">
        <v>222</v>
      </c>
      <c r="G1841" s="80" t="s">
        <v>533</v>
      </c>
      <c r="H1841" s="6">
        <v>10000000</v>
      </c>
      <c r="I1841" s="6"/>
      <c r="J1841" s="6">
        <f t="shared" si="83"/>
        <v>10000000</v>
      </c>
      <c r="K1841" s="67" t="str">
        <f t="shared" si="84"/>
        <v>02-02-02-006-009</v>
      </c>
      <c r="L1841" s="67" t="s">
        <v>659</v>
      </c>
      <c r="M1841" s="66" t="s">
        <v>273</v>
      </c>
      <c r="N1841" s="66" t="str">
        <f t="shared" si="82"/>
        <v/>
      </c>
      <c r="O1841" s="66" t="str">
        <f>IF(A1841="","",IF(M1841="DETALLE","",COUNTIFS(N1841:$N$2970,N1841)))</f>
        <v/>
      </c>
      <c r="P1841" s="66" t="s">
        <v>773</v>
      </c>
      <c r="Q1841" s="66" t="s">
        <v>688</v>
      </c>
      <c r="R1841" s="66" t="s">
        <v>513</v>
      </c>
      <c r="S1841" s="65" t="s">
        <v>903</v>
      </c>
    </row>
    <row r="1842" spans="1:19" s="66" customFormat="1" x14ac:dyDescent="0.25">
      <c r="F1842" s="80" t="s">
        <v>164</v>
      </c>
      <c r="G1842" s="80" t="s">
        <v>443</v>
      </c>
      <c r="H1842" s="6">
        <v>6600000</v>
      </c>
      <c r="I1842" s="6"/>
      <c r="J1842" s="6">
        <f t="shared" si="83"/>
        <v>6600000</v>
      </c>
      <c r="K1842" s="67" t="str">
        <f t="shared" si="84"/>
        <v>02-02-02-006-009</v>
      </c>
      <c r="L1842" s="67" t="s">
        <v>659</v>
      </c>
      <c r="M1842" s="66" t="s">
        <v>273</v>
      </c>
      <c r="N1842" s="66" t="str">
        <f t="shared" si="82"/>
        <v/>
      </c>
      <c r="O1842" s="66" t="str">
        <f>IF(A1842="","",IF(M1842="DETALLE","",COUNTIFS(N1842:$N$2970,N1842)))</f>
        <v/>
      </c>
      <c r="P1842" s="66" t="s">
        <v>773</v>
      </c>
      <c r="Q1842" s="66" t="s">
        <v>688</v>
      </c>
      <c r="R1842" s="66" t="s">
        <v>513</v>
      </c>
      <c r="S1842" s="65" t="s">
        <v>1054</v>
      </c>
    </row>
    <row r="1843" spans="1:19" s="66" customFormat="1" x14ac:dyDescent="0.25">
      <c r="F1843" s="80" t="s">
        <v>93</v>
      </c>
      <c r="G1843" s="80" t="s">
        <v>360</v>
      </c>
      <c r="H1843" s="6">
        <v>814200000</v>
      </c>
      <c r="I1843" s="6"/>
      <c r="J1843" s="6">
        <f t="shared" si="83"/>
        <v>814200000</v>
      </c>
      <c r="K1843" s="67" t="str">
        <f t="shared" si="84"/>
        <v>02-02-02-006-009</v>
      </c>
      <c r="L1843" s="67" t="s">
        <v>659</v>
      </c>
      <c r="M1843" s="66" t="s">
        <v>273</v>
      </c>
      <c r="N1843" s="66" t="str">
        <f t="shared" si="82"/>
        <v/>
      </c>
      <c r="O1843" s="66" t="str">
        <f>IF(A1843="","",IF(M1843="DETALLE","",COUNTIFS(N1843:$N$2970,N1843)))</f>
        <v/>
      </c>
      <c r="P1843" s="66" t="s">
        <v>774</v>
      </c>
      <c r="Q1843" s="66" t="s">
        <v>688</v>
      </c>
      <c r="R1843" s="66" t="s">
        <v>513</v>
      </c>
      <c r="S1843" s="65" t="s">
        <v>774</v>
      </c>
    </row>
    <row r="1844" spans="1:19" s="66" customFormat="1" x14ac:dyDescent="0.25">
      <c r="F1844" s="80" t="s">
        <v>94</v>
      </c>
      <c r="G1844" s="80" t="s">
        <v>361</v>
      </c>
      <c r="H1844" s="6">
        <v>245000000</v>
      </c>
      <c r="I1844" s="6"/>
      <c r="J1844" s="6">
        <f t="shared" si="83"/>
        <v>245000000</v>
      </c>
      <c r="K1844" s="67" t="str">
        <f t="shared" si="84"/>
        <v>02-02-02-006-009</v>
      </c>
      <c r="L1844" s="67" t="s">
        <v>659</v>
      </c>
      <c r="M1844" s="66" t="s">
        <v>273</v>
      </c>
      <c r="N1844" s="66" t="str">
        <f t="shared" si="82"/>
        <v/>
      </c>
      <c r="O1844" s="66" t="str">
        <f>IF(A1844="","",IF(M1844="DETALLE","",COUNTIFS(N1844:$N$2970,N1844)))</f>
        <v/>
      </c>
      <c r="P1844" s="66" t="s">
        <v>774</v>
      </c>
      <c r="Q1844" s="66" t="s">
        <v>688</v>
      </c>
      <c r="R1844" s="66" t="s">
        <v>513</v>
      </c>
      <c r="S1844" s="65" t="s">
        <v>860</v>
      </c>
    </row>
    <row r="1845" spans="1:19" s="66" customFormat="1" x14ac:dyDescent="0.25">
      <c r="F1845" s="80" t="s">
        <v>223</v>
      </c>
      <c r="G1845" s="80" t="s">
        <v>534</v>
      </c>
      <c r="H1845" s="6">
        <v>10000000</v>
      </c>
      <c r="I1845" s="6"/>
      <c r="J1845" s="6">
        <f t="shared" si="83"/>
        <v>10000000</v>
      </c>
      <c r="K1845" s="67" t="str">
        <f t="shared" si="84"/>
        <v>02-02-02-006-009</v>
      </c>
      <c r="L1845" s="67" t="s">
        <v>659</v>
      </c>
      <c r="M1845" s="66" t="s">
        <v>273</v>
      </c>
      <c r="N1845" s="66" t="str">
        <f t="shared" si="82"/>
        <v/>
      </c>
      <c r="O1845" s="66" t="str">
        <f>IF(A1845="","",IF(M1845="DETALLE","",COUNTIFS(N1845:$N$2970,N1845)))</f>
        <v/>
      </c>
      <c r="P1845" s="66" t="s">
        <v>774</v>
      </c>
      <c r="Q1845" s="66" t="s">
        <v>688</v>
      </c>
      <c r="R1845" s="66" t="s">
        <v>513</v>
      </c>
      <c r="S1845" s="65" t="s">
        <v>903</v>
      </c>
    </row>
    <row r="1846" spans="1:19" s="66" customFormat="1" x14ac:dyDescent="0.25">
      <c r="F1846" s="80" t="s">
        <v>96</v>
      </c>
      <c r="G1846" s="80" t="s">
        <v>363</v>
      </c>
      <c r="H1846" s="6">
        <v>1002000000</v>
      </c>
      <c r="I1846" s="6"/>
      <c r="J1846" s="6">
        <f t="shared" si="83"/>
        <v>1002000000</v>
      </c>
      <c r="K1846" s="67" t="str">
        <f t="shared" si="84"/>
        <v>02-02-02-006-009</v>
      </c>
      <c r="L1846" s="67" t="s">
        <v>659</v>
      </c>
      <c r="M1846" s="66" t="s">
        <v>273</v>
      </c>
      <c r="N1846" s="66" t="str">
        <f t="shared" si="82"/>
        <v/>
      </c>
      <c r="O1846" s="66" t="str">
        <f>IF(A1846="","",IF(M1846="DETALLE","",COUNTIFS(N1846:$N$2970,N1846)))</f>
        <v/>
      </c>
      <c r="P1846" s="66" t="s">
        <v>742</v>
      </c>
      <c r="Q1846" s="66" t="s">
        <v>688</v>
      </c>
      <c r="R1846" s="66" t="s">
        <v>513</v>
      </c>
      <c r="S1846" s="65" t="s">
        <v>742</v>
      </c>
    </row>
    <row r="1847" spans="1:19" s="66" customFormat="1" x14ac:dyDescent="0.25">
      <c r="F1847" s="80" t="s">
        <v>97</v>
      </c>
      <c r="G1847" s="80" t="s">
        <v>364</v>
      </c>
      <c r="H1847" s="6">
        <v>1763400000</v>
      </c>
      <c r="I1847" s="6"/>
      <c r="J1847" s="6">
        <f t="shared" si="83"/>
        <v>1763400000</v>
      </c>
      <c r="K1847" s="67" t="str">
        <f t="shared" si="84"/>
        <v>02-02-02-006-009</v>
      </c>
      <c r="L1847" s="67" t="s">
        <v>659</v>
      </c>
      <c r="M1847" s="66" t="s">
        <v>273</v>
      </c>
      <c r="N1847" s="66" t="str">
        <f t="shared" si="82"/>
        <v/>
      </c>
      <c r="O1847" s="66" t="str">
        <f>IF(A1847="","",IF(M1847="DETALLE","",COUNTIFS(N1847:$N$2970,N1847)))</f>
        <v/>
      </c>
      <c r="P1847" s="66" t="s">
        <v>742</v>
      </c>
      <c r="Q1847" s="66" t="s">
        <v>688</v>
      </c>
      <c r="R1847" s="66" t="s">
        <v>513</v>
      </c>
      <c r="S1847" s="65" t="s">
        <v>861</v>
      </c>
    </row>
    <row r="1848" spans="1:19" s="66" customFormat="1" x14ac:dyDescent="0.25">
      <c r="F1848" s="80" t="s">
        <v>224</v>
      </c>
      <c r="G1848" s="80" t="s">
        <v>535</v>
      </c>
      <c r="H1848" s="6">
        <v>20000000</v>
      </c>
      <c r="I1848" s="6"/>
      <c r="J1848" s="6">
        <f t="shared" si="83"/>
        <v>20000000</v>
      </c>
      <c r="K1848" s="67" t="str">
        <f t="shared" si="84"/>
        <v>02-02-02-006-009</v>
      </c>
      <c r="L1848" s="67" t="s">
        <v>659</v>
      </c>
      <c r="M1848" s="66" t="s">
        <v>273</v>
      </c>
      <c r="N1848" s="66" t="str">
        <f t="shared" si="82"/>
        <v/>
      </c>
      <c r="O1848" s="66" t="str">
        <f>IF(A1848="","",IF(M1848="DETALLE","",COUNTIFS(N1848:$N$2970,N1848)))</f>
        <v/>
      </c>
      <c r="P1848" s="66" t="s">
        <v>742</v>
      </c>
      <c r="Q1848" s="66" t="s">
        <v>688</v>
      </c>
      <c r="R1848" s="66" t="s">
        <v>513</v>
      </c>
      <c r="S1848" s="65" t="s">
        <v>903</v>
      </c>
    </row>
    <row r="1849" spans="1:19" s="66" customFormat="1" x14ac:dyDescent="0.25">
      <c r="F1849" s="80" t="s">
        <v>98</v>
      </c>
      <c r="G1849" s="80" t="s">
        <v>283</v>
      </c>
      <c r="H1849" s="6">
        <v>275000000</v>
      </c>
      <c r="I1849" s="6"/>
      <c r="J1849" s="6">
        <f t="shared" si="83"/>
        <v>275000000</v>
      </c>
      <c r="K1849" s="67" t="str">
        <f t="shared" si="84"/>
        <v>02-02-02-006-009</v>
      </c>
      <c r="L1849" s="67" t="s">
        <v>659</v>
      </c>
      <c r="M1849" s="66" t="s">
        <v>273</v>
      </c>
      <c r="N1849" s="66" t="str">
        <f t="shared" si="82"/>
        <v/>
      </c>
      <c r="O1849" s="66" t="str">
        <f>IF(A1849="","",IF(M1849="DETALLE","",COUNTIFS(N1849:$N$2970,N1849)))</f>
        <v/>
      </c>
      <c r="P1849" s="66" t="s">
        <v>742</v>
      </c>
      <c r="Q1849" s="66" t="s">
        <v>688</v>
      </c>
      <c r="R1849" s="66" t="s">
        <v>513</v>
      </c>
      <c r="S1849" s="65" t="s">
        <v>862</v>
      </c>
    </row>
    <row r="1850" spans="1:19" s="66" customFormat="1" x14ac:dyDescent="0.25">
      <c r="F1850" s="80"/>
      <c r="G1850" s="80"/>
      <c r="H1850" s="6"/>
      <c r="I1850" s="6"/>
      <c r="J1850" s="6"/>
      <c r="K1850" s="67"/>
      <c r="L1850" s="67"/>
      <c r="S1850" s="65"/>
    </row>
    <row r="1851" spans="1:19" s="66" customFormat="1" ht="30" customHeight="1" x14ac:dyDescent="0.25">
      <c r="A1851" s="62" t="s">
        <v>27</v>
      </c>
      <c r="B1851" s="62" t="s">
        <v>27</v>
      </c>
      <c r="C1851" s="62" t="s">
        <v>27</v>
      </c>
      <c r="D1851" s="62" t="s">
        <v>146</v>
      </c>
      <c r="E1851" s="62"/>
      <c r="F1851" s="71"/>
      <c r="G1851" s="63" t="s">
        <v>536</v>
      </c>
      <c r="H1851" s="4">
        <f>IF(A1851="","",SUMIFS(H1852:$H$2970,L1852:$L$2970,K1851))</f>
        <v>121854280420.35001</v>
      </c>
      <c r="I1851" s="4">
        <f>IF(A1851="","",SUMIFS(I1852:$I$2970,L1852:$L$2970,K1851))</f>
        <v>3082497443</v>
      </c>
      <c r="J1851" s="4">
        <f t="shared" si="83"/>
        <v>124936777863.35001</v>
      </c>
      <c r="K1851" s="64" t="str">
        <f>IF(F1851&lt;&gt;"",#REF!,A1851&amp;IF(B1851="","","-"&amp;B1851)&amp;IF(OR(C1851="",C1851=" "),"","-"&amp;C1851)&amp;IF(OR(D1851="",D1851=" "),"","-"&amp;D1851)&amp;IF(OR(E1851="",E1851=" "),"","-"&amp;E1851))</f>
        <v>02-02-02-007</v>
      </c>
      <c r="L1851" s="64" t="s">
        <v>649</v>
      </c>
      <c r="M1851" s="62" t="s">
        <v>276</v>
      </c>
      <c r="N1851" s="62" t="str">
        <f t="shared" si="82"/>
        <v>020202007Ordinal</v>
      </c>
      <c r="O1851" s="62">
        <f>IF(A1851="","",IF(M1851="DETALLE","",COUNTIFS(N1851:$N$2970,N1851)))</f>
        <v>1</v>
      </c>
      <c r="P1851" s="62" t="s">
        <v>261</v>
      </c>
      <c r="Q1851" s="62" t="s">
        <v>706</v>
      </c>
      <c r="R1851" s="62" t="s">
        <v>536</v>
      </c>
      <c r="S1851" s="65" t="s">
        <v>261</v>
      </c>
    </row>
    <row r="1852" spans="1:19" s="66" customFormat="1" ht="30" customHeight="1" x14ac:dyDescent="0.25">
      <c r="A1852" s="62" t="s">
        <v>27</v>
      </c>
      <c r="B1852" s="62" t="s">
        <v>27</v>
      </c>
      <c r="C1852" s="62" t="s">
        <v>27</v>
      </c>
      <c r="D1852" s="62" t="s">
        <v>146</v>
      </c>
      <c r="E1852" s="62" t="s">
        <v>151</v>
      </c>
      <c r="F1852" s="71"/>
      <c r="G1852" s="63" t="s">
        <v>537</v>
      </c>
      <c r="H1852" s="4">
        <f>IF(A1852="","",SUMIFS(H1853:$H$2970,L1853:$L$2970,K1852))</f>
        <v>98545201409.220001</v>
      </c>
      <c r="I1852" s="4">
        <f>IF(A1852="","",SUMIFS(I1853:$I$2970,L1853:$L$2970,K1852))</f>
        <v>1340116443</v>
      </c>
      <c r="J1852" s="4">
        <f t="shared" si="83"/>
        <v>99885317852.220001</v>
      </c>
      <c r="K1852" s="64" t="str">
        <f t="shared" si="84"/>
        <v>02-02-02-007-001</v>
      </c>
      <c r="L1852" s="64" t="s">
        <v>660</v>
      </c>
      <c r="M1852" s="62" t="s">
        <v>277</v>
      </c>
      <c r="N1852" s="62" t="str">
        <f t="shared" si="82"/>
        <v>020202007001Subordinal</v>
      </c>
      <c r="O1852" s="62">
        <f>IF(A1852="","",IF(M1852="DETALLE","",COUNTIFS(N1852:$N$2970,N1852)))</f>
        <v>1</v>
      </c>
      <c r="P1852" s="62" t="s">
        <v>261</v>
      </c>
      <c r="Q1852" s="62" t="s">
        <v>706</v>
      </c>
      <c r="R1852" s="62" t="s">
        <v>537</v>
      </c>
      <c r="S1852" s="65" t="s">
        <v>261</v>
      </c>
    </row>
    <row r="1853" spans="1:19" s="66" customFormat="1" x14ac:dyDescent="0.25">
      <c r="F1853" s="84" t="s">
        <v>101</v>
      </c>
      <c r="G1853" s="80" t="s">
        <v>279</v>
      </c>
      <c r="H1853" s="6">
        <v>64482906067.980003</v>
      </c>
      <c r="I1853" s="6">
        <v>476116443</v>
      </c>
      <c r="J1853" s="6">
        <f t="shared" si="83"/>
        <v>64959022510.980003</v>
      </c>
      <c r="K1853" s="67" t="str">
        <f t="shared" si="84"/>
        <v>02-02-02-007-001</v>
      </c>
      <c r="L1853" s="67" t="s">
        <v>661</v>
      </c>
      <c r="M1853" s="66" t="s">
        <v>273</v>
      </c>
      <c r="N1853" s="66" t="str">
        <f t="shared" si="82"/>
        <v/>
      </c>
      <c r="O1853" s="66" t="str">
        <f>IF(A1853="","",IF(M1853="DETALLE","",COUNTIFS(N1853:$N$2970,N1853)))</f>
        <v/>
      </c>
      <c r="P1853" s="66" t="s">
        <v>739</v>
      </c>
      <c r="Q1853" s="66" t="s">
        <v>706</v>
      </c>
      <c r="R1853" s="66" t="s">
        <v>537</v>
      </c>
      <c r="S1853" s="65" t="s">
        <v>864</v>
      </c>
    </row>
    <row r="1854" spans="1:19" s="66" customFormat="1" ht="15.75" thickBot="1" x14ac:dyDescent="0.3">
      <c r="F1854" s="84" t="s">
        <v>31</v>
      </c>
      <c r="G1854" s="80" t="s">
        <v>961</v>
      </c>
      <c r="H1854" s="6"/>
      <c r="I1854" s="6">
        <v>20000000</v>
      </c>
      <c r="J1854" s="6">
        <f t="shared" si="83"/>
        <v>20000000</v>
      </c>
      <c r="K1854" s="67" t="str">
        <f t="shared" si="84"/>
        <v>02-02-02-007-001</v>
      </c>
      <c r="L1854" s="67" t="s">
        <v>661</v>
      </c>
      <c r="M1854" s="66" t="s">
        <v>273</v>
      </c>
      <c r="N1854" s="66" t="str">
        <f t="shared" si="82"/>
        <v/>
      </c>
      <c r="O1854" s="66" t="str">
        <f>IF(A1854="","",IF(M1854="DETALLE","",COUNTIFS(N1854:$N$2970,N1854)))</f>
        <v/>
      </c>
      <c r="P1854" s="66" t="s">
        <v>739</v>
      </c>
      <c r="Q1854" s="66" t="s">
        <v>706</v>
      </c>
      <c r="R1854" s="66" t="s">
        <v>537</v>
      </c>
      <c r="S1854" s="65" t="s">
        <v>832</v>
      </c>
    </row>
    <row r="1855" spans="1:19" s="66" customFormat="1" ht="15.75" thickTop="1" x14ac:dyDescent="0.25">
      <c r="A1855" s="91" t="s">
        <v>926</v>
      </c>
      <c r="B1855" s="92"/>
      <c r="C1855" s="92"/>
      <c r="D1855" s="92"/>
      <c r="E1855" s="92"/>
      <c r="F1855" s="92"/>
      <c r="G1855" s="92"/>
      <c r="H1855" s="92"/>
      <c r="I1855" s="92"/>
      <c r="J1855" s="61" t="s">
        <v>946</v>
      </c>
      <c r="K1855" s="67"/>
      <c r="L1855" s="67"/>
      <c r="S1855" s="65"/>
    </row>
    <row r="1856" spans="1:19" s="66" customFormat="1" ht="45" customHeight="1" thickBot="1" x14ac:dyDescent="0.3">
      <c r="A1856" s="93" t="s">
        <v>929</v>
      </c>
      <c r="B1856" s="94"/>
      <c r="C1856" s="94"/>
      <c r="D1856" s="94"/>
      <c r="E1856" s="94"/>
      <c r="F1856" s="94"/>
      <c r="G1856" s="94"/>
      <c r="H1856" s="94"/>
      <c r="I1856" s="94"/>
      <c r="J1856" s="94"/>
      <c r="K1856" s="67"/>
      <c r="L1856" s="67"/>
      <c r="S1856" s="65"/>
    </row>
    <row r="1857" spans="1:19" s="66" customFormat="1" ht="15.75" thickTop="1" x14ac:dyDescent="0.25">
      <c r="A1857" s="48" t="s">
        <v>11</v>
      </c>
      <c r="B1857" s="48" t="s">
        <v>12</v>
      </c>
      <c r="C1857" s="48" t="s">
        <v>13</v>
      </c>
      <c r="D1857" s="48" t="s">
        <v>14</v>
      </c>
      <c r="E1857" s="48" t="s">
        <v>15</v>
      </c>
      <c r="F1857" s="48" t="s">
        <v>16</v>
      </c>
      <c r="G1857" s="49" t="s">
        <v>17</v>
      </c>
      <c r="H1857" s="50" t="s">
        <v>18</v>
      </c>
      <c r="I1857" s="50" t="s">
        <v>19</v>
      </c>
      <c r="J1857" s="50" t="s">
        <v>20</v>
      </c>
      <c r="K1857" s="67"/>
      <c r="L1857" s="67"/>
      <c r="S1857" s="65"/>
    </row>
    <row r="1858" spans="1:19" s="66" customFormat="1" x14ac:dyDescent="0.25">
      <c r="F1858" s="84" t="s">
        <v>129</v>
      </c>
      <c r="G1858" s="80" t="s">
        <v>1003</v>
      </c>
      <c r="H1858" s="6">
        <v>13500000</v>
      </c>
      <c r="I1858" s="6"/>
      <c r="J1858" s="6">
        <f t="shared" si="83"/>
        <v>13500000</v>
      </c>
      <c r="K1858" s="67" t="str">
        <f>IF(F1858&lt;&gt;"",K1854,A1858&amp;IF(B1858="","","-"&amp;B1858)&amp;IF(OR(C1858="",C1858=" "),"","-"&amp;C1858)&amp;IF(OR(D1858="",D1858=" "),"","-"&amp;D1858)&amp;IF(OR(E1858="",E1858=" "),"","-"&amp;E1858))</f>
        <v>02-02-02-007-001</v>
      </c>
      <c r="L1858" s="67" t="s">
        <v>661</v>
      </c>
      <c r="M1858" s="66" t="s">
        <v>273</v>
      </c>
      <c r="N1858" s="66" t="str">
        <f t="shared" si="82"/>
        <v/>
      </c>
      <c r="O1858" s="66" t="str">
        <f>IF(A1858="","",IF(M1858="DETALLE","",COUNTIFS(N1858:$N$2970,N1858)))</f>
        <v/>
      </c>
      <c r="P1858" s="66" t="s">
        <v>739</v>
      </c>
      <c r="Q1858" s="66" t="s">
        <v>706</v>
      </c>
      <c r="R1858" s="66" t="s">
        <v>537</v>
      </c>
      <c r="S1858" s="65" t="s">
        <v>877</v>
      </c>
    </row>
    <row r="1859" spans="1:19" s="66" customFormat="1" x14ac:dyDescent="0.25">
      <c r="F1859" s="84" t="s">
        <v>130</v>
      </c>
      <c r="G1859" s="80" t="s">
        <v>1004</v>
      </c>
      <c r="H1859" s="6">
        <v>9000000</v>
      </c>
      <c r="I1859" s="6"/>
      <c r="J1859" s="6">
        <f t="shared" si="83"/>
        <v>9000000</v>
      </c>
      <c r="K1859" s="67" t="str">
        <f t="shared" si="84"/>
        <v>02-02-02-007-001</v>
      </c>
      <c r="L1859" s="67" t="s">
        <v>661</v>
      </c>
      <c r="M1859" s="66" t="s">
        <v>273</v>
      </c>
      <c r="N1859" s="66" t="str">
        <f t="shared" si="82"/>
        <v/>
      </c>
      <c r="O1859" s="66" t="str">
        <f>IF(A1859="","",IF(M1859="DETALLE","",COUNTIFS(N1859:$N$2970,N1859)))</f>
        <v/>
      </c>
      <c r="P1859" s="66" t="s">
        <v>739</v>
      </c>
      <c r="Q1859" s="66" t="s">
        <v>706</v>
      </c>
      <c r="R1859" s="66" t="s">
        <v>537</v>
      </c>
      <c r="S1859" s="65" t="s">
        <v>878</v>
      </c>
    </row>
    <row r="1860" spans="1:19" s="66" customFormat="1" x14ac:dyDescent="0.25">
      <c r="F1860" s="84" t="s">
        <v>32</v>
      </c>
      <c r="G1860" s="80" t="s">
        <v>1002</v>
      </c>
      <c r="H1860" s="6">
        <v>4500000</v>
      </c>
      <c r="I1860" s="6"/>
      <c r="J1860" s="6">
        <f t="shared" si="83"/>
        <v>4500000</v>
      </c>
      <c r="K1860" s="67" t="str">
        <f t="shared" si="84"/>
        <v>02-02-02-007-001</v>
      </c>
      <c r="L1860" s="67" t="s">
        <v>661</v>
      </c>
      <c r="M1860" s="66" t="s">
        <v>273</v>
      </c>
      <c r="N1860" s="66" t="str">
        <f t="shared" si="82"/>
        <v/>
      </c>
      <c r="O1860" s="66" t="str">
        <f>IF(A1860="","",IF(M1860="DETALLE","",COUNTIFS(N1860:$N$2970,N1860)))</f>
        <v/>
      </c>
      <c r="P1860" s="66" t="s">
        <v>739</v>
      </c>
      <c r="Q1860" s="66" t="s">
        <v>706</v>
      </c>
      <c r="R1860" s="66" t="s">
        <v>537</v>
      </c>
      <c r="S1860" s="65" t="s">
        <v>833</v>
      </c>
    </row>
    <row r="1861" spans="1:19" s="66" customFormat="1" x14ac:dyDescent="0.25">
      <c r="F1861" s="84" t="s">
        <v>131</v>
      </c>
      <c r="G1861" s="80" t="s">
        <v>1040</v>
      </c>
      <c r="H1861" s="6">
        <v>9000000</v>
      </c>
      <c r="I1861" s="6"/>
      <c r="J1861" s="6">
        <f t="shared" si="83"/>
        <v>9000000</v>
      </c>
      <c r="K1861" s="67" t="str">
        <f t="shared" si="84"/>
        <v>02-02-02-007-001</v>
      </c>
      <c r="L1861" s="67" t="s">
        <v>661</v>
      </c>
      <c r="M1861" s="66" t="s">
        <v>273</v>
      </c>
      <c r="N1861" s="66" t="str">
        <f t="shared" si="82"/>
        <v/>
      </c>
      <c r="O1861" s="66" t="str">
        <f>IF(A1861="","",IF(M1861="DETALLE","",COUNTIFS(N1861:$N$2970,N1861)))</f>
        <v/>
      </c>
      <c r="P1861" s="66" t="s">
        <v>739</v>
      </c>
      <c r="Q1861" s="66" t="s">
        <v>706</v>
      </c>
      <c r="R1861" s="66" t="s">
        <v>537</v>
      </c>
      <c r="S1861" s="65" t="s">
        <v>879</v>
      </c>
    </row>
    <row r="1862" spans="1:19" s="66" customFormat="1" x14ac:dyDescent="0.25">
      <c r="F1862" s="84" t="s">
        <v>159</v>
      </c>
      <c r="G1862" s="80" t="s">
        <v>1041</v>
      </c>
      <c r="H1862" s="6">
        <v>15750000</v>
      </c>
      <c r="I1862" s="6"/>
      <c r="J1862" s="6">
        <f t="shared" si="83"/>
        <v>15750000</v>
      </c>
      <c r="K1862" s="67" t="str">
        <f t="shared" si="84"/>
        <v>02-02-02-007-001</v>
      </c>
      <c r="L1862" s="67" t="s">
        <v>661</v>
      </c>
      <c r="M1862" s="66" t="s">
        <v>273</v>
      </c>
      <c r="N1862" s="66" t="str">
        <f t="shared" si="82"/>
        <v/>
      </c>
      <c r="O1862" s="66" t="str">
        <f>IF(A1862="","",IF(M1862="DETALLE","",COUNTIFS(N1862:$N$2970,N1862)))</f>
        <v/>
      </c>
      <c r="P1862" s="66" t="s">
        <v>739</v>
      </c>
      <c r="Q1862" s="66" t="s">
        <v>706</v>
      </c>
      <c r="R1862" s="66" t="s">
        <v>537</v>
      </c>
      <c r="S1862" s="65" t="s">
        <v>893</v>
      </c>
    </row>
    <row r="1863" spans="1:19" s="66" customFormat="1" x14ac:dyDescent="0.25">
      <c r="F1863" s="84" t="s">
        <v>153</v>
      </c>
      <c r="G1863" s="80" t="s">
        <v>1008</v>
      </c>
      <c r="H1863" s="6">
        <v>11250000</v>
      </c>
      <c r="I1863" s="6"/>
      <c r="J1863" s="6">
        <f t="shared" si="83"/>
        <v>11250000</v>
      </c>
      <c r="K1863" s="67" t="str">
        <f t="shared" si="84"/>
        <v>02-02-02-007-001</v>
      </c>
      <c r="L1863" s="67" t="s">
        <v>661</v>
      </c>
      <c r="M1863" s="66" t="s">
        <v>273</v>
      </c>
      <c r="N1863" s="66" t="str">
        <f t="shared" si="82"/>
        <v/>
      </c>
      <c r="O1863" s="66" t="str">
        <f>IF(A1863="","",IF(M1863="DETALLE","",COUNTIFS(N1863:$N$2970,N1863)))</f>
        <v/>
      </c>
      <c r="P1863" s="66" t="s">
        <v>739</v>
      </c>
      <c r="Q1863" s="66" t="s">
        <v>706</v>
      </c>
      <c r="R1863" s="66" t="s">
        <v>537</v>
      </c>
      <c r="S1863" s="65" t="s">
        <v>890</v>
      </c>
    </row>
    <row r="1864" spans="1:19" s="66" customFormat="1" x14ac:dyDescent="0.25">
      <c r="F1864" s="84" t="s">
        <v>160</v>
      </c>
      <c r="G1864" s="80" t="s">
        <v>1042</v>
      </c>
      <c r="H1864" s="6">
        <v>11000000</v>
      </c>
      <c r="I1864" s="6"/>
      <c r="J1864" s="6">
        <f t="shared" si="83"/>
        <v>11000000</v>
      </c>
      <c r="K1864" s="67" t="str">
        <f t="shared" si="84"/>
        <v>02-02-02-007-001</v>
      </c>
      <c r="L1864" s="67" t="s">
        <v>661</v>
      </c>
      <c r="M1864" s="66" t="s">
        <v>273</v>
      </c>
      <c r="N1864" s="66" t="str">
        <f t="shared" si="82"/>
        <v/>
      </c>
      <c r="O1864" s="66" t="str">
        <f>IF(A1864="","",IF(M1864="DETALLE","",COUNTIFS(N1864:$N$2970,N1864)))</f>
        <v/>
      </c>
      <c r="P1864" s="66" t="s">
        <v>739</v>
      </c>
      <c r="Q1864" s="66" t="s">
        <v>706</v>
      </c>
      <c r="R1864" s="66" t="s">
        <v>537</v>
      </c>
      <c r="S1864" s="65" t="s">
        <v>894</v>
      </c>
    </row>
    <row r="1865" spans="1:19" s="66" customFormat="1" x14ac:dyDescent="0.25">
      <c r="F1865" s="84" t="s">
        <v>167</v>
      </c>
      <c r="G1865" s="80" t="s">
        <v>1014</v>
      </c>
      <c r="H1865" s="6">
        <v>42750000</v>
      </c>
      <c r="I1865" s="6"/>
      <c r="J1865" s="6">
        <f t="shared" si="83"/>
        <v>42750000</v>
      </c>
      <c r="K1865" s="67" t="str">
        <f t="shared" si="84"/>
        <v>02-02-02-007-001</v>
      </c>
      <c r="L1865" s="67" t="s">
        <v>661</v>
      </c>
      <c r="M1865" s="66" t="s">
        <v>273</v>
      </c>
      <c r="N1865" s="66" t="str">
        <f t="shared" si="82"/>
        <v/>
      </c>
      <c r="O1865" s="66" t="str">
        <f>IF(A1865="","",IF(M1865="DETALLE","",COUNTIFS(N1865:$N$2970,N1865)))</f>
        <v/>
      </c>
      <c r="P1865" s="66" t="s">
        <v>739</v>
      </c>
      <c r="Q1865" s="66" t="s">
        <v>706</v>
      </c>
      <c r="R1865" s="66" t="s">
        <v>537</v>
      </c>
      <c r="S1865" s="65" t="s">
        <v>900</v>
      </c>
    </row>
    <row r="1866" spans="1:19" s="66" customFormat="1" x14ac:dyDescent="0.25">
      <c r="F1866" s="84" t="s">
        <v>161</v>
      </c>
      <c r="G1866" s="80" t="s">
        <v>1011</v>
      </c>
      <c r="H1866" s="6">
        <v>3250000</v>
      </c>
      <c r="I1866" s="6"/>
      <c r="J1866" s="6">
        <f t="shared" si="83"/>
        <v>3250000</v>
      </c>
      <c r="K1866" s="67" t="str">
        <f t="shared" si="84"/>
        <v>02-02-02-007-001</v>
      </c>
      <c r="L1866" s="67" t="s">
        <v>661</v>
      </c>
      <c r="M1866" s="66" t="s">
        <v>273</v>
      </c>
      <c r="N1866" s="66" t="str">
        <f t="shared" si="82"/>
        <v/>
      </c>
      <c r="O1866" s="66" t="str">
        <f>IF(A1866="","",IF(M1866="DETALLE","",COUNTIFS(N1866:$N$2970,N1866)))</f>
        <v/>
      </c>
      <c r="P1866" s="66" t="s">
        <v>739</v>
      </c>
      <c r="Q1866" s="66" t="s">
        <v>706</v>
      </c>
      <c r="R1866" s="66" t="s">
        <v>537</v>
      </c>
      <c r="S1866" s="65" t="s">
        <v>895</v>
      </c>
    </row>
    <row r="1867" spans="1:19" s="66" customFormat="1" x14ac:dyDescent="0.25">
      <c r="F1867" s="84" t="s">
        <v>165</v>
      </c>
      <c r="G1867" s="80" t="s">
        <v>1013</v>
      </c>
      <c r="H1867" s="6">
        <v>22730000</v>
      </c>
      <c r="I1867" s="6"/>
      <c r="J1867" s="6">
        <f t="shared" si="83"/>
        <v>22730000</v>
      </c>
      <c r="K1867" s="67" t="str">
        <f t="shared" si="84"/>
        <v>02-02-02-007-001</v>
      </c>
      <c r="L1867" s="67" t="s">
        <v>661</v>
      </c>
      <c r="M1867" s="66" t="s">
        <v>273</v>
      </c>
      <c r="N1867" s="66" t="str">
        <f t="shared" si="82"/>
        <v/>
      </c>
      <c r="O1867" s="66" t="str">
        <f>IF(A1867="","",IF(M1867="DETALLE","",COUNTIFS(N1867:$N$2970,N1867)))</f>
        <v/>
      </c>
      <c r="P1867" s="66" t="s">
        <v>739</v>
      </c>
      <c r="Q1867" s="66" t="s">
        <v>706</v>
      </c>
      <c r="R1867" s="66" t="s">
        <v>537</v>
      </c>
      <c r="S1867" s="65" t="s">
        <v>898</v>
      </c>
    </row>
    <row r="1868" spans="1:19" s="66" customFormat="1" x14ac:dyDescent="0.25">
      <c r="F1868" s="84" t="s">
        <v>168</v>
      </c>
      <c r="G1868" s="80" t="s">
        <v>1015</v>
      </c>
      <c r="H1868" s="6">
        <v>6750000</v>
      </c>
      <c r="I1868" s="6"/>
      <c r="J1868" s="6">
        <f t="shared" si="83"/>
        <v>6750000</v>
      </c>
      <c r="K1868" s="67" t="str">
        <f t="shared" si="84"/>
        <v>02-02-02-007-001</v>
      </c>
      <c r="L1868" s="67" t="s">
        <v>661</v>
      </c>
      <c r="M1868" s="66" t="s">
        <v>273</v>
      </c>
      <c r="N1868" s="66" t="str">
        <f t="shared" si="82"/>
        <v/>
      </c>
      <c r="O1868" s="66" t="str">
        <f>IF(A1868="","",IF(M1868="DETALLE","",COUNTIFS(N1868:$N$2970,N1868)))</f>
        <v/>
      </c>
      <c r="P1868" s="66" t="s">
        <v>739</v>
      </c>
      <c r="Q1868" s="66" t="s">
        <v>706</v>
      </c>
      <c r="R1868" s="66" t="s">
        <v>537</v>
      </c>
      <c r="S1868" s="65" t="s">
        <v>901</v>
      </c>
    </row>
    <row r="1869" spans="1:19" s="66" customFormat="1" x14ac:dyDescent="0.25">
      <c r="F1869" s="84" t="s">
        <v>132</v>
      </c>
      <c r="G1869" s="80" t="s">
        <v>1005</v>
      </c>
      <c r="H1869" s="6">
        <v>15750000</v>
      </c>
      <c r="I1869" s="6"/>
      <c r="J1869" s="6">
        <f t="shared" si="83"/>
        <v>15750000</v>
      </c>
      <c r="K1869" s="67" t="str">
        <f t="shared" si="84"/>
        <v>02-02-02-007-001</v>
      </c>
      <c r="L1869" s="67" t="s">
        <v>661</v>
      </c>
      <c r="M1869" s="66" t="s">
        <v>273</v>
      </c>
      <c r="N1869" s="66" t="str">
        <f t="shared" si="82"/>
        <v/>
      </c>
      <c r="O1869" s="66" t="str">
        <f>IF(A1869="","",IF(M1869="DETALLE","",COUNTIFS(N1869:$N$2970,N1869)))</f>
        <v/>
      </c>
      <c r="P1869" s="66" t="s">
        <v>739</v>
      </c>
      <c r="Q1869" s="66" t="s">
        <v>706</v>
      </c>
      <c r="R1869" s="66" t="s">
        <v>537</v>
      </c>
      <c r="S1869" s="65" t="s">
        <v>880</v>
      </c>
    </row>
    <row r="1870" spans="1:19" s="66" customFormat="1" x14ac:dyDescent="0.25">
      <c r="F1870" s="84" t="s">
        <v>162</v>
      </c>
      <c r="G1870" s="80" t="s">
        <v>1012</v>
      </c>
      <c r="H1870" s="6">
        <v>4500000</v>
      </c>
      <c r="I1870" s="6"/>
      <c r="J1870" s="6">
        <f t="shared" si="83"/>
        <v>4500000</v>
      </c>
      <c r="K1870" s="67" t="str">
        <f t="shared" si="84"/>
        <v>02-02-02-007-001</v>
      </c>
      <c r="L1870" s="67" t="s">
        <v>661</v>
      </c>
      <c r="M1870" s="66" t="s">
        <v>273</v>
      </c>
      <c r="N1870" s="66" t="str">
        <f t="shared" si="82"/>
        <v/>
      </c>
      <c r="O1870" s="66" t="str">
        <f>IF(A1870="","",IF(M1870="DETALLE","",COUNTIFS(N1870:$N$2970,N1870)))</f>
        <v/>
      </c>
      <c r="P1870" s="66" t="s">
        <v>739</v>
      </c>
      <c r="Q1870" s="66" t="s">
        <v>706</v>
      </c>
      <c r="R1870" s="66" t="s">
        <v>537</v>
      </c>
      <c r="S1870" s="65" t="s">
        <v>896</v>
      </c>
    </row>
    <row r="1871" spans="1:19" s="66" customFormat="1" x14ac:dyDescent="0.25">
      <c r="F1871" s="84" t="s">
        <v>169</v>
      </c>
      <c r="G1871" s="80" t="s">
        <v>1044</v>
      </c>
      <c r="H1871" s="6">
        <v>51500000</v>
      </c>
      <c r="I1871" s="6"/>
      <c r="J1871" s="6">
        <f t="shared" si="83"/>
        <v>51500000</v>
      </c>
      <c r="K1871" s="67" t="str">
        <f t="shared" si="84"/>
        <v>02-02-02-007-001</v>
      </c>
      <c r="L1871" s="67" t="s">
        <v>661</v>
      </c>
      <c r="M1871" s="66" t="s">
        <v>273</v>
      </c>
      <c r="N1871" s="66" t="str">
        <f t="shared" si="82"/>
        <v/>
      </c>
      <c r="O1871" s="66" t="str">
        <f>IF(A1871="","",IF(M1871="DETALLE","",COUNTIFS(N1871:$N$2970,N1871)))</f>
        <v/>
      </c>
      <c r="P1871" s="66" t="s">
        <v>739</v>
      </c>
      <c r="Q1871" s="66" t="s">
        <v>706</v>
      </c>
      <c r="R1871" s="66" t="s">
        <v>537</v>
      </c>
      <c r="S1871" s="65" t="s">
        <v>902</v>
      </c>
    </row>
    <row r="1872" spans="1:19" s="66" customFormat="1" x14ac:dyDescent="0.25">
      <c r="F1872" s="84" t="s">
        <v>154</v>
      </c>
      <c r="G1872" s="80" t="s">
        <v>1009</v>
      </c>
      <c r="H1872" s="6">
        <v>11250000</v>
      </c>
      <c r="I1872" s="6"/>
      <c r="J1872" s="6">
        <f t="shared" si="83"/>
        <v>11250000</v>
      </c>
      <c r="K1872" s="67" t="str">
        <f t="shared" si="84"/>
        <v>02-02-02-007-001</v>
      </c>
      <c r="L1872" s="67" t="s">
        <v>661</v>
      </c>
      <c r="M1872" s="66" t="s">
        <v>273</v>
      </c>
      <c r="N1872" s="66" t="str">
        <f t="shared" si="82"/>
        <v/>
      </c>
      <c r="O1872" s="66" t="str">
        <f>IF(A1872="","",IF(M1872="DETALLE","",COUNTIFS(N1872:$N$2970,N1872)))</f>
        <v/>
      </c>
      <c r="P1872" s="66" t="s">
        <v>739</v>
      </c>
      <c r="Q1872" s="66" t="s">
        <v>706</v>
      </c>
      <c r="R1872" s="66" t="s">
        <v>537</v>
      </c>
      <c r="S1872" s="65" t="s">
        <v>891</v>
      </c>
    </row>
    <row r="1873" spans="6:19" s="66" customFormat="1" x14ac:dyDescent="0.25">
      <c r="F1873" s="84" t="s">
        <v>133</v>
      </c>
      <c r="G1873" s="80" t="s">
        <v>1006</v>
      </c>
      <c r="H1873" s="6">
        <v>9000000</v>
      </c>
      <c r="I1873" s="6"/>
      <c r="J1873" s="6">
        <f t="shared" si="83"/>
        <v>9000000</v>
      </c>
      <c r="K1873" s="67" t="str">
        <f t="shared" si="84"/>
        <v>02-02-02-007-001</v>
      </c>
      <c r="L1873" s="67" t="s">
        <v>661</v>
      </c>
      <c r="M1873" s="66" t="s">
        <v>273</v>
      </c>
      <c r="N1873" s="66" t="str">
        <f t="shared" si="82"/>
        <v/>
      </c>
      <c r="O1873" s="66" t="str">
        <f>IF(A1873="","",IF(M1873="DETALLE","",COUNTIFS(N1873:$N$2970,N1873)))</f>
        <v/>
      </c>
      <c r="P1873" s="66" t="s">
        <v>739</v>
      </c>
      <c r="Q1873" s="66" t="s">
        <v>706</v>
      </c>
      <c r="R1873" s="66" t="s">
        <v>537</v>
      </c>
      <c r="S1873" s="65" t="s">
        <v>881</v>
      </c>
    </row>
    <row r="1874" spans="6:19" s="66" customFormat="1" x14ac:dyDescent="0.25">
      <c r="F1874" s="84" t="s">
        <v>134</v>
      </c>
      <c r="G1874" s="80" t="s">
        <v>1007</v>
      </c>
      <c r="H1874" s="6">
        <v>24750000</v>
      </c>
      <c r="I1874" s="6"/>
      <c r="J1874" s="6">
        <f t="shared" si="83"/>
        <v>24750000</v>
      </c>
      <c r="K1874" s="67" t="str">
        <f t="shared" si="84"/>
        <v>02-02-02-007-001</v>
      </c>
      <c r="L1874" s="67" t="s">
        <v>661</v>
      </c>
      <c r="M1874" s="66" t="s">
        <v>273</v>
      </c>
      <c r="N1874" s="66" t="str">
        <f t="shared" si="82"/>
        <v/>
      </c>
      <c r="O1874" s="66" t="str">
        <f>IF(A1874="","",IF(M1874="DETALLE","",COUNTIFS(N1874:$N$2970,N1874)))</f>
        <v/>
      </c>
      <c r="P1874" s="66" t="s">
        <v>739</v>
      </c>
      <c r="Q1874" s="66" t="s">
        <v>706</v>
      </c>
      <c r="R1874" s="66" t="s">
        <v>537</v>
      </c>
      <c r="S1874" s="65" t="s">
        <v>882</v>
      </c>
    </row>
    <row r="1875" spans="6:19" s="66" customFormat="1" x14ac:dyDescent="0.25">
      <c r="F1875" s="84" t="s">
        <v>155</v>
      </c>
      <c r="G1875" s="80" t="s">
        <v>1010</v>
      </c>
      <c r="H1875" s="6">
        <v>18000000</v>
      </c>
      <c r="I1875" s="6"/>
      <c r="J1875" s="6">
        <f t="shared" si="83"/>
        <v>18000000</v>
      </c>
      <c r="K1875" s="67" t="str">
        <f t="shared" si="84"/>
        <v>02-02-02-007-001</v>
      </c>
      <c r="L1875" s="67" t="s">
        <v>661</v>
      </c>
      <c r="M1875" s="66" t="s">
        <v>273</v>
      </c>
      <c r="N1875" s="66" t="str">
        <f t="shared" si="82"/>
        <v/>
      </c>
      <c r="O1875" s="66" t="str">
        <f>IF(A1875="","",IF(M1875="DETALLE","",COUNTIFS(N1875:$N$2970,N1875)))</f>
        <v/>
      </c>
      <c r="P1875" s="66" t="s">
        <v>739</v>
      </c>
      <c r="Q1875" s="66" t="s">
        <v>706</v>
      </c>
      <c r="R1875" s="66" t="s">
        <v>537</v>
      </c>
      <c r="S1875" s="65" t="s">
        <v>892</v>
      </c>
    </row>
    <row r="1876" spans="6:19" s="66" customFormat="1" x14ac:dyDescent="0.25">
      <c r="F1876" s="80" t="s">
        <v>35</v>
      </c>
      <c r="G1876" s="80" t="s">
        <v>1079</v>
      </c>
      <c r="H1876" s="6">
        <v>176000000</v>
      </c>
      <c r="I1876" s="6"/>
      <c r="J1876" s="6">
        <f t="shared" si="83"/>
        <v>176000000</v>
      </c>
      <c r="K1876" s="67" t="str">
        <f t="shared" si="84"/>
        <v>02-02-02-007-001</v>
      </c>
      <c r="L1876" s="67" t="s">
        <v>661</v>
      </c>
      <c r="M1876" s="66" t="s">
        <v>273</v>
      </c>
      <c r="N1876" s="66" t="str">
        <f t="shared" si="82"/>
        <v/>
      </c>
      <c r="O1876" s="66" t="str">
        <f>IF(A1876="","",IF(M1876="DETALLE","",COUNTIFS(N1876:$N$2970,N1876)))</f>
        <v/>
      </c>
      <c r="P1876" s="66" t="s">
        <v>739</v>
      </c>
      <c r="Q1876" s="66" t="s">
        <v>706</v>
      </c>
      <c r="R1876" s="66" t="s">
        <v>537</v>
      </c>
      <c r="S1876" s="65" t="s">
        <v>836</v>
      </c>
    </row>
    <row r="1877" spans="6:19" s="66" customFormat="1" x14ac:dyDescent="0.25">
      <c r="F1877" s="80" t="s">
        <v>135</v>
      </c>
      <c r="G1877" s="80" t="s">
        <v>1039</v>
      </c>
      <c r="H1877" s="6"/>
      <c r="I1877" s="6">
        <v>5000000</v>
      </c>
      <c r="J1877" s="6">
        <f t="shared" si="83"/>
        <v>5000000</v>
      </c>
      <c r="K1877" s="67" t="str">
        <f t="shared" si="84"/>
        <v>02-02-02-007-001</v>
      </c>
      <c r="L1877" s="67" t="s">
        <v>661</v>
      </c>
      <c r="M1877" s="66" t="s">
        <v>273</v>
      </c>
      <c r="N1877" s="66" t="str">
        <f t="shared" si="82"/>
        <v/>
      </c>
      <c r="O1877" s="66" t="str">
        <f>IF(A1877="","",IF(M1877="DETALLE","",COUNTIFS(N1877:$N$2970,N1877)))</f>
        <v/>
      </c>
      <c r="P1877" s="66" t="s">
        <v>739</v>
      </c>
      <c r="Q1877" s="66" t="s">
        <v>706</v>
      </c>
      <c r="R1877" s="66" t="s">
        <v>537</v>
      </c>
      <c r="S1877" s="65" t="s">
        <v>883</v>
      </c>
    </row>
    <row r="1878" spans="6:19" s="66" customFormat="1" x14ac:dyDescent="0.25">
      <c r="F1878" s="80" t="s">
        <v>103</v>
      </c>
      <c r="G1878" s="80" t="s">
        <v>369</v>
      </c>
      <c r="H1878" s="6">
        <v>600000000</v>
      </c>
      <c r="I1878" s="6"/>
      <c r="J1878" s="6">
        <f t="shared" si="83"/>
        <v>600000000</v>
      </c>
      <c r="K1878" s="67" t="str">
        <f t="shared" si="84"/>
        <v>02-02-02-007-001</v>
      </c>
      <c r="L1878" s="67" t="s">
        <v>661</v>
      </c>
      <c r="M1878" s="66" t="s">
        <v>273</v>
      </c>
      <c r="N1878" s="66" t="str">
        <f t="shared" si="82"/>
        <v/>
      </c>
      <c r="O1878" s="66" t="str">
        <f>IF(A1878="","",IF(M1878="DETALLE","",COUNTIFS(N1878:$N$2970,N1878)))</f>
        <v/>
      </c>
      <c r="P1878" s="66" t="s">
        <v>747</v>
      </c>
      <c r="Q1878" s="66" t="s">
        <v>706</v>
      </c>
      <c r="R1878" s="66" t="s">
        <v>537</v>
      </c>
      <c r="S1878" s="65" t="s">
        <v>747</v>
      </c>
    </row>
    <row r="1879" spans="6:19" s="66" customFormat="1" x14ac:dyDescent="0.25">
      <c r="F1879" s="80" t="s">
        <v>40</v>
      </c>
      <c r="G1879" s="80" t="s">
        <v>994</v>
      </c>
      <c r="H1879" s="6">
        <v>201280620</v>
      </c>
      <c r="I1879" s="6"/>
      <c r="J1879" s="6">
        <f t="shared" si="83"/>
        <v>201280620</v>
      </c>
      <c r="K1879" s="67" t="str">
        <f t="shared" si="84"/>
        <v>02-02-02-007-001</v>
      </c>
      <c r="L1879" s="67" t="s">
        <v>661</v>
      </c>
      <c r="M1879" s="66" t="s">
        <v>273</v>
      </c>
      <c r="N1879" s="66" t="str">
        <f t="shared" si="82"/>
        <v/>
      </c>
      <c r="O1879" s="66" t="str">
        <f>IF(A1879="","",IF(M1879="DETALLE","",COUNTIFS(N1879:$N$2970,N1879)))</f>
        <v/>
      </c>
      <c r="P1879" s="66" t="s">
        <v>744</v>
      </c>
      <c r="Q1879" s="66" t="s">
        <v>706</v>
      </c>
      <c r="R1879" s="66" t="s">
        <v>537</v>
      </c>
      <c r="S1879" s="65" t="s">
        <v>744</v>
      </c>
    </row>
    <row r="1880" spans="6:19" s="66" customFormat="1" x14ac:dyDescent="0.25">
      <c r="F1880" s="80" t="s">
        <v>163</v>
      </c>
      <c r="G1880" s="80" t="s">
        <v>442</v>
      </c>
      <c r="H1880" s="6">
        <v>334710761</v>
      </c>
      <c r="I1880" s="6"/>
      <c r="J1880" s="6">
        <f t="shared" si="83"/>
        <v>334710761</v>
      </c>
      <c r="K1880" s="67" t="str">
        <f t="shared" si="84"/>
        <v>02-02-02-007-001</v>
      </c>
      <c r="L1880" s="67" t="s">
        <v>661</v>
      </c>
      <c r="M1880" s="66" t="s">
        <v>273</v>
      </c>
      <c r="N1880" s="66" t="str">
        <f t="shared" si="82"/>
        <v/>
      </c>
      <c r="O1880" s="66" t="str">
        <f>IF(A1880="","",IF(M1880="DETALLE","",COUNTIFS(N1880:$N$2970,N1880)))</f>
        <v/>
      </c>
      <c r="P1880" s="66" t="s">
        <v>775</v>
      </c>
      <c r="Q1880" s="66" t="s">
        <v>706</v>
      </c>
      <c r="R1880" s="66" t="s">
        <v>537</v>
      </c>
      <c r="S1880" s="65" t="s">
        <v>775</v>
      </c>
    </row>
    <row r="1881" spans="6:19" s="66" customFormat="1" x14ac:dyDescent="0.25">
      <c r="F1881" s="80" t="s">
        <v>41</v>
      </c>
      <c r="G1881" s="80" t="s">
        <v>312</v>
      </c>
      <c r="H1881" s="6">
        <v>515000000</v>
      </c>
      <c r="I1881" s="6"/>
      <c r="J1881" s="6">
        <f t="shared" si="83"/>
        <v>515000000</v>
      </c>
      <c r="K1881" s="67" t="str">
        <f t="shared" si="84"/>
        <v>02-02-02-007-001</v>
      </c>
      <c r="L1881" s="67" t="s">
        <v>661</v>
      </c>
      <c r="M1881" s="66" t="s">
        <v>273</v>
      </c>
      <c r="N1881" s="66" t="str">
        <f t="shared" si="82"/>
        <v/>
      </c>
      <c r="O1881" s="66" t="str">
        <f>IF(A1881="","",IF(M1881="DETALLE","",COUNTIFS(N1881:$N$2970,N1881)))</f>
        <v/>
      </c>
      <c r="P1881" s="66" t="s">
        <v>745</v>
      </c>
      <c r="Q1881" s="66" t="s">
        <v>706</v>
      </c>
      <c r="R1881" s="66" t="s">
        <v>537</v>
      </c>
      <c r="S1881" s="65" t="s">
        <v>745</v>
      </c>
    </row>
    <row r="1882" spans="6:19" s="66" customFormat="1" x14ac:dyDescent="0.25">
      <c r="F1882" s="80" t="s">
        <v>147</v>
      </c>
      <c r="G1882" s="80" t="s">
        <v>830</v>
      </c>
      <c r="H1882" s="6">
        <v>295000000</v>
      </c>
      <c r="I1882" s="6"/>
      <c r="J1882" s="6">
        <f t="shared" si="83"/>
        <v>295000000</v>
      </c>
      <c r="K1882" s="67" t="str">
        <f t="shared" si="84"/>
        <v>02-02-02-007-001</v>
      </c>
      <c r="L1882" s="67" t="s">
        <v>661</v>
      </c>
      <c r="M1882" s="66" t="s">
        <v>273</v>
      </c>
      <c r="N1882" s="66" t="str">
        <f t="shared" si="82"/>
        <v/>
      </c>
      <c r="O1882" s="66" t="str">
        <f>IF(A1882="","",IF(M1882="DETALLE","",COUNTIFS(N1882:$N$2970,N1882)))</f>
        <v/>
      </c>
      <c r="P1882" s="66" t="s">
        <v>745</v>
      </c>
      <c r="Q1882" s="66" t="s">
        <v>706</v>
      </c>
      <c r="R1882" s="66" t="s">
        <v>537</v>
      </c>
      <c r="S1882" s="65" t="s">
        <v>889</v>
      </c>
    </row>
    <row r="1883" spans="6:19" s="66" customFormat="1" x14ac:dyDescent="0.25">
      <c r="F1883" s="80" t="s">
        <v>106</v>
      </c>
      <c r="G1883" s="80" t="s">
        <v>997</v>
      </c>
      <c r="H1883" s="6">
        <v>375000000</v>
      </c>
      <c r="I1883" s="6"/>
      <c r="J1883" s="6">
        <f t="shared" si="83"/>
        <v>375000000</v>
      </c>
      <c r="K1883" s="67" t="str">
        <f t="shared" si="84"/>
        <v>02-02-02-007-001</v>
      </c>
      <c r="L1883" s="67" t="s">
        <v>661</v>
      </c>
      <c r="M1883" s="66" t="s">
        <v>273</v>
      </c>
      <c r="N1883" s="66" t="str">
        <f t="shared" si="82"/>
        <v/>
      </c>
      <c r="O1883" s="66" t="str">
        <f>IF(A1883="","",IF(M1883="DETALLE","",COUNTIFS(N1883:$N$2970,N1883)))</f>
        <v/>
      </c>
      <c r="P1883" s="66" t="s">
        <v>776</v>
      </c>
      <c r="Q1883" s="66" t="s">
        <v>706</v>
      </c>
      <c r="R1883" s="66" t="s">
        <v>537</v>
      </c>
      <c r="S1883" s="65" t="s">
        <v>776</v>
      </c>
    </row>
    <row r="1884" spans="6:19" s="66" customFormat="1" x14ac:dyDescent="0.25">
      <c r="F1884" s="80" t="s">
        <v>43</v>
      </c>
      <c r="G1884" s="80" t="s">
        <v>1017</v>
      </c>
      <c r="H1884" s="6">
        <v>80000000</v>
      </c>
      <c r="I1884" s="6"/>
      <c r="J1884" s="6">
        <f t="shared" si="83"/>
        <v>80000000</v>
      </c>
      <c r="K1884" s="67" t="str">
        <f t="shared" si="84"/>
        <v>02-02-02-007-001</v>
      </c>
      <c r="L1884" s="67" t="s">
        <v>661</v>
      </c>
      <c r="M1884" s="66" t="s">
        <v>273</v>
      </c>
      <c r="N1884" s="66" t="str">
        <f t="shared" si="82"/>
        <v/>
      </c>
      <c r="O1884" s="66" t="str">
        <f>IF(A1884="","",IF(M1884="DETALLE","",COUNTIFS(N1884:$N$2970,N1884)))</f>
        <v/>
      </c>
      <c r="P1884" s="66" t="s">
        <v>746</v>
      </c>
      <c r="Q1884" s="66" t="s">
        <v>706</v>
      </c>
      <c r="R1884" s="66" t="s">
        <v>537</v>
      </c>
      <c r="S1884" s="65" t="s">
        <v>746</v>
      </c>
    </row>
    <row r="1885" spans="6:19" s="66" customFormat="1" x14ac:dyDescent="0.25">
      <c r="F1885" s="80" t="s">
        <v>170</v>
      </c>
      <c r="G1885" s="80" t="s">
        <v>456</v>
      </c>
      <c r="H1885" s="6">
        <v>287990000</v>
      </c>
      <c r="I1885" s="6"/>
      <c r="J1885" s="6">
        <f t="shared" si="83"/>
        <v>287990000</v>
      </c>
      <c r="K1885" s="67" t="str">
        <f t="shared" si="84"/>
        <v>02-02-02-007-001</v>
      </c>
      <c r="L1885" s="67" t="s">
        <v>661</v>
      </c>
      <c r="M1885" s="66" t="s">
        <v>273</v>
      </c>
      <c r="N1885" s="66" t="str">
        <f t="shared" si="82"/>
        <v/>
      </c>
      <c r="O1885" s="66" t="str">
        <f>IF(A1885="","",IF(M1885="DETALLE","",COUNTIFS(N1885:$N$2970,N1885)))</f>
        <v/>
      </c>
      <c r="P1885" s="66" t="s">
        <v>777</v>
      </c>
      <c r="Q1885" s="66" t="s">
        <v>706</v>
      </c>
      <c r="R1885" s="66" t="s">
        <v>537</v>
      </c>
      <c r="S1885" s="65" t="s">
        <v>777</v>
      </c>
    </row>
    <row r="1886" spans="6:19" s="66" customFormat="1" x14ac:dyDescent="0.25">
      <c r="F1886" s="80" t="s">
        <v>45</v>
      </c>
      <c r="G1886" s="80" t="s">
        <v>316</v>
      </c>
      <c r="H1886" s="6">
        <v>120668950</v>
      </c>
      <c r="I1886" s="6"/>
      <c r="J1886" s="6">
        <f t="shared" si="83"/>
        <v>120668950</v>
      </c>
      <c r="K1886" s="67" t="str">
        <f t="shared" si="84"/>
        <v>02-02-02-007-001</v>
      </c>
      <c r="L1886" s="67" t="s">
        <v>661</v>
      </c>
      <c r="M1886" s="66" t="s">
        <v>273</v>
      </c>
      <c r="N1886" s="66" t="str">
        <f t="shared" si="82"/>
        <v/>
      </c>
      <c r="O1886" s="66" t="str">
        <f>IF(A1886="","",IF(M1886="DETALLE","",COUNTIFS(N1886:$N$2970,N1886)))</f>
        <v/>
      </c>
      <c r="P1886" s="66" t="s">
        <v>748</v>
      </c>
      <c r="Q1886" s="66" t="s">
        <v>706</v>
      </c>
      <c r="R1886" s="66" t="s">
        <v>537</v>
      </c>
      <c r="S1886" s="65" t="s">
        <v>748</v>
      </c>
    </row>
    <row r="1887" spans="6:19" s="66" customFormat="1" x14ac:dyDescent="0.25">
      <c r="F1887" s="80" t="s">
        <v>148</v>
      </c>
      <c r="G1887" s="80" t="s">
        <v>412</v>
      </c>
      <c r="H1887" s="6">
        <v>197600000</v>
      </c>
      <c r="I1887" s="6"/>
      <c r="J1887" s="6">
        <f t="shared" si="83"/>
        <v>197600000</v>
      </c>
      <c r="K1887" s="67" t="str">
        <f t="shared" si="84"/>
        <v>02-02-02-007-001</v>
      </c>
      <c r="L1887" s="67" t="s">
        <v>661</v>
      </c>
      <c r="M1887" s="66" t="s">
        <v>273</v>
      </c>
      <c r="N1887" s="66" t="str">
        <f t="shared" si="82"/>
        <v/>
      </c>
      <c r="O1887" s="66" t="str">
        <f>IF(A1887="","",IF(M1887="DETALLE","",COUNTIFS(N1887:$N$2970,N1887)))</f>
        <v/>
      </c>
      <c r="P1887" s="66" t="s">
        <v>780</v>
      </c>
      <c r="Q1887" s="66" t="s">
        <v>706</v>
      </c>
      <c r="R1887" s="66" t="s">
        <v>537</v>
      </c>
      <c r="S1887" s="65" t="s">
        <v>780</v>
      </c>
    </row>
    <row r="1888" spans="6:19" s="66" customFormat="1" x14ac:dyDescent="0.25">
      <c r="F1888" s="80" t="s">
        <v>46</v>
      </c>
      <c r="G1888" s="80" t="s">
        <v>989</v>
      </c>
      <c r="H1888" s="6">
        <v>310000000</v>
      </c>
      <c r="I1888" s="6"/>
      <c r="J1888" s="6">
        <f t="shared" si="83"/>
        <v>310000000</v>
      </c>
      <c r="K1888" s="67" t="str">
        <f t="shared" si="84"/>
        <v>02-02-02-007-001</v>
      </c>
      <c r="L1888" s="67" t="s">
        <v>661</v>
      </c>
      <c r="M1888" s="66" t="s">
        <v>273</v>
      </c>
      <c r="N1888" s="66" t="str">
        <f t="shared" si="82"/>
        <v/>
      </c>
      <c r="O1888" s="66" t="str">
        <f>IF(A1888="","",IF(M1888="DETALLE","",COUNTIFS(N1888:$N$2970,N1888)))</f>
        <v/>
      </c>
      <c r="P1888" s="66" t="s">
        <v>749</v>
      </c>
      <c r="Q1888" s="66" t="s">
        <v>706</v>
      </c>
      <c r="R1888" s="66" t="s">
        <v>537</v>
      </c>
      <c r="S1888" s="65" t="s">
        <v>749</v>
      </c>
    </row>
    <row r="1889" spans="6:19" s="66" customFormat="1" x14ac:dyDescent="0.25">
      <c r="F1889" s="80" t="s">
        <v>47</v>
      </c>
      <c r="G1889" s="80" t="s">
        <v>1031</v>
      </c>
      <c r="H1889" s="6">
        <v>130000000</v>
      </c>
      <c r="I1889" s="6"/>
      <c r="J1889" s="6">
        <f t="shared" si="83"/>
        <v>130000000</v>
      </c>
      <c r="K1889" s="67" t="str">
        <f t="shared" si="84"/>
        <v>02-02-02-007-001</v>
      </c>
      <c r="L1889" s="67" t="s">
        <v>661</v>
      </c>
      <c r="M1889" s="66" t="s">
        <v>273</v>
      </c>
      <c r="N1889" s="66" t="str">
        <f t="shared" si="82"/>
        <v/>
      </c>
      <c r="O1889" s="66" t="str">
        <f>IF(A1889="","",IF(M1889="DETALLE","",COUNTIFS(N1889:$N$2970,N1889)))</f>
        <v/>
      </c>
      <c r="P1889" s="66" t="s">
        <v>750</v>
      </c>
      <c r="Q1889" s="66" t="s">
        <v>706</v>
      </c>
      <c r="R1889" s="66" t="s">
        <v>537</v>
      </c>
      <c r="S1889" s="65" t="s">
        <v>750</v>
      </c>
    </row>
    <row r="1890" spans="6:19" s="66" customFormat="1" x14ac:dyDescent="0.25">
      <c r="F1890" s="80" t="s">
        <v>48</v>
      </c>
      <c r="G1890" s="80" t="s">
        <v>319</v>
      </c>
      <c r="H1890" s="6">
        <v>294581900</v>
      </c>
      <c r="I1890" s="6"/>
      <c r="J1890" s="6">
        <f t="shared" si="83"/>
        <v>294581900</v>
      </c>
      <c r="K1890" s="67" t="str">
        <f t="shared" si="84"/>
        <v>02-02-02-007-001</v>
      </c>
      <c r="L1890" s="67" t="s">
        <v>661</v>
      </c>
      <c r="M1890" s="66" t="s">
        <v>273</v>
      </c>
      <c r="N1890" s="66" t="str">
        <f t="shared" si="82"/>
        <v/>
      </c>
      <c r="O1890" s="66" t="str">
        <f>IF(A1890="","",IF(M1890="DETALLE","",COUNTIFS(N1890:$N$2970,N1890)))</f>
        <v/>
      </c>
      <c r="P1890" s="66" t="s">
        <v>751</v>
      </c>
      <c r="Q1890" s="66" t="s">
        <v>706</v>
      </c>
      <c r="R1890" s="66" t="s">
        <v>537</v>
      </c>
      <c r="S1890" s="65" t="s">
        <v>751</v>
      </c>
    </row>
    <row r="1891" spans="6:19" s="66" customFormat="1" x14ac:dyDescent="0.25">
      <c r="F1891" s="80" t="s">
        <v>49</v>
      </c>
      <c r="G1891" s="80" t="s">
        <v>1018</v>
      </c>
      <c r="H1891" s="6">
        <v>220000000</v>
      </c>
      <c r="I1891" s="6"/>
      <c r="J1891" s="6">
        <f t="shared" si="83"/>
        <v>220000000</v>
      </c>
      <c r="K1891" s="67" t="str">
        <f t="shared" si="84"/>
        <v>02-02-02-007-001</v>
      </c>
      <c r="L1891" s="67" t="s">
        <v>661</v>
      </c>
      <c r="M1891" s="66" t="s">
        <v>273</v>
      </c>
      <c r="N1891" s="66" t="str">
        <f t="shared" si="82"/>
        <v/>
      </c>
      <c r="O1891" s="66" t="str">
        <f>IF(A1891="","",IF(M1891="DETALLE","",COUNTIFS(N1891:$N$2970,N1891)))</f>
        <v/>
      </c>
      <c r="P1891" s="66" t="s">
        <v>752</v>
      </c>
      <c r="Q1891" s="66" t="s">
        <v>706</v>
      </c>
      <c r="R1891" s="66" t="s">
        <v>537</v>
      </c>
      <c r="S1891" s="65" t="s">
        <v>752</v>
      </c>
    </row>
    <row r="1892" spans="6:19" s="66" customFormat="1" x14ac:dyDescent="0.25">
      <c r="F1892" s="80" t="s">
        <v>51</v>
      </c>
      <c r="G1892" s="80" t="s">
        <v>322</v>
      </c>
      <c r="H1892" s="6">
        <v>60400000</v>
      </c>
      <c r="I1892" s="6"/>
      <c r="J1892" s="6">
        <f t="shared" si="83"/>
        <v>60400000</v>
      </c>
      <c r="K1892" s="67" t="str">
        <f t="shared" si="84"/>
        <v>02-02-02-007-001</v>
      </c>
      <c r="L1892" s="67" t="s">
        <v>661</v>
      </c>
      <c r="M1892" s="66" t="s">
        <v>273</v>
      </c>
      <c r="N1892" s="66" t="str">
        <f t="shared" si="82"/>
        <v/>
      </c>
      <c r="O1892" s="66" t="str">
        <f>IF(A1892="","",IF(M1892="DETALLE","",COUNTIFS(N1892:$N$2970,N1892)))</f>
        <v/>
      </c>
      <c r="P1892" s="66" t="s">
        <v>753</v>
      </c>
      <c r="Q1892" s="66" t="s">
        <v>706</v>
      </c>
      <c r="R1892" s="66" t="s">
        <v>537</v>
      </c>
      <c r="S1892" s="65" t="s">
        <v>753</v>
      </c>
    </row>
    <row r="1893" spans="6:19" s="66" customFormat="1" x14ac:dyDescent="0.25">
      <c r="F1893" s="80" t="s">
        <v>52</v>
      </c>
      <c r="G1893" s="80" t="s">
        <v>323</v>
      </c>
      <c r="H1893" s="6">
        <v>56100000</v>
      </c>
      <c r="I1893" s="6"/>
      <c r="J1893" s="6">
        <f t="shared" si="83"/>
        <v>56100000</v>
      </c>
      <c r="K1893" s="67" t="str">
        <f t="shared" si="84"/>
        <v>02-02-02-007-001</v>
      </c>
      <c r="L1893" s="67" t="s">
        <v>661</v>
      </c>
      <c r="M1893" s="66" t="s">
        <v>273</v>
      </c>
      <c r="N1893" s="66" t="str">
        <f t="shared" si="82"/>
        <v/>
      </c>
      <c r="O1893" s="66" t="str">
        <f>IF(A1893="","",IF(M1893="DETALLE","",COUNTIFS(N1893:$N$2970,N1893)))</f>
        <v/>
      </c>
      <c r="P1893" s="66" t="s">
        <v>754</v>
      </c>
      <c r="Q1893" s="66" t="s">
        <v>706</v>
      </c>
      <c r="R1893" s="66" t="s">
        <v>537</v>
      </c>
      <c r="S1893" s="65" t="s">
        <v>754</v>
      </c>
    </row>
    <row r="1894" spans="6:19" s="66" customFormat="1" x14ac:dyDescent="0.25">
      <c r="F1894" s="80" t="s">
        <v>157</v>
      </c>
      <c r="G1894" s="80" t="s">
        <v>434</v>
      </c>
      <c r="H1894" s="6">
        <v>440000000</v>
      </c>
      <c r="I1894" s="6"/>
      <c r="J1894" s="6">
        <f t="shared" si="83"/>
        <v>440000000</v>
      </c>
      <c r="K1894" s="67" t="str">
        <f t="shared" si="84"/>
        <v>02-02-02-007-001</v>
      </c>
      <c r="L1894" s="67" t="s">
        <v>661</v>
      </c>
      <c r="M1894" s="66" t="s">
        <v>273</v>
      </c>
      <c r="N1894" s="66" t="str">
        <f t="shared" si="82"/>
        <v/>
      </c>
      <c r="O1894" s="66" t="str">
        <f>IF(A1894="","",IF(M1894="DETALLE","",COUNTIFS(N1894:$N$2970,N1894)))</f>
        <v/>
      </c>
      <c r="P1894" s="66" t="s">
        <v>755</v>
      </c>
      <c r="Q1894" s="66" t="s">
        <v>706</v>
      </c>
      <c r="R1894" s="66" t="s">
        <v>537</v>
      </c>
      <c r="S1894" s="65" t="s">
        <v>755</v>
      </c>
    </row>
    <row r="1895" spans="6:19" s="66" customFormat="1" x14ac:dyDescent="0.25">
      <c r="F1895" s="80" t="s">
        <v>54</v>
      </c>
      <c r="G1895" s="80" t="s">
        <v>288</v>
      </c>
      <c r="H1895" s="6"/>
      <c r="I1895" s="6">
        <v>245000000</v>
      </c>
      <c r="J1895" s="6">
        <f t="shared" si="83"/>
        <v>245000000</v>
      </c>
      <c r="K1895" s="67" t="str">
        <f t="shared" si="84"/>
        <v>02-02-02-007-001</v>
      </c>
      <c r="L1895" s="67" t="s">
        <v>661</v>
      </c>
      <c r="M1895" s="66" t="s">
        <v>273</v>
      </c>
      <c r="N1895" s="66" t="str">
        <f t="shared" si="82"/>
        <v/>
      </c>
      <c r="O1895" s="66" t="str">
        <f>IF(A1895="","",IF(M1895="DETALLE","",COUNTIFS(N1895:$N$2970,N1895)))</f>
        <v/>
      </c>
      <c r="P1895" s="66" t="s">
        <v>743</v>
      </c>
      <c r="Q1895" s="66" t="s">
        <v>706</v>
      </c>
      <c r="R1895" s="66" t="s">
        <v>537</v>
      </c>
      <c r="S1895" s="65" t="s">
        <v>743</v>
      </c>
    </row>
    <row r="1896" spans="6:19" s="66" customFormat="1" x14ac:dyDescent="0.25">
      <c r="F1896" s="80" t="s">
        <v>138</v>
      </c>
      <c r="G1896" s="80" t="s">
        <v>992</v>
      </c>
      <c r="H1896" s="6">
        <v>373200000</v>
      </c>
      <c r="I1896" s="6"/>
      <c r="J1896" s="6">
        <f t="shared" si="83"/>
        <v>373200000</v>
      </c>
      <c r="K1896" s="67" t="str">
        <f t="shared" si="84"/>
        <v>02-02-02-007-001</v>
      </c>
      <c r="L1896" s="67" t="s">
        <v>661</v>
      </c>
      <c r="M1896" s="66" t="s">
        <v>273</v>
      </c>
      <c r="N1896" s="66" t="str">
        <f t="shared" si="82"/>
        <v/>
      </c>
      <c r="O1896" s="66" t="str">
        <f>IF(A1896="","",IF(M1896="DETALLE","",COUNTIFS(N1896:$N$2970,N1896)))</f>
        <v/>
      </c>
      <c r="P1896" s="66" t="s">
        <v>778</v>
      </c>
      <c r="Q1896" s="66" t="s">
        <v>706</v>
      </c>
      <c r="R1896" s="66" t="s">
        <v>537</v>
      </c>
      <c r="S1896" s="65" t="s">
        <v>778</v>
      </c>
    </row>
    <row r="1897" spans="6:19" s="66" customFormat="1" x14ac:dyDescent="0.25">
      <c r="F1897" s="80" t="s">
        <v>55</v>
      </c>
      <c r="G1897" s="80" t="s">
        <v>1030</v>
      </c>
      <c r="H1897" s="6">
        <v>992000000</v>
      </c>
      <c r="I1897" s="6"/>
      <c r="J1897" s="6">
        <f t="shared" si="83"/>
        <v>992000000</v>
      </c>
      <c r="K1897" s="67" t="str">
        <f t="shared" si="84"/>
        <v>02-02-02-007-001</v>
      </c>
      <c r="L1897" s="67" t="s">
        <v>661</v>
      </c>
      <c r="M1897" s="66" t="s">
        <v>273</v>
      </c>
      <c r="N1897" s="66" t="str">
        <f t="shared" si="82"/>
        <v/>
      </c>
      <c r="O1897" s="66" t="str">
        <f>IF(A1897="","",IF(M1897="DETALLE","",COUNTIFS(N1897:$N$2970,N1897)))</f>
        <v/>
      </c>
      <c r="P1897" s="66" t="s">
        <v>756</v>
      </c>
      <c r="Q1897" s="66" t="s">
        <v>706</v>
      </c>
      <c r="R1897" s="66" t="s">
        <v>537</v>
      </c>
      <c r="S1897" s="65" t="s">
        <v>756</v>
      </c>
    </row>
    <row r="1898" spans="6:19" s="66" customFormat="1" x14ac:dyDescent="0.25">
      <c r="F1898" s="80" t="s">
        <v>56</v>
      </c>
      <c r="G1898" s="80" t="s">
        <v>280</v>
      </c>
      <c r="H1898" s="6">
        <v>10242260000</v>
      </c>
      <c r="I1898" s="6"/>
      <c r="J1898" s="6">
        <f t="shared" si="83"/>
        <v>10242260000</v>
      </c>
      <c r="K1898" s="67" t="str">
        <f t="shared" si="84"/>
        <v>02-02-02-007-001</v>
      </c>
      <c r="L1898" s="67" t="s">
        <v>661</v>
      </c>
      <c r="M1898" s="66" t="s">
        <v>273</v>
      </c>
      <c r="N1898" s="66" t="str">
        <f t="shared" si="82"/>
        <v/>
      </c>
      <c r="O1898" s="66" t="str">
        <f>IF(A1898="","",IF(M1898="DETALLE","",COUNTIFS(N1898:$N$2970,N1898)))</f>
        <v/>
      </c>
      <c r="P1898" s="66" t="s">
        <v>740</v>
      </c>
      <c r="Q1898" s="66" t="s">
        <v>706</v>
      </c>
      <c r="R1898" s="66" t="s">
        <v>537</v>
      </c>
      <c r="S1898" s="65" t="s">
        <v>740</v>
      </c>
    </row>
    <row r="1899" spans="6:19" s="66" customFormat="1" x14ac:dyDescent="0.25">
      <c r="F1899" s="80" t="s">
        <v>57</v>
      </c>
      <c r="G1899" s="80" t="s">
        <v>1023</v>
      </c>
      <c r="H1899" s="6">
        <v>130000000</v>
      </c>
      <c r="I1899" s="6"/>
      <c r="J1899" s="6">
        <f t="shared" si="83"/>
        <v>130000000</v>
      </c>
      <c r="K1899" s="67" t="str">
        <f t="shared" si="84"/>
        <v>02-02-02-007-001</v>
      </c>
      <c r="L1899" s="67" t="s">
        <v>661</v>
      </c>
      <c r="M1899" s="66" t="s">
        <v>273</v>
      </c>
      <c r="N1899" s="66" t="str">
        <f t="shared" ref="N1899:N1966" si="85">IF(F1899&lt;&gt;"","",A1899&amp;TRIM(B1899)&amp;TRIM(C1899)&amp;TRIM(D1899)&amp;TRIM(E1899)&amp;TRIM(M1899))</f>
        <v/>
      </c>
      <c r="O1899" s="66" t="str">
        <f>IF(A1899="","",IF(M1899="DETALLE","",COUNTIFS(N1899:$N$2970,N1899)))</f>
        <v/>
      </c>
      <c r="P1899" s="66" t="s">
        <v>757</v>
      </c>
      <c r="Q1899" s="66" t="s">
        <v>706</v>
      </c>
      <c r="R1899" s="66" t="s">
        <v>537</v>
      </c>
      <c r="S1899" s="65" t="s">
        <v>757</v>
      </c>
    </row>
    <row r="1900" spans="6:19" s="66" customFormat="1" x14ac:dyDescent="0.25">
      <c r="F1900" s="80" t="s">
        <v>58</v>
      </c>
      <c r="G1900" s="80" t="s">
        <v>988</v>
      </c>
      <c r="H1900" s="6">
        <v>150000000</v>
      </c>
      <c r="I1900" s="6"/>
      <c r="J1900" s="6">
        <f t="shared" si="83"/>
        <v>150000000</v>
      </c>
      <c r="K1900" s="67" t="str">
        <f t="shared" si="84"/>
        <v>02-02-02-007-001</v>
      </c>
      <c r="L1900" s="67" t="s">
        <v>661</v>
      </c>
      <c r="M1900" s="66" t="s">
        <v>273</v>
      </c>
      <c r="N1900" s="66" t="str">
        <f t="shared" si="85"/>
        <v/>
      </c>
      <c r="O1900" s="66" t="str">
        <f>IF(A1900="","",IF(M1900="DETALLE","",COUNTIFS(N1900:$N$2970,N1900)))</f>
        <v/>
      </c>
      <c r="P1900" s="66" t="s">
        <v>758</v>
      </c>
      <c r="Q1900" s="66" t="s">
        <v>706</v>
      </c>
      <c r="R1900" s="66" t="s">
        <v>537</v>
      </c>
      <c r="S1900" s="65" t="s">
        <v>758</v>
      </c>
    </row>
    <row r="1901" spans="6:19" s="66" customFormat="1" x14ac:dyDescent="0.25">
      <c r="F1901" s="80" t="s">
        <v>139</v>
      </c>
      <c r="G1901" s="80" t="s">
        <v>1036</v>
      </c>
      <c r="H1901" s="6">
        <v>520000000</v>
      </c>
      <c r="I1901" s="6"/>
      <c r="J1901" s="6">
        <f t="shared" si="83"/>
        <v>520000000</v>
      </c>
      <c r="K1901" s="67" t="str">
        <f t="shared" si="84"/>
        <v>02-02-02-007-001</v>
      </c>
      <c r="L1901" s="67" t="s">
        <v>661</v>
      </c>
      <c r="M1901" s="66" t="s">
        <v>273</v>
      </c>
      <c r="N1901" s="66" t="str">
        <f t="shared" si="85"/>
        <v/>
      </c>
      <c r="O1901" s="66" t="str">
        <f>IF(A1901="","",IF(M1901="DETALLE","",COUNTIFS(N1901:$N$2970,N1901)))</f>
        <v/>
      </c>
      <c r="P1901" s="66" t="s">
        <v>779</v>
      </c>
      <c r="Q1901" s="66" t="s">
        <v>706</v>
      </c>
      <c r="R1901" s="66" t="s">
        <v>537</v>
      </c>
      <c r="S1901" s="65" t="s">
        <v>779</v>
      </c>
    </row>
    <row r="1902" spans="6:19" s="66" customFormat="1" x14ac:dyDescent="0.25">
      <c r="F1902" s="80" t="s">
        <v>140</v>
      </c>
      <c r="G1902" s="80" t="s">
        <v>313</v>
      </c>
      <c r="H1902" s="6">
        <v>41000000</v>
      </c>
      <c r="I1902" s="6"/>
      <c r="J1902" s="6">
        <f t="shared" si="83"/>
        <v>41000000</v>
      </c>
      <c r="K1902" s="67" t="str">
        <f t="shared" si="84"/>
        <v>02-02-02-007-001</v>
      </c>
      <c r="L1902" s="67" t="s">
        <v>661</v>
      </c>
      <c r="M1902" s="66" t="s">
        <v>273</v>
      </c>
      <c r="N1902" s="66" t="str">
        <f t="shared" si="85"/>
        <v/>
      </c>
      <c r="O1902" s="66" t="str">
        <f>IF(A1902="","",IF(M1902="DETALLE","",COUNTIFS(N1902:$N$2970,N1902)))</f>
        <v/>
      </c>
      <c r="P1902" s="66" t="s">
        <v>779</v>
      </c>
      <c r="Q1902" s="66" t="s">
        <v>706</v>
      </c>
      <c r="R1902" s="66" t="s">
        <v>537</v>
      </c>
      <c r="S1902" s="65" t="s">
        <v>886</v>
      </c>
    </row>
    <row r="1903" spans="6:19" s="66" customFormat="1" x14ac:dyDescent="0.25">
      <c r="F1903" s="80" t="s">
        <v>59</v>
      </c>
      <c r="G1903" s="80" t="s">
        <v>1029</v>
      </c>
      <c r="H1903" s="6">
        <v>764328938.33999991</v>
      </c>
      <c r="I1903" s="6"/>
      <c r="J1903" s="6">
        <f t="shared" ref="J1903:J1970" si="86">IF(AND(A1903="",F1903=""),"",H1903+I1903)</f>
        <v>764328938.33999991</v>
      </c>
      <c r="K1903" s="67" t="str">
        <f>IF(F1903&lt;&gt;"",K1902,A1903&amp;IF(B1903="","","-"&amp;B1903)&amp;IF(OR(C1903="",C1903=" "),"","-"&amp;C1903)&amp;IF(OR(D1903="",D1903=" "),"","-"&amp;D1903)&amp;IF(OR(E1903="",E1903=" "),"","-"&amp;E1903))</f>
        <v>02-02-02-007-001</v>
      </c>
      <c r="L1903" s="67" t="s">
        <v>661</v>
      </c>
      <c r="M1903" s="66" t="s">
        <v>273</v>
      </c>
      <c r="N1903" s="66" t="str">
        <f t="shared" si="85"/>
        <v/>
      </c>
      <c r="O1903" s="66" t="str">
        <f>IF(A1903="","",IF(M1903="DETALLE","",COUNTIFS(N1903:$N$2970,N1903)))</f>
        <v/>
      </c>
      <c r="P1903" s="66" t="s">
        <v>759</v>
      </c>
      <c r="Q1903" s="66" t="s">
        <v>706</v>
      </c>
      <c r="R1903" s="66" t="s">
        <v>537</v>
      </c>
      <c r="S1903" s="65" t="s">
        <v>759</v>
      </c>
    </row>
    <row r="1904" spans="6:19" s="66" customFormat="1" x14ac:dyDescent="0.25">
      <c r="F1904" s="80" t="s">
        <v>145</v>
      </c>
      <c r="G1904" s="80" t="s">
        <v>1037</v>
      </c>
      <c r="H1904" s="6">
        <v>300000000</v>
      </c>
      <c r="I1904" s="6">
        <v>220000000</v>
      </c>
      <c r="J1904" s="6">
        <f t="shared" si="86"/>
        <v>520000000</v>
      </c>
      <c r="K1904" s="67" t="str">
        <f t="shared" ref="K1904:K1970" si="87">IF(F1904&lt;&gt;"",K1903,A1904&amp;IF(B1904="","","-"&amp;B1904)&amp;IF(OR(C1904="",C1904=" "),"","-"&amp;C1904)&amp;IF(OR(D1904="",D1904=" "),"","-"&amp;D1904)&amp;IF(OR(E1904="",E1904=" "),"","-"&amp;E1904))</f>
        <v>02-02-02-007-001</v>
      </c>
      <c r="L1904" s="67" t="s">
        <v>661</v>
      </c>
      <c r="M1904" s="66" t="s">
        <v>273</v>
      </c>
      <c r="N1904" s="66" t="str">
        <f t="shared" si="85"/>
        <v/>
      </c>
      <c r="O1904" s="66" t="str">
        <f>IF(A1904="","",IF(M1904="DETALLE","",COUNTIFS(N1904:$N$2970,N1904)))</f>
        <v/>
      </c>
      <c r="P1904" s="66" t="s">
        <v>767</v>
      </c>
      <c r="Q1904" s="66" t="s">
        <v>706</v>
      </c>
      <c r="R1904" s="66" t="s">
        <v>537</v>
      </c>
      <c r="S1904" s="65" t="s">
        <v>767</v>
      </c>
    </row>
    <row r="1905" spans="6:19" s="66" customFormat="1" x14ac:dyDescent="0.25">
      <c r="F1905" s="80" t="s">
        <v>60</v>
      </c>
      <c r="G1905" s="80" t="s">
        <v>329</v>
      </c>
      <c r="H1905" s="6">
        <v>300000000</v>
      </c>
      <c r="I1905" s="6"/>
      <c r="J1905" s="6">
        <f t="shared" si="86"/>
        <v>300000000</v>
      </c>
      <c r="K1905" s="67" t="str">
        <f t="shared" si="87"/>
        <v>02-02-02-007-001</v>
      </c>
      <c r="L1905" s="67" t="s">
        <v>661</v>
      </c>
      <c r="M1905" s="66" t="s">
        <v>273</v>
      </c>
      <c r="N1905" s="66" t="str">
        <f t="shared" si="85"/>
        <v/>
      </c>
      <c r="O1905" s="66" t="str">
        <f>IF(A1905="","",IF(M1905="DETALLE","",COUNTIFS(N1905:$N$2970,N1905)))</f>
        <v/>
      </c>
      <c r="P1905" s="66" t="s">
        <v>760</v>
      </c>
      <c r="Q1905" s="66" t="s">
        <v>706</v>
      </c>
      <c r="R1905" s="66" t="s">
        <v>537</v>
      </c>
      <c r="S1905" s="65" t="s">
        <v>760</v>
      </c>
    </row>
    <row r="1906" spans="6:19" s="66" customFormat="1" x14ac:dyDescent="0.25">
      <c r="F1906" s="80" t="s">
        <v>61</v>
      </c>
      <c r="G1906" s="80" t="s">
        <v>330</v>
      </c>
      <c r="H1906" s="6">
        <v>370000000</v>
      </c>
      <c r="I1906" s="6"/>
      <c r="J1906" s="6">
        <f t="shared" si="86"/>
        <v>370000000</v>
      </c>
      <c r="K1906" s="67" t="str">
        <f t="shared" si="87"/>
        <v>02-02-02-007-001</v>
      </c>
      <c r="L1906" s="67" t="s">
        <v>661</v>
      </c>
      <c r="M1906" s="66" t="s">
        <v>273</v>
      </c>
      <c r="N1906" s="66" t="str">
        <f t="shared" si="85"/>
        <v/>
      </c>
      <c r="O1906" s="66" t="str">
        <f>IF(A1906="","",IF(M1906="DETALLE","",COUNTIFS(N1906:$N$2970,N1906)))</f>
        <v/>
      </c>
      <c r="P1906" s="66" t="s">
        <v>760</v>
      </c>
      <c r="Q1906" s="66" t="s">
        <v>706</v>
      </c>
      <c r="R1906" s="66" t="s">
        <v>537</v>
      </c>
      <c r="S1906" s="65" t="s">
        <v>843</v>
      </c>
    </row>
    <row r="1907" spans="6:19" s="66" customFormat="1" x14ac:dyDescent="0.25">
      <c r="F1907" s="80" t="s">
        <v>62</v>
      </c>
      <c r="G1907" s="80" t="s">
        <v>331</v>
      </c>
      <c r="H1907" s="6">
        <v>340000000</v>
      </c>
      <c r="I1907" s="6"/>
      <c r="J1907" s="6">
        <f t="shared" si="86"/>
        <v>340000000</v>
      </c>
      <c r="K1907" s="67" t="str">
        <f t="shared" si="87"/>
        <v>02-02-02-007-001</v>
      </c>
      <c r="L1907" s="67" t="s">
        <v>661</v>
      </c>
      <c r="M1907" s="66" t="s">
        <v>273</v>
      </c>
      <c r="N1907" s="66" t="str">
        <f t="shared" si="85"/>
        <v/>
      </c>
      <c r="O1907" s="66" t="str">
        <f>IF(A1907="","",IF(M1907="DETALLE","",COUNTIFS(N1907:$N$2970,N1907)))</f>
        <v/>
      </c>
      <c r="P1907" s="66" t="s">
        <v>761</v>
      </c>
      <c r="Q1907" s="66" t="s">
        <v>706</v>
      </c>
      <c r="R1907" s="66" t="s">
        <v>537</v>
      </c>
      <c r="S1907" s="65" t="s">
        <v>761</v>
      </c>
    </row>
    <row r="1908" spans="6:19" s="66" customFormat="1" x14ac:dyDescent="0.25">
      <c r="F1908" s="80" t="s">
        <v>63</v>
      </c>
      <c r="G1908" s="80" t="s">
        <v>332</v>
      </c>
      <c r="H1908" s="6">
        <v>215000000</v>
      </c>
      <c r="I1908" s="6"/>
      <c r="J1908" s="6">
        <f t="shared" si="86"/>
        <v>215000000</v>
      </c>
      <c r="K1908" s="67" t="str">
        <f t="shared" si="87"/>
        <v>02-02-02-007-001</v>
      </c>
      <c r="L1908" s="67" t="s">
        <v>661</v>
      </c>
      <c r="M1908" s="66" t="s">
        <v>273</v>
      </c>
      <c r="N1908" s="66" t="str">
        <f t="shared" si="85"/>
        <v/>
      </c>
      <c r="O1908" s="66" t="str">
        <f>IF(A1908="","",IF(M1908="DETALLE","",COUNTIFS(N1908:$N$2970,N1908)))</f>
        <v/>
      </c>
      <c r="P1908" s="66" t="s">
        <v>761</v>
      </c>
      <c r="Q1908" s="66" t="s">
        <v>706</v>
      </c>
      <c r="R1908" s="66" t="s">
        <v>537</v>
      </c>
      <c r="S1908" s="65" t="s">
        <v>844</v>
      </c>
    </row>
    <row r="1909" spans="6:19" s="66" customFormat="1" x14ac:dyDescent="0.25">
      <c r="F1909" s="80" t="s">
        <v>65</v>
      </c>
      <c r="G1909" s="80" t="s">
        <v>1024</v>
      </c>
      <c r="H1909" s="6">
        <v>266578530</v>
      </c>
      <c r="I1909" s="6"/>
      <c r="J1909" s="6">
        <f t="shared" si="86"/>
        <v>266578530</v>
      </c>
      <c r="K1909" s="67" t="str">
        <f t="shared" si="87"/>
        <v>02-02-02-007-001</v>
      </c>
      <c r="L1909" s="67" t="s">
        <v>661</v>
      </c>
      <c r="M1909" s="66" t="s">
        <v>273</v>
      </c>
      <c r="N1909" s="66" t="str">
        <f t="shared" si="85"/>
        <v/>
      </c>
      <c r="O1909" s="66" t="str">
        <f>IF(A1909="","",IF(M1909="DETALLE","",COUNTIFS(N1909:$N$2970,N1909)))</f>
        <v/>
      </c>
      <c r="P1909" s="66" t="s">
        <v>762</v>
      </c>
      <c r="Q1909" s="66" t="s">
        <v>706</v>
      </c>
      <c r="R1909" s="66" t="s">
        <v>537</v>
      </c>
      <c r="S1909" s="65" t="s">
        <v>762</v>
      </c>
    </row>
    <row r="1910" spans="6:19" s="66" customFormat="1" x14ac:dyDescent="0.25">
      <c r="F1910" s="80" t="s">
        <v>66</v>
      </c>
      <c r="G1910" s="80" t="s">
        <v>335</v>
      </c>
      <c r="H1910" s="6">
        <v>416228365</v>
      </c>
      <c r="I1910" s="6"/>
      <c r="J1910" s="6">
        <f t="shared" si="86"/>
        <v>416228365</v>
      </c>
      <c r="K1910" s="67" t="str">
        <f t="shared" si="87"/>
        <v>02-02-02-007-001</v>
      </c>
      <c r="L1910" s="67" t="s">
        <v>661</v>
      </c>
      <c r="M1910" s="66" t="s">
        <v>273</v>
      </c>
      <c r="N1910" s="66" t="str">
        <f t="shared" si="85"/>
        <v/>
      </c>
      <c r="O1910" s="66" t="str">
        <f>IF(A1910="","",IF(M1910="DETALLE","",COUNTIFS(N1910:$N$2970,N1910)))</f>
        <v/>
      </c>
      <c r="P1910" s="66" t="s">
        <v>762</v>
      </c>
      <c r="Q1910" s="66" t="s">
        <v>706</v>
      </c>
      <c r="R1910" s="66" t="s">
        <v>537</v>
      </c>
      <c r="S1910" s="65" t="s">
        <v>845</v>
      </c>
    </row>
    <row r="1911" spans="6:19" s="66" customFormat="1" x14ac:dyDescent="0.25">
      <c r="F1911" s="80" t="s">
        <v>68</v>
      </c>
      <c r="G1911" s="80" t="s">
        <v>337</v>
      </c>
      <c r="H1911" s="6">
        <v>248800000</v>
      </c>
      <c r="I1911" s="6"/>
      <c r="J1911" s="6">
        <f t="shared" si="86"/>
        <v>248800000</v>
      </c>
      <c r="K1911" s="67" t="str">
        <f t="shared" si="87"/>
        <v>02-02-02-007-001</v>
      </c>
      <c r="L1911" s="67" t="s">
        <v>661</v>
      </c>
      <c r="M1911" s="66" t="s">
        <v>273</v>
      </c>
      <c r="N1911" s="66" t="str">
        <f t="shared" si="85"/>
        <v/>
      </c>
      <c r="O1911" s="66" t="str">
        <f>IF(A1911="","",IF(M1911="DETALLE","",COUNTIFS(N1911:$N$2970,N1911)))</f>
        <v/>
      </c>
      <c r="P1911" s="66" t="s">
        <v>763</v>
      </c>
      <c r="Q1911" s="66" t="s">
        <v>706</v>
      </c>
      <c r="R1911" s="66" t="s">
        <v>537</v>
      </c>
      <c r="S1911" s="65" t="s">
        <v>763</v>
      </c>
    </row>
    <row r="1912" spans="6:19" s="66" customFormat="1" x14ac:dyDescent="0.25">
      <c r="F1912" s="80" t="s">
        <v>69</v>
      </c>
      <c r="G1912" s="80" t="s">
        <v>338</v>
      </c>
      <c r="H1912" s="6">
        <v>265452816</v>
      </c>
      <c r="I1912" s="6"/>
      <c r="J1912" s="6">
        <f t="shared" si="86"/>
        <v>265452816</v>
      </c>
      <c r="K1912" s="67" t="str">
        <f t="shared" si="87"/>
        <v>02-02-02-007-001</v>
      </c>
      <c r="L1912" s="67" t="s">
        <v>661</v>
      </c>
      <c r="M1912" s="66" t="s">
        <v>273</v>
      </c>
      <c r="N1912" s="66" t="str">
        <f t="shared" si="85"/>
        <v/>
      </c>
      <c r="O1912" s="66" t="str">
        <f>IF(A1912="","",IF(M1912="DETALLE","",COUNTIFS(N1912:$N$2970,N1912)))</f>
        <v/>
      </c>
      <c r="P1912" s="66" t="s">
        <v>763</v>
      </c>
      <c r="Q1912" s="66" t="s">
        <v>706</v>
      </c>
      <c r="R1912" s="66" t="s">
        <v>537</v>
      </c>
      <c r="S1912" s="65" t="s">
        <v>847</v>
      </c>
    </row>
    <row r="1913" spans="6:19" s="66" customFormat="1" x14ac:dyDescent="0.25">
      <c r="F1913" s="80" t="s">
        <v>158</v>
      </c>
      <c r="G1913" s="80" t="s">
        <v>986</v>
      </c>
      <c r="H1913" s="6">
        <v>344290168</v>
      </c>
      <c r="I1913" s="6"/>
      <c r="J1913" s="6">
        <f t="shared" si="86"/>
        <v>344290168</v>
      </c>
      <c r="K1913" s="67" t="str">
        <f t="shared" si="87"/>
        <v>02-02-02-007-001</v>
      </c>
      <c r="L1913" s="67" t="s">
        <v>661</v>
      </c>
      <c r="M1913" s="66" t="s">
        <v>273</v>
      </c>
      <c r="N1913" s="66" t="str">
        <f t="shared" si="85"/>
        <v/>
      </c>
      <c r="O1913" s="66" t="str">
        <f>IF(A1913="","",IF(M1913="DETALLE","",COUNTIFS(N1913:$N$2970,N1913)))</f>
        <v/>
      </c>
      <c r="P1913" s="66" t="s">
        <v>764</v>
      </c>
      <c r="Q1913" s="66" t="s">
        <v>706</v>
      </c>
      <c r="R1913" s="66" t="s">
        <v>537</v>
      </c>
      <c r="S1913" s="65" t="s">
        <v>764</v>
      </c>
    </row>
    <row r="1914" spans="6:19" s="66" customFormat="1" x14ac:dyDescent="0.25">
      <c r="F1914" s="80" t="s">
        <v>71</v>
      </c>
      <c r="G1914" s="80" t="s">
        <v>982</v>
      </c>
      <c r="H1914" s="6">
        <v>230437527</v>
      </c>
      <c r="I1914" s="6"/>
      <c r="J1914" s="6">
        <f t="shared" si="86"/>
        <v>230437527</v>
      </c>
      <c r="K1914" s="67" t="str">
        <f t="shared" si="87"/>
        <v>02-02-02-007-001</v>
      </c>
      <c r="L1914" s="67" t="s">
        <v>661</v>
      </c>
      <c r="M1914" s="66" t="s">
        <v>273</v>
      </c>
      <c r="N1914" s="66" t="str">
        <f t="shared" si="85"/>
        <v/>
      </c>
      <c r="O1914" s="66" t="str">
        <f>IF(A1914="","",IF(M1914="DETALLE","",COUNTIFS(N1914:$N$2970,N1914)))</f>
        <v/>
      </c>
      <c r="P1914" s="66" t="s">
        <v>764</v>
      </c>
      <c r="Q1914" s="66" t="s">
        <v>706</v>
      </c>
      <c r="R1914" s="66" t="s">
        <v>537</v>
      </c>
      <c r="S1914" s="65" t="s">
        <v>849</v>
      </c>
    </row>
    <row r="1915" spans="6:19" s="66" customFormat="1" x14ac:dyDescent="0.25">
      <c r="F1915" s="80" t="s">
        <v>72</v>
      </c>
      <c r="G1915" s="80" t="s">
        <v>341</v>
      </c>
      <c r="H1915" s="6">
        <v>360000000</v>
      </c>
      <c r="I1915" s="6"/>
      <c r="J1915" s="6">
        <f t="shared" si="86"/>
        <v>360000000</v>
      </c>
      <c r="K1915" s="67" t="str">
        <f t="shared" si="87"/>
        <v>02-02-02-007-001</v>
      </c>
      <c r="L1915" s="67" t="s">
        <v>661</v>
      </c>
      <c r="M1915" s="66" t="s">
        <v>273</v>
      </c>
      <c r="N1915" s="66" t="str">
        <f t="shared" si="85"/>
        <v/>
      </c>
      <c r="O1915" s="66" t="str">
        <f>IF(A1915="","",IF(M1915="DETALLE","",COUNTIFS(N1915:$N$2970,N1915)))</f>
        <v/>
      </c>
      <c r="P1915" s="66" t="s">
        <v>765</v>
      </c>
      <c r="Q1915" s="66" t="s">
        <v>706</v>
      </c>
      <c r="R1915" s="66" t="s">
        <v>537</v>
      </c>
      <c r="S1915" s="65" t="s">
        <v>850</v>
      </c>
    </row>
    <row r="1916" spans="6:19" s="66" customFormat="1" x14ac:dyDescent="0.25">
      <c r="F1916" s="80" t="s">
        <v>73</v>
      </c>
      <c r="G1916" s="80" t="s">
        <v>342</v>
      </c>
      <c r="H1916" s="6">
        <v>344600000</v>
      </c>
      <c r="I1916" s="6"/>
      <c r="J1916" s="6">
        <f t="shared" si="86"/>
        <v>344600000</v>
      </c>
      <c r="K1916" s="67" t="str">
        <f t="shared" si="87"/>
        <v>02-02-02-007-001</v>
      </c>
      <c r="L1916" s="67" t="s">
        <v>661</v>
      </c>
      <c r="M1916" s="66" t="s">
        <v>273</v>
      </c>
      <c r="N1916" s="66" t="str">
        <f t="shared" si="85"/>
        <v/>
      </c>
      <c r="O1916" s="66" t="str">
        <f>IF(A1916="","",IF(M1916="DETALLE","",COUNTIFS(N1916:$N$2970,N1916)))</f>
        <v/>
      </c>
      <c r="P1916" s="66" t="s">
        <v>765</v>
      </c>
      <c r="Q1916" s="66" t="s">
        <v>706</v>
      </c>
      <c r="R1916" s="66" t="s">
        <v>537</v>
      </c>
      <c r="S1916" s="65" t="s">
        <v>765</v>
      </c>
    </row>
    <row r="1917" spans="6:19" s="66" customFormat="1" x14ac:dyDescent="0.25">
      <c r="F1917" s="80" t="s">
        <v>124</v>
      </c>
      <c r="G1917" s="80" t="s">
        <v>987</v>
      </c>
      <c r="H1917" s="6">
        <v>440000000</v>
      </c>
      <c r="I1917" s="6"/>
      <c r="J1917" s="6">
        <f t="shared" si="86"/>
        <v>440000000</v>
      </c>
      <c r="K1917" s="67" t="str">
        <f t="shared" si="87"/>
        <v>02-02-02-007-001</v>
      </c>
      <c r="L1917" s="67" t="s">
        <v>661</v>
      </c>
      <c r="M1917" s="66" t="s">
        <v>273</v>
      </c>
      <c r="N1917" s="66" t="str">
        <f t="shared" si="85"/>
        <v/>
      </c>
      <c r="O1917" s="66" t="str">
        <f>IF(A1917="","",IF(M1917="DETALLE","",COUNTIFS(N1917:$N$2970,N1917)))</f>
        <v/>
      </c>
      <c r="P1917" s="66" t="s">
        <v>766</v>
      </c>
      <c r="Q1917" s="66" t="s">
        <v>706</v>
      </c>
      <c r="R1917" s="66" t="s">
        <v>537</v>
      </c>
      <c r="S1917" s="65" t="s">
        <v>873</v>
      </c>
    </row>
    <row r="1918" spans="6:19" s="66" customFormat="1" x14ac:dyDescent="0.25">
      <c r="F1918" s="80" t="s">
        <v>74</v>
      </c>
      <c r="G1918" s="80" t="s">
        <v>343</v>
      </c>
      <c r="H1918" s="6">
        <v>240000000</v>
      </c>
      <c r="I1918" s="6"/>
      <c r="J1918" s="6">
        <f t="shared" si="86"/>
        <v>240000000</v>
      </c>
      <c r="K1918" s="67" t="str">
        <f t="shared" si="87"/>
        <v>02-02-02-007-001</v>
      </c>
      <c r="L1918" s="67" t="s">
        <v>661</v>
      </c>
      <c r="M1918" s="66" t="s">
        <v>273</v>
      </c>
      <c r="N1918" s="66" t="str">
        <f t="shared" si="85"/>
        <v/>
      </c>
      <c r="O1918" s="66" t="str">
        <f>IF(A1918="","",IF(M1918="DETALLE","",COUNTIFS(N1918:$N$2970,N1918)))</f>
        <v/>
      </c>
      <c r="P1918" s="66" t="s">
        <v>766</v>
      </c>
      <c r="Q1918" s="66" t="s">
        <v>706</v>
      </c>
      <c r="R1918" s="66" t="s">
        <v>537</v>
      </c>
      <c r="S1918" s="65" t="s">
        <v>766</v>
      </c>
    </row>
    <row r="1919" spans="6:19" s="66" customFormat="1" x14ac:dyDescent="0.25">
      <c r="F1919" s="80" t="s">
        <v>214</v>
      </c>
      <c r="G1919" s="80" t="s">
        <v>525</v>
      </c>
      <c r="H1919" s="6">
        <v>1600000</v>
      </c>
      <c r="I1919" s="6"/>
      <c r="J1919" s="6">
        <f t="shared" si="86"/>
        <v>1600000</v>
      </c>
      <c r="K1919" s="67" t="str">
        <f t="shared" si="87"/>
        <v>02-02-02-007-001</v>
      </c>
      <c r="L1919" s="67" t="s">
        <v>661</v>
      </c>
      <c r="M1919" s="66" t="s">
        <v>273</v>
      </c>
      <c r="N1919" s="66" t="str">
        <f t="shared" si="85"/>
        <v/>
      </c>
      <c r="O1919" s="66" t="str">
        <f>IF(A1919="","",IF(M1919="DETALLE","",COUNTIFS(N1919:$N$2970,N1919)))</f>
        <v/>
      </c>
      <c r="P1919" s="66" t="s">
        <v>766</v>
      </c>
      <c r="Q1919" s="66" t="s">
        <v>706</v>
      </c>
      <c r="R1919" s="66" t="s">
        <v>537</v>
      </c>
      <c r="S1919" s="65" t="s">
        <v>866</v>
      </c>
    </row>
    <row r="1920" spans="6:19" s="66" customFormat="1" x14ac:dyDescent="0.25">
      <c r="F1920" s="80" t="s">
        <v>75</v>
      </c>
      <c r="G1920" s="80" t="s">
        <v>281</v>
      </c>
      <c r="H1920" s="6">
        <v>340000000</v>
      </c>
      <c r="I1920" s="6"/>
      <c r="J1920" s="6">
        <f t="shared" si="86"/>
        <v>340000000</v>
      </c>
      <c r="K1920" s="67" t="str">
        <f t="shared" si="87"/>
        <v>02-02-02-007-001</v>
      </c>
      <c r="L1920" s="67" t="s">
        <v>661</v>
      </c>
      <c r="M1920" s="66" t="s">
        <v>273</v>
      </c>
      <c r="N1920" s="66" t="str">
        <f t="shared" si="85"/>
        <v/>
      </c>
      <c r="O1920" s="66" t="str">
        <f>IF(A1920="","",IF(M1920="DETALLE","",COUNTIFS(N1920:$N$2970,N1920)))</f>
        <v/>
      </c>
      <c r="P1920" s="66" t="s">
        <v>741</v>
      </c>
      <c r="Q1920" s="66" t="s">
        <v>706</v>
      </c>
      <c r="R1920" s="66" t="s">
        <v>537</v>
      </c>
      <c r="S1920" s="65" t="s">
        <v>741</v>
      </c>
    </row>
    <row r="1921" spans="6:19" s="66" customFormat="1" x14ac:dyDescent="0.25">
      <c r="F1921" s="80" t="s">
        <v>76</v>
      </c>
      <c r="G1921" s="80" t="s">
        <v>282</v>
      </c>
      <c r="H1921" s="6">
        <v>681182192</v>
      </c>
      <c r="I1921" s="6"/>
      <c r="J1921" s="6">
        <f t="shared" si="86"/>
        <v>681182192</v>
      </c>
      <c r="K1921" s="67" t="str">
        <f t="shared" si="87"/>
        <v>02-02-02-007-001</v>
      </c>
      <c r="L1921" s="67" t="s">
        <v>661</v>
      </c>
      <c r="M1921" s="66" t="s">
        <v>273</v>
      </c>
      <c r="N1921" s="66" t="str">
        <f t="shared" si="85"/>
        <v/>
      </c>
      <c r="O1921" s="66" t="str">
        <f>IF(A1921="","",IF(M1921="DETALLE","",COUNTIFS(N1921:$N$2970,N1921)))</f>
        <v/>
      </c>
      <c r="P1921" s="66" t="s">
        <v>741</v>
      </c>
      <c r="Q1921" s="66" t="s">
        <v>706</v>
      </c>
      <c r="R1921" s="66" t="s">
        <v>537</v>
      </c>
      <c r="S1921" s="65" t="s">
        <v>851</v>
      </c>
    </row>
    <row r="1922" spans="6:19" s="66" customFormat="1" x14ac:dyDescent="0.25">
      <c r="F1922" s="80" t="s">
        <v>78</v>
      </c>
      <c r="G1922" s="80" t="s">
        <v>345</v>
      </c>
      <c r="H1922" s="6">
        <v>240000000</v>
      </c>
      <c r="I1922" s="6"/>
      <c r="J1922" s="6">
        <f t="shared" si="86"/>
        <v>240000000</v>
      </c>
      <c r="K1922" s="67" t="str">
        <f t="shared" si="87"/>
        <v>02-02-02-007-001</v>
      </c>
      <c r="L1922" s="67" t="s">
        <v>661</v>
      </c>
      <c r="M1922" s="66" t="s">
        <v>273</v>
      </c>
      <c r="N1922" s="66" t="str">
        <f t="shared" si="85"/>
        <v/>
      </c>
      <c r="O1922" s="66" t="str">
        <f>IF(A1922="","",IF(M1922="DETALLE","",COUNTIFS(N1922:$N$2970,N1922)))</f>
        <v/>
      </c>
      <c r="P1922" s="66" t="s">
        <v>767</v>
      </c>
      <c r="Q1922" s="66" t="s">
        <v>706</v>
      </c>
      <c r="R1922" s="66" t="s">
        <v>537</v>
      </c>
      <c r="S1922" s="65" t="s">
        <v>852</v>
      </c>
    </row>
    <row r="1923" spans="6:19" s="66" customFormat="1" x14ac:dyDescent="0.25">
      <c r="F1923" s="80" t="s">
        <v>79</v>
      </c>
      <c r="G1923" s="80" t="s">
        <v>346</v>
      </c>
      <c r="H1923" s="6">
        <v>340000000</v>
      </c>
      <c r="I1923" s="6"/>
      <c r="J1923" s="6">
        <f t="shared" si="86"/>
        <v>340000000</v>
      </c>
      <c r="K1923" s="67" t="str">
        <f t="shared" si="87"/>
        <v>02-02-02-007-001</v>
      </c>
      <c r="L1923" s="67" t="s">
        <v>661</v>
      </c>
      <c r="M1923" s="66" t="s">
        <v>273</v>
      </c>
      <c r="N1923" s="66" t="str">
        <f t="shared" si="85"/>
        <v/>
      </c>
      <c r="O1923" s="66" t="str">
        <f>IF(A1923="","",IF(M1923="DETALLE","",COUNTIFS(N1923:$N$2970,N1923)))</f>
        <v/>
      </c>
      <c r="P1923" s="66" t="s">
        <v>767</v>
      </c>
      <c r="Q1923" s="66" t="s">
        <v>706</v>
      </c>
      <c r="R1923" s="66" t="s">
        <v>537</v>
      </c>
      <c r="S1923" s="65" t="s">
        <v>853</v>
      </c>
    </row>
    <row r="1924" spans="6:19" s="66" customFormat="1" x14ac:dyDescent="0.25">
      <c r="F1924" s="80" t="s">
        <v>80</v>
      </c>
      <c r="G1924" s="80" t="s">
        <v>347</v>
      </c>
      <c r="H1924" s="6">
        <v>796939542.33999991</v>
      </c>
      <c r="I1924" s="6"/>
      <c r="J1924" s="6">
        <f t="shared" si="86"/>
        <v>796939542.33999991</v>
      </c>
      <c r="K1924" s="67" t="str">
        <f t="shared" si="87"/>
        <v>02-02-02-007-001</v>
      </c>
      <c r="L1924" s="67" t="s">
        <v>661</v>
      </c>
      <c r="M1924" s="66" t="s">
        <v>273</v>
      </c>
      <c r="N1924" s="66" t="str">
        <f t="shared" si="85"/>
        <v/>
      </c>
      <c r="O1924" s="66" t="str">
        <f>IF(A1924="","",IF(M1924="DETALLE","",COUNTIFS(N1924:$N$2970,N1924)))</f>
        <v/>
      </c>
      <c r="P1924" s="66" t="s">
        <v>768</v>
      </c>
      <c r="Q1924" s="66" t="s">
        <v>706</v>
      </c>
      <c r="R1924" s="66" t="s">
        <v>537</v>
      </c>
      <c r="S1924" s="65" t="s">
        <v>768</v>
      </c>
    </row>
    <row r="1925" spans="6:19" s="66" customFormat="1" x14ac:dyDescent="0.25">
      <c r="F1925" s="80" t="s">
        <v>113</v>
      </c>
      <c r="G1925" s="80" t="s">
        <v>379</v>
      </c>
      <c r="H1925" s="6">
        <v>617454236</v>
      </c>
      <c r="I1925" s="6"/>
      <c r="J1925" s="6">
        <f t="shared" si="86"/>
        <v>617454236</v>
      </c>
      <c r="K1925" s="67" t="str">
        <f t="shared" si="87"/>
        <v>02-02-02-007-001</v>
      </c>
      <c r="L1925" s="67" t="s">
        <v>661</v>
      </c>
      <c r="M1925" s="66" t="s">
        <v>273</v>
      </c>
      <c r="N1925" s="66" t="str">
        <f t="shared" si="85"/>
        <v/>
      </c>
      <c r="O1925" s="66" t="str">
        <f>IF(A1925="","",IF(M1925="DETALLE","",COUNTIFS(N1925:$N$2970,N1925)))</f>
        <v/>
      </c>
      <c r="P1925" s="66" t="s">
        <v>768</v>
      </c>
      <c r="Q1925" s="66" t="s">
        <v>706</v>
      </c>
      <c r="R1925" s="66" t="s">
        <v>537</v>
      </c>
      <c r="S1925" s="65" t="s">
        <v>867</v>
      </c>
    </row>
    <row r="1926" spans="6:19" s="66" customFormat="1" x14ac:dyDescent="0.25">
      <c r="F1926" s="80" t="s">
        <v>81</v>
      </c>
      <c r="G1926" s="80" t="s">
        <v>348</v>
      </c>
      <c r="H1926" s="6">
        <v>96088768</v>
      </c>
      <c r="I1926" s="6"/>
      <c r="J1926" s="6">
        <f t="shared" si="86"/>
        <v>96088768</v>
      </c>
      <c r="K1926" s="67" t="str">
        <f t="shared" si="87"/>
        <v>02-02-02-007-001</v>
      </c>
      <c r="L1926" s="67" t="s">
        <v>661</v>
      </c>
      <c r="M1926" s="66" t="s">
        <v>273</v>
      </c>
      <c r="N1926" s="66" t="str">
        <f t="shared" si="85"/>
        <v/>
      </c>
      <c r="O1926" s="66" t="str">
        <f>IF(A1926="","",IF(M1926="DETALLE","",COUNTIFS(N1926:$N$2970,N1926)))</f>
        <v/>
      </c>
      <c r="P1926" s="66" t="s">
        <v>768</v>
      </c>
      <c r="Q1926" s="66" t="s">
        <v>706</v>
      </c>
      <c r="R1926" s="66" t="s">
        <v>537</v>
      </c>
      <c r="S1926" s="65" t="s">
        <v>854</v>
      </c>
    </row>
    <row r="1927" spans="6:19" s="66" customFormat="1" x14ac:dyDescent="0.25">
      <c r="F1927" s="80" t="s">
        <v>176</v>
      </c>
      <c r="G1927" s="80" t="s">
        <v>1057</v>
      </c>
      <c r="H1927" s="6">
        <v>927600000</v>
      </c>
      <c r="I1927" s="6">
        <v>374000000</v>
      </c>
      <c r="J1927" s="6">
        <f t="shared" si="86"/>
        <v>1301600000</v>
      </c>
      <c r="K1927" s="67" t="str">
        <f t="shared" si="87"/>
        <v>02-02-02-007-001</v>
      </c>
      <c r="L1927" s="67" t="s">
        <v>661</v>
      </c>
      <c r="M1927" s="66" t="s">
        <v>273</v>
      </c>
      <c r="N1927" s="66" t="str">
        <f t="shared" si="85"/>
        <v/>
      </c>
      <c r="O1927" s="66" t="str">
        <f>IF(A1927="","",IF(M1927="DETALLE","",COUNTIFS(N1927:$N$2970,N1927)))</f>
        <v/>
      </c>
      <c r="P1927" s="66" t="s">
        <v>769</v>
      </c>
      <c r="Q1927" s="66" t="s">
        <v>706</v>
      </c>
      <c r="R1927" s="66" t="s">
        <v>537</v>
      </c>
      <c r="S1927" s="65" t="s">
        <v>769</v>
      </c>
    </row>
    <row r="1928" spans="6:19" s="66" customFormat="1" x14ac:dyDescent="0.25">
      <c r="F1928" s="84" t="s">
        <v>114</v>
      </c>
      <c r="G1928" s="80" t="s">
        <v>380</v>
      </c>
      <c r="H1928" s="6">
        <v>968955000</v>
      </c>
      <c r="I1928" s="6"/>
      <c r="J1928" s="6">
        <f t="shared" si="86"/>
        <v>968955000</v>
      </c>
      <c r="K1928" s="67" t="str">
        <f t="shared" si="87"/>
        <v>02-02-02-007-001</v>
      </c>
      <c r="L1928" s="67" t="s">
        <v>661</v>
      </c>
      <c r="M1928" s="66" t="s">
        <v>273</v>
      </c>
      <c r="N1928" s="66" t="str">
        <f t="shared" si="85"/>
        <v/>
      </c>
      <c r="O1928" s="66" t="str">
        <f>IF(A1928="","",IF(M1928="DETALLE","",COUNTIFS(N1928:$N$2970,N1928)))</f>
        <v/>
      </c>
      <c r="P1928" s="66" t="s">
        <v>769</v>
      </c>
      <c r="Q1928" s="66" t="s">
        <v>706</v>
      </c>
      <c r="R1928" s="66" t="s">
        <v>537</v>
      </c>
      <c r="S1928" s="65" t="s">
        <v>868</v>
      </c>
    </row>
    <row r="1929" spans="6:19" s="66" customFormat="1" x14ac:dyDescent="0.25">
      <c r="F1929" s="84" t="s">
        <v>84</v>
      </c>
      <c r="G1929" s="80" t="s">
        <v>351</v>
      </c>
      <c r="H1929" s="6">
        <v>20000000</v>
      </c>
      <c r="I1929" s="6"/>
      <c r="J1929" s="6">
        <f t="shared" si="86"/>
        <v>20000000</v>
      </c>
      <c r="K1929" s="67" t="str">
        <f t="shared" si="87"/>
        <v>02-02-02-007-001</v>
      </c>
      <c r="L1929" s="67" t="s">
        <v>661</v>
      </c>
      <c r="M1929" s="66" t="s">
        <v>273</v>
      </c>
      <c r="N1929" s="66" t="str">
        <f t="shared" si="85"/>
        <v/>
      </c>
      <c r="O1929" s="66" t="str">
        <f>IF(A1929="","",IF(M1929="DETALLE","",COUNTIFS(N1929:$N$2970,N1929)))</f>
        <v/>
      </c>
      <c r="P1929" s="66" t="s">
        <v>769</v>
      </c>
      <c r="Q1929" s="66" t="s">
        <v>706</v>
      </c>
      <c r="R1929" s="66" t="s">
        <v>537</v>
      </c>
      <c r="S1929" s="65" t="s">
        <v>1050</v>
      </c>
    </row>
    <row r="1930" spans="6:19" s="66" customFormat="1" x14ac:dyDescent="0.25">
      <c r="F1930" s="84" t="s">
        <v>85</v>
      </c>
      <c r="G1930" s="80" t="s">
        <v>352</v>
      </c>
      <c r="H1930" s="6">
        <v>450000000</v>
      </c>
      <c r="I1930" s="6"/>
      <c r="J1930" s="6">
        <f t="shared" si="86"/>
        <v>450000000</v>
      </c>
      <c r="K1930" s="67" t="str">
        <f t="shared" si="87"/>
        <v>02-02-02-007-001</v>
      </c>
      <c r="L1930" s="67" t="s">
        <v>661</v>
      </c>
      <c r="M1930" s="66" t="s">
        <v>273</v>
      </c>
      <c r="N1930" s="66" t="str">
        <f t="shared" si="85"/>
        <v/>
      </c>
      <c r="O1930" s="66" t="str">
        <f>IF(A1930="","",IF(M1930="DETALLE","",COUNTIFS(N1930:$N$2970,N1930)))</f>
        <v/>
      </c>
      <c r="P1930" s="66" t="s">
        <v>770</v>
      </c>
      <c r="Q1930" s="66" t="s">
        <v>706</v>
      </c>
      <c r="R1930" s="66" t="s">
        <v>537</v>
      </c>
      <c r="S1930" s="65" t="s">
        <v>770</v>
      </c>
    </row>
    <row r="1931" spans="6:19" s="66" customFormat="1" x14ac:dyDescent="0.25">
      <c r="F1931" s="84" t="s">
        <v>86</v>
      </c>
      <c r="G1931" s="80" t="s">
        <v>353</v>
      </c>
      <c r="H1931" s="6">
        <v>290000000</v>
      </c>
      <c r="I1931" s="6"/>
      <c r="J1931" s="6">
        <f t="shared" si="86"/>
        <v>290000000</v>
      </c>
      <c r="K1931" s="67" t="str">
        <f t="shared" si="87"/>
        <v>02-02-02-007-001</v>
      </c>
      <c r="L1931" s="67" t="s">
        <v>661</v>
      </c>
      <c r="M1931" s="66" t="s">
        <v>273</v>
      </c>
      <c r="N1931" s="66" t="str">
        <f t="shared" si="85"/>
        <v/>
      </c>
      <c r="O1931" s="66" t="str">
        <f>IF(A1931="","",IF(M1931="DETALLE","",COUNTIFS(N1931:$N$2970,N1931)))</f>
        <v/>
      </c>
      <c r="P1931" s="66" t="s">
        <v>770</v>
      </c>
      <c r="Q1931" s="66" t="s">
        <v>706</v>
      </c>
      <c r="R1931" s="66" t="s">
        <v>537</v>
      </c>
      <c r="S1931" s="65" t="s">
        <v>856</v>
      </c>
    </row>
    <row r="1932" spans="6:19" s="66" customFormat="1" x14ac:dyDescent="0.25">
      <c r="F1932" s="84" t="s">
        <v>87</v>
      </c>
      <c r="G1932" s="80" t="s">
        <v>354</v>
      </c>
      <c r="H1932" s="6">
        <v>800000000</v>
      </c>
      <c r="I1932" s="6"/>
      <c r="J1932" s="6">
        <f t="shared" si="86"/>
        <v>800000000</v>
      </c>
      <c r="K1932" s="67" t="str">
        <f t="shared" si="87"/>
        <v>02-02-02-007-001</v>
      </c>
      <c r="L1932" s="67" t="s">
        <v>661</v>
      </c>
      <c r="M1932" s="66" t="s">
        <v>273</v>
      </c>
      <c r="N1932" s="66" t="str">
        <f t="shared" si="85"/>
        <v/>
      </c>
      <c r="O1932" s="66" t="str">
        <f>IF(A1932="","",IF(M1932="DETALLE","",COUNTIFS(N1932:$N$2970,N1932)))</f>
        <v/>
      </c>
      <c r="P1932" s="66" t="s">
        <v>771</v>
      </c>
      <c r="Q1932" s="66" t="s">
        <v>706</v>
      </c>
      <c r="R1932" s="66" t="s">
        <v>537</v>
      </c>
      <c r="S1932" s="65" t="s">
        <v>771</v>
      </c>
    </row>
    <row r="1933" spans="6:19" s="66" customFormat="1" x14ac:dyDescent="0.25">
      <c r="F1933" s="80" t="s">
        <v>116</v>
      </c>
      <c r="G1933" s="80" t="s">
        <v>382</v>
      </c>
      <c r="H1933" s="6">
        <v>250000000</v>
      </c>
      <c r="I1933" s="6"/>
      <c r="J1933" s="6">
        <f t="shared" si="86"/>
        <v>250000000</v>
      </c>
      <c r="K1933" s="67" t="str">
        <f t="shared" si="87"/>
        <v>02-02-02-007-001</v>
      </c>
      <c r="L1933" s="67" t="s">
        <v>661</v>
      </c>
      <c r="M1933" s="66" t="s">
        <v>273</v>
      </c>
      <c r="N1933" s="66" t="str">
        <f t="shared" si="85"/>
        <v/>
      </c>
      <c r="O1933" s="66" t="str">
        <f>IF(A1933="","",IF(M1933="DETALLE","",COUNTIFS(N1933:$N$2970,N1933)))</f>
        <v/>
      </c>
      <c r="P1933" s="66" t="s">
        <v>771</v>
      </c>
      <c r="Q1933" s="66" t="s">
        <v>706</v>
      </c>
      <c r="R1933" s="66" t="s">
        <v>537</v>
      </c>
      <c r="S1933" s="65" t="s">
        <v>869</v>
      </c>
    </row>
    <row r="1934" spans="6:19" s="66" customFormat="1" x14ac:dyDescent="0.25">
      <c r="F1934" s="80" t="s">
        <v>141</v>
      </c>
      <c r="G1934" s="80" t="s">
        <v>405</v>
      </c>
      <c r="H1934" s="6">
        <v>977726000</v>
      </c>
      <c r="I1934" s="6"/>
      <c r="J1934" s="6">
        <f t="shared" si="86"/>
        <v>977726000</v>
      </c>
      <c r="K1934" s="67" t="str">
        <f t="shared" si="87"/>
        <v>02-02-02-007-001</v>
      </c>
      <c r="L1934" s="67" t="s">
        <v>661</v>
      </c>
      <c r="M1934" s="66" t="s">
        <v>273</v>
      </c>
      <c r="N1934" s="66" t="str">
        <f t="shared" si="85"/>
        <v/>
      </c>
      <c r="O1934" s="66" t="str">
        <f>IF(A1934="","",IF(M1934="DETALLE","",COUNTIFS(N1934:$N$2970,N1934)))</f>
        <v/>
      </c>
      <c r="P1934" s="66" t="s">
        <v>772</v>
      </c>
      <c r="Q1934" s="66" t="s">
        <v>706</v>
      </c>
      <c r="R1934" s="66" t="s">
        <v>537</v>
      </c>
      <c r="S1934" s="65" t="s">
        <v>772</v>
      </c>
    </row>
    <row r="1935" spans="6:19" s="66" customFormat="1" x14ac:dyDescent="0.25">
      <c r="F1935" s="80" t="s">
        <v>125</v>
      </c>
      <c r="G1935" s="80" t="s">
        <v>392</v>
      </c>
      <c r="H1935" s="6">
        <v>638115027.55999994</v>
      </c>
      <c r="I1935" s="6"/>
      <c r="J1935" s="6">
        <f t="shared" si="86"/>
        <v>638115027.55999994</v>
      </c>
      <c r="K1935" s="67" t="str">
        <f t="shared" si="87"/>
        <v>02-02-02-007-001</v>
      </c>
      <c r="L1935" s="67" t="s">
        <v>661</v>
      </c>
      <c r="M1935" s="66" t="s">
        <v>273</v>
      </c>
      <c r="N1935" s="66" t="str">
        <f t="shared" si="85"/>
        <v/>
      </c>
      <c r="O1935" s="66" t="str">
        <f>IF(A1935="","",IF(M1935="DETALLE","",COUNTIFS(N1935:$N$2970,N1935)))</f>
        <v/>
      </c>
      <c r="P1935" s="66" t="s">
        <v>772</v>
      </c>
      <c r="Q1935" s="66" t="s">
        <v>706</v>
      </c>
      <c r="R1935" s="66" t="s">
        <v>537</v>
      </c>
      <c r="S1935" s="65" t="s">
        <v>874</v>
      </c>
    </row>
    <row r="1936" spans="6:19" s="66" customFormat="1" x14ac:dyDescent="0.25">
      <c r="F1936" s="84" t="s">
        <v>89</v>
      </c>
      <c r="G1936" s="80" t="s">
        <v>356</v>
      </c>
      <c r="H1936" s="6">
        <v>345000000</v>
      </c>
      <c r="I1936" s="6"/>
      <c r="J1936" s="6">
        <f t="shared" si="86"/>
        <v>345000000</v>
      </c>
      <c r="K1936" s="67" t="str">
        <f t="shared" si="87"/>
        <v>02-02-02-007-001</v>
      </c>
      <c r="L1936" s="67" t="s">
        <v>661</v>
      </c>
      <c r="M1936" s="66" t="s">
        <v>273</v>
      </c>
      <c r="N1936" s="66" t="str">
        <f t="shared" si="85"/>
        <v/>
      </c>
      <c r="O1936" s="66" t="str">
        <f>IF(A1936="","",IF(M1936="DETALLE","",COUNTIFS(N1936:$N$2970,N1936)))</f>
        <v/>
      </c>
      <c r="P1936" s="66" t="s">
        <v>772</v>
      </c>
      <c r="Q1936" s="66" t="s">
        <v>706</v>
      </c>
      <c r="R1936" s="66" t="s">
        <v>537</v>
      </c>
      <c r="S1936" s="65" t="s">
        <v>858</v>
      </c>
    </row>
    <row r="1937" spans="1:19" s="66" customFormat="1" x14ac:dyDescent="0.25">
      <c r="F1937" s="84" t="s">
        <v>90</v>
      </c>
      <c r="G1937" s="80" t="s">
        <v>1025</v>
      </c>
      <c r="H1937" s="6">
        <v>436896000</v>
      </c>
      <c r="I1937" s="6"/>
      <c r="J1937" s="6">
        <f t="shared" si="86"/>
        <v>436896000</v>
      </c>
      <c r="K1937" s="67" t="str">
        <f t="shared" si="87"/>
        <v>02-02-02-007-001</v>
      </c>
      <c r="L1937" s="67" t="s">
        <v>661</v>
      </c>
      <c r="M1937" s="66" t="s">
        <v>273</v>
      </c>
      <c r="N1937" s="66" t="str">
        <f t="shared" si="85"/>
        <v/>
      </c>
      <c r="O1937" s="66" t="str">
        <f>IF(A1937="","",IF(M1937="DETALLE","",COUNTIFS(N1937:$N$2970,N1937)))</f>
        <v/>
      </c>
      <c r="P1937" s="66" t="s">
        <v>773</v>
      </c>
      <c r="Q1937" s="66" t="s">
        <v>706</v>
      </c>
      <c r="R1937" s="66" t="s">
        <v>537</v>
      </c>
      <c r="S1937" s="65" t="s">
        <v>773</v>
      </c>
    </row>
    <row r="1938" spans="1:19" s="66" customFormat="1" x14ac:dyDescent="0.25">
      <c r="F1938" s="84" t="s">
        <v>91</v>
      </c>
      <c r="G1938" s="80" t="s">
        <v>358</v>
      </c>
      <c r="H1938" s="6">
        <v>350000000</v>
      </c>
      <c r="I1938" s="6"/>
      <c r="J1938" s="6">
        <f t="shared" si="86"/>
        <v>350000000</v>
      </c>
      <c r="K1938" s="67" t="str">
        <f t="shared" si="87"/>
        <v>02-02-02-007-001</v>
      </c>
      <c r="L1938" s="67" t="s">
        <v>661</v>
      </c>
      <c r="M1938" s="66" t="s">
        <v>273</v>
      </c>
      <c r="N1938" s="66" t="str">
        <f t="shared" si="85"/>
        <v/>
      </c>
      <c r="O1938" s="66" t="str">
        <f>IF(A1938="","",IF(M1938="DETALLE","",COUNTIFS(N1938:$N$2970,N1938)))</f>
        <v/>
      </c>
      <c r="P1938" s="66" t="s">
        <v>773</v>
      </c>
      <c r="Q1938" s="66" t="s">
        <v>706</v>
      </c>
      <c r="R1938" s="66" t="s">
        <v>537</v>
      </c>
      <c r="S1938" s="65" t="s">
        <v>859</v>
      </c>
    </row>
    <row r="1939" spans="1:19" s="66" customFormat="1" x14ac:dyDescent="0.25">
      <c r="F1939" s="80" t="s">
        <v>93</v>
      </c>
      <c r="G1939" s="80" t="s">
        <v>360</v>
      </c>
      <c r="H1939" s="6">
        <v>350000000</v>
      </c>
      <c r="I1939" s="6"/>
      <c r="J1939" s="6">
        <f t="shared" si="86"/>
        <v>350000000</v>
      </c>
      <c r="K1939" s="67" t="str">
        <f t="shared" si="87"/>
        <v>02-02-02-007-001</v>
      </c>
      <c r="L1939" s="67" t="s">
        <v>661</v>
      </c>
      <c r="M1939" s="66" t="s">
        <v>273</v>
      </c>
      <c r="N1939" s="66" t="str">
        <f t="shared" si="85"/>
        <v/>
      </c>
      <c r="O1939" s="66" t="str">
        <f>IF(A1939="","",IF(M1939="DETALLE","",COUNTIFS(N1939:$N$2970,N1939)))</f>
        <v/>
      </c>
      <c r="P1939" s="66" t="s">
        <v>774</v>
      </c>
      <c r="Q1939" s="66" t="s">
        <v>706</v>
      </c>
      <c r="R1939" s="66" t="s">
        <v>537</v>
      </c>
      <c r="S1939" s="65" t="s">
        <v>774</v>
      </c>
    </row>
    <row r="1940" spans="1:19" s="66" customFormat="1" x14ac:dyDescent="0.25">
      <c r="F1940" s="80" t="s">
        <v>94</v>
      </c>
      <c r="G1940" s="80" t="s">
        <v>361</v>
      </c>
      <c r="H1940" s="6">
        <v>240000000</v>
      </c>
      <c r="I1940" s="6"/>
      <c r="J1940" s="6">
        <f t="shared" si="86"/>
        <v>240000000</v>
      </c>
      <c r="K1940" s="67" t="str">
        <f t="shared" si="87"/>
        <v>02-02-02-007-001</v>
      </c>
      <c r="L1940" s="67" t="s">
        <v>661</v>
      </c>
      <c r="M1940" s="66" t="s">
        <v>273</v>
      </c>
      <c r="N1940" s="66" t="str">
        <f t="shared" si="85"/>
        <v/>
      </c>
      <c r="O1940" s="66" t="str">
        <f>IF(A1940="","",IF(M1940="DETALLE","",COUNTIFS(N1940:$N$2970,N1940)))</f>
        <v/>
      </c>
      <c r="P1940" s="66" t="s">
        <v>774</v>
      </c>
      <c r="Q1940" s="66" t="s">
        <v>706</v>
      </c>
      <c r="R1940" s="66" t="s">
        <v>537</v>
      </c>
      <c r="S1940" s="65" t="s">
        <v>860</v>
      </c>
    </row>
    <row r="1941" spans="1:19" s="66" customFormat="1" x14ac:dyDescent="0.25">
      <c r="F1941" s="80" t="s">
        <v>96</v>
      </c>
      <c r="G1941" s="80" t="s">
        <v>363</v>
      </c>
      <c r="H1941" s="6">
        <v>420000000</v>
      </c>
      <c r="I1941" s="6"/>
      <c r="J1941" s="6">
        <f t="shared" si="86"/>
        <v>420000000</v>
      </c>
      <c r="K1941" s="67" t="str">
        <f t="shared" si="87"/>
        <v>02-02-02-007-001</v>
      </c>
      <c r="L1941" s="67" t="s">
        <v>661</v>
      </c>
      <c r="M1941" s="66" t="s">
        <v>273</v>
      </c>
      <c r="N1941" s="66" t="str">
        <f t="shared" si="85"/>
        <v/>
      </c>
      <c r="O1941" s="66" t="str">
        <f>IF(A1941="","",IF(M1941="DETALLE","",COUNTIFS(N1941:$N$2970,N1941)))</f>
        <v/>
      </c>
      <c r="P1941" s="66" t="s">
        <v>742</v>
      </c>
      <c r="Q1941" s="66" t="s">
        <v>706</v>
      </c>
      <c r="R1941" s="66" t="s">
        <v>537</v>
      </c>
      <c r="S1941" s="65" t="s">
        <v>742</v>
      </c>
    </row>
    <row r="1942" spans="1:19" s="66" customFormat="1" x14ac:dyDescent="0.25">
      <c r="F1942" s="80" t="s">
        <v>97</v>
      </c>
      <c r="G1942" s="80" t="s">
        <v>364</v>
      </c>
      <c r="H1942" s="6">
        <v>510000000</v>
      </c>
      <c r="I1942" s="6"/>
      <c r="J1942" s="6">
        <f t="shared" si="86"/>
        <v>510000000</v>
      </c>
      <c r="K1942" s="67" t="str">
        <f t="shared" si="87"/>
        <v>02-02-02-007-001</v>
      </c>
      <c r="L1942" s="67" t="s">
        <v>661</v>
      </c>
      <c r="M1942" s="66" t="s">
        <v>273</v>
      </c>
      <c r="N1942" s="66" t="str">
        <f t="shared" si="85"/>
        <v/>
      </c>
      <c r="O1942" s="66" t="str">
        <f>IF(A1942="","",IF(M1942="DETALLE","",COUNTIFS(N1942:$N$2970,N1942)))</f>
        <v/>
      </c>
      <c r="P1942" s="66" t="s">
        <v>742</v>
      </c>
      <c r="Q1942" s="66" t="s">
        <v>706</v>
      </c>
      <c r="R1942" s="66" t="s">
        <v>537</v>
      </c>
      <c r="S1942" s="65" t="s">
        <v>861</v>
      </c>
    </row>
    <row r="1943" spans="1:19" s="66" customFormat="1" x14ac:dyDescent="0.25">
      <c r="F1943" s="80" t="s">
        <v>98</v>
      </c>
      <c r="G1943" s="80" t="s">
        <v>283</v>
      </c>
      <c r="H1943" s="6">
        <v>102000000</v>
      </c>
      <c r="I1943" s="6"/>
      <c r="J1943" s="6">
        <f t="shared" si="86"/>
        <v>102000000</v>
      </c>
      <c r="K1943" s="67" t="str">
        <f t="shared" si="87"/>
        <v>02-02-02-007-001</v>
      </c>
      <c r="L1943" s="67" t="s">
        <v>661</v>
      </c>
      <c r="M1943" s="66" t="s">
        <v>273</v>
      </c>
      <c r="N1943" s="66" t="str">
        <f t="shared" si="85"/>
        <v/>
      </c>
      <c r="O1943" s="66" t="str">
        <f>IF(A1943="","",IF(M1943="DETALLE","",COUNTIFS(N1943:$N$2970,N1943)))</f>
        <v/>
      </c>
      <c r="P1943" s="66" t="s">
        <v>742</v>
      </c>
      <c r="Q1943" s="66" t="s">
        <v>706</v>
      </c>
      <c r="R1943" s="66" t="s">
        <v>537</v>
      </c>
      <c r="S1943" s="65" t="s">
        <v>862</v>
      </c>
    </row>
    <row r="1944" spans="1:19" s="66" customFormat="1" ht="26.25" customHeight="1" x14ac:dyDescent="0.25">
      <c r="A1944" s="62"/>
      <c r="B1944" s="62"/>
      <c r="C1944" s="62"/>
      <c r="D1944" s="62"/>
      <c r="E1944" s="62"/>
      <c r="F1944" s="62"/>
      <c r="G1944" s="62" t="s">
        <v>261</v>
      </c>
      <c r="H1944" s="4" t="str">
        <f>IF(A1944="","",SUMIFS(H1945:$H$2970,L1945:$L$2970,K1944))</f>
        <v/>
      </c>
      <c r="I1944" s="4" t="str">
        <f>IF(A1944="","",SUMIFS(I1945:$I$2970,L1945:$L$2970,K1944))</f>
        <v/>
      </c>
      <c r="J1944" s="4" t="str">
        <f t="shared" si="86"/>
        <v/>
      </c>
      <c r="K1944" s="64" t="str">
        <f t="shared" si="87"/>
        <v/>
      </c>
      <c r="L1944" s="64" t="s">
        <v>261</v>
      </c>
      <c r="M1944" s="62" t="s">
        <v>261</v>
      </c>
      <c r="N1944" s="62" t="str">
        <f t="shared" si="85"/>
        <v/>
      </c>
      <c r="O1944" s="62" t="str">
        <f>IF(A1944="","",IF(M1944="DETALLE","",COUNTIFS(N1944:$N$2970,N1944)))</f>
        <v/>
      </c>
      <c r="P1944" s="62" t="s">
        <v>261</v>
      </c>
      <c r="Q1944" s="62" t="s">
        <v>261</v>
      </c>
      <c r="R1944" s="62" t="s">
        <v>261</v>
      </c>
      <c r="S1944" s="65" t="s">
        <v>261</v>
      </c>
    </row>
    <row r="1945" spans="1:19" s="66" customFormat="1" ht="30" customHeight="1" x14ac:dyDescent="0.25">
      <c r="A1945" s="62" t="s">
        <v>27</v>
      </c>
      <c r="B1945" s="62" t="s">
        <v>27</v>
      </c>
      <c r="C1945" s="62" t="s">
        <v>27</v>
      </c>
      <c r="D1945" s="62" t="s">
        <v>146</v>
      </c>
      <c r="E1945" s="62" t="s">
        <v>152</v>
      </c>
      <c r="F1945" s="71"/>
      <c r="G1945" s="63" t="s">
        <v>538</v>
      </c>
      <c r="H1945" s="4">
        <f>IF(A1945="","",SUMIFS(H1946:$H$2970,L1946:$L$2970,K1945))</f>
        <v>23309079011.129997</v>
      </c>
      <c r="I1945" s="4">
        <f>IF(A1945="","",SUMIFS(I1946:$I$2970,L1946:$L$2970,K1945))</f>
        <v>1742381000</v>
      </c>
      <c r="J1945" s="4">
        <f t="shared" si="86"/>
        <v>25051460011.129997</v>
      </c>
      <c r="K1945" s="64" t="str">
        <f t="shared" si="87"/>
        <v>02-02-02-007-002</v>
      </c>
      <c r="L1945" s="64" t="s">
        <v>660</v>
      </c>
      <c r="M1945" s="62" t="s">
        <v>277</v>
      </c>
      <c r="N1945" s="62" t="str">
        <f t="shared" si="85"/>
        <v>020202007002Subordinal</v>
      </c>
      <c r="O1945" s="62">
        <f>IF(A1945="","",IF(M1945="DETALLE","",COUNTIFS(N1945:$N$2970,N1945)))</f>
        <v>1</v>
      </c>
      <c r="P1945" s="62" t="s">
        <v>261</v>
      </c>
      <c r="Q1945" s="62" t="s">
        <v>538</v>
      </c>
      <c r="R1945" s="62" t="s">
        <v>538</v>
      </c>
      <c r="S1945" s="65" t="s">
        <v>261</v>
      </c>
    </row>
    <row r="1946" spans="1:19" s="66" customFormat="1" x14ac:dyDescent="0.25">
      <c r="F1946" s="84" t="s">
        <v>31</v>
      </c>
      <c r="G1946" s="80" t="s">
        <v>961</v>
      </c>
      <c r="H1946" s="6"/>
      <c r="I1946" s="6">
        <v>570000000</v>
      </c>
      <c r="J1946" s="6">
        <f t="shared" si="86"/>
        <v>570000000</v>
      </c>
      <c r="K1946" s="67" t="str">
        <f t="shared" si="87"/>
        <v>02-02-02-007-002</v>
      </c>
      <c r="L1946" s="67" t="s">
        <v>662</v>
      </c>
      <c r="M1946" s="66" t="s">
        <v>273</v>
      </c>
      <c r="N1946" s="66" t="str">
        <f t="shared" si="85"/>
        <v/>
      </c>
      <c r="O1946" s="66" t="str">
        <f>IF(A1946="","",IF(M1946="DETALLE","",COUNTIFS(N1946:$N$2970,N1946)))</f>
        <v/>
      </c>
      <c r="P1946" s="66" t="s">
        <v>739</v>
      </c>
      <c r="Q1946" s="66" t="s">
        <v>538</v>
      </c>
      <c r="R1946" s="66" t="s">
        <v>538</v>
      </c>
      <c r="S1946" s="65" t="s">
        <v>832</v>
      </c>
    </row>
    <row r="1947" spans="1:19" s="66" customFormat="1" x14ac:dyDescent="0.25">
      <c r="F1947" s="84" t="s">
        <v>131</v>
      </c>
      <c r="G1947" s="80" t="s">
        <v>1040</v>
      </c>
      <c r="H1947" s="6">
        <v>160000000</v>
      </c>
      <c r="I1947" s="6"/>
      <c r="J1947" s="6">
        <f t="shared" si="86"/>
        <v>160000000</v>
      </c>
      <c r="K1947" s="67" t="str">
        <f t="shared" si="87"/>
        <v>02-02-02-007-002</v>
      </c>
      <c r="L1947" s="67" t="s">
        <v>662</v>
      </c>
      <c r="M1947" s="66" t="s">
        <v>273</v>
      </c>
      <c r="N1947" s="66" t="str">
        <f t="shared" si="85"/>
        <v/>
      </c>
      <c r="O1947" s="66" t="str">
        <f>IF(A1947="","",IF(M1947="DETALLE","",COUNTIFS(N1947:$N$2970,N1947)))</f>
        <v/>
      </c>
      <c r="P1947" s="66" t="s">
        <v>739</v>
      </c>
      <c r="Q1947" s="66" t="s">
        <v>538</v>
      </c>
      <c r="R1947" s="66" t="s">
        <v>538</v>
      </c>
      <c r="S1947" s="65" t="s">
        <v>879</v>
      </c>
    </row>
    <row r="1948" spans="1:19" s="66" customFormat="1" x14ac:dyDescent="0.25">
      <c r="F1948" s="84" t="s">
        <v>154</v>
      </c>
      <c r="G1948" s="80" t="s">
        <v>1009</v>
      </c>
      <c r="H1948" s="6">
        <v>6500000</v>
      </c>
      <c r="I1948" s="6"/>
      <c r="J1948" s="6">
        <f t="shared" si="86"/>
        <v>6500000</v>
      </c>
      <c r="K1948" s="67" t="str">
        <f t="shared" si="87"/>
        <v>02-02-02-007-002</v>
      </c>
      <c r="L1948" s="67" t="s">
        <v>662</v>
      </c>
      <c r="M1948" s="66" t="s">
        <v>273</v>
      </c>
      <c r="N1948" s="66" t="str">
        <f t="shared" si="85"/>
        <v/>
      </c>
      <c r="O1948" s="66" t="str">
        <f>IF(A1948="","",IF(M1948="DETALLE","",COUNTIFS(N1948:$N$2970,N1948)))</f>
        <v/>
      </c>
      <c r="P1948" s="66" t="s">
        <v>739</v>
      </c>
      <c r="Q1948" s="66" t="s">
        <v>538</v>
      </c>
      <c r="R1948" s="66" t="s">
        <v>538</v>
      </c>
      <c r="S1948" s="65" t="s">
        <v>891</v>
      </c>
    </row>
    <row r="1949" spans="1:19" s="66" customFormat="1" x14ac:dyDescent="0.25">
      <c r="F1949" s="84" t="s">
        <v>133</v>
      </c>
      <c r="G1949" s="80" t="s">
        <v>1006</v>
      </c>
      <c r="H1949" s="6">
        <v>155912400</v>
      </c>
      <c r="I1949" s="6"/>
      <c r="J1949" s="6">
        <f t="shared" si="86"/>
        <v>155912400</v>
      </c>
      <c r="K1949" s="67" t="str">
        <f t="shared" si="87"/>
        <v>02-02-02-007-002</v>
      </c>
      <c r="L1949" s="67" t="s">
        <v>662</v>
      </c>
      <c r="M1949" s="66" t="s">
        <v>273</v>
      </c>
      <c r="N1949" s="66" t="str">
        <f t="shared" si="85"/>
        <v/>
      </c>
      <c r="O1949" s="66" t="str">
        <f>IF(A1949="","",IF(M1949="DETALLE","",COUNTIFS(N1949:$N$2970,N1949)))</f>
        <v/>
      </c>
      <c r="P1949" s="66" t="s">
        <v>739</v>
      </c>
      <c r="Q1949" s="66" t="s">
        <v>538</v>
      </c>
      <c r="R1949" s="66" t="s">
        <v>538</v>
      </c>
      <c r="S1949" s="65" t="s">
        <v>881</v>
      </c>
    </row>
    <row r="1950" spans="1:19" s="66" customFormat="1" x14ac:dyDescent="0.25">
      <c r="F1950" s="80" t="s">
        <v>135</v>
      </c>
      <c r="G1950" s="80" t="s">
        <v>1039</v>
      </c>
      <c r="H1950" s="6">
        <v>229067302.14000002</v>
      </c>
      <c r="I1950" s="6"/>
      <c r="J1950" s="6">
        <f t="shared" si="86"/>
        <v>229067302.14000002</v>
      </c>
      <c r="K1950" s="67" t="str">
        <f t="shared" si="87"/>
        <v>02-02-02-007-002</v>
      </c>
      <c r="L1950" s="67" t="s">
        <v>662</v>
      </c>
      <c r="M1950" s="66" t="s">
        <v>273</v>
      </c>
      <c r="N1950" s="66" t="str">
        <f t="shared" si="85"/>
        <v/>
      </c>
      <c r="O1950" s="66" t="str">
        <f>IF(A1950="","",IF(M1950="DETALLE","",COUNTIFS(N1950:$N$2970,N1950)))</f>
        <v/>
      </c>
      <c r="P1950" s="66" t="s">
        <v>739</v>
      </c>
      <c r="Q1950" s="66" t="s">
        <v>538</v>
      </c>
      <c r="R1950" s="66" t="s">
        <v>538</v>
      </c>
      <c r="S1950" s="65" t="s">
        <v>883</v>
      </c>
    </row>
    <row r="1951" spans="1:19" s="66" customFormat="1" x14ac:dyDescent="0.25">
      <c r="F1951" s="80" t="s">
        <v>136</v>
      </c>
      <c r="G1951" s="80" t="s">
        <v>1035</v>
      </c>
      <c r="H1951" s="6">
        <v>142555287</v>
      </c>
      <c r="I1951" s="6"/>
      <c r="J1951" s="6">
        <f t="shared" si="86"/>
        <v>142555287</v>
      </c>
      <c r="K1951" s="67" t="str">
        <f t="shared" si="87"/>
        <v>02-02-02-007-002</v>
      </c>
      <c r="L1951" s="67" t="s">
        <v>662</v>
      </c>
      <c r="M1951" s="66" t="s">
        <v>273</v>
      </c>
      <c r="N1951" s="66" t="str">
        <f t="shared" si="85"/>
        <v/>
      </c>
      <c r="O1951" s="66" t="str">
        <f>IF(A1951="","",IF(M1951="DETALLE","",COUNTIFS(N1951:$N$2970,N1951)))</f>
        <v/>
      </c>
      <c r="P1951" s="66" t="s">
        <v>739</v>
      </c>
      <c r="Q1951" s="66" t="s">
        <v>538</v>
      </c>
      <c r="R1951" s="66" t="s">
        <v>538</v>
      </c>
      <c r="S1951" s="65" t="s">
        <v>884</v>
      </c>
    </row>
    <row r="1952" spans="1:19" s="66" customFormat="1" x14ac:dyDescent="0.25">
      <c r="F1952" s="80" t="s">
        <v>38</v>
      </c>
      <c r="G1952" s="80" t="s">
        <v>1016</v>
      </c>
      <c r="H1952" s="6">
        <v>6471936000</v>
      </c>
      <c r="I1952" s="6"/>
      <c r="J1952" s="6">
        <f t="shared" si="86"/>
        <v>6471936000</v>
      </c>
      <c r="K1952" s="67" t="str">
        <f t="shared" si="87"/>
        <v>02-02-02-007-002</v>
      </c>
      <c r="L1952" s="67" t="s">
        <v>662</v>
      </c>
      <c r="M1952" s="66" t="s">
        <v>273</v>
      </c>
      <c r="N1952" s="66" t="str">
        <f t="shared" si="85"/>
        <v/>
      </c>
      <c r="O1952" s="66" t="str">
        <f>IF(A1952="","",IF(M1952="DETALLE","",COUNTIFS(N1952:$N$2970,N1952)))</f>
        <v/>
      </c>
      <c r="P1952" s="66" t="s">
        <v>739</v>
      </c>
      <c r="Q1952" s="66" t="s">
        <v>538</v>
      </c>
      <c r="R1952" s="66" t="s">
        <v>538</v>
      </c>
      <c r="S1952" s="65" t="s">
        <v>839</v>
      </c>
    </row>
    <row r="1953" spans="1:19" s="66" customFormat="1" x14ac:dyDescent="0.25">
      <c r="F1953" s="80" t="s">
        <v>103</v>
      </c>
      <c r="G1953" s="80" t="s">
        <v>369</v>
      </c>
      <c r="H1953" s="6">
        <v>300000000</v>
      </c>
      <c r="I1953" s="6"/>
      <c r="J1953" s="6">
        <f t="shared" si="86"/>
        <v>300000000</v>
      </c>
      <c r="K1953" s="67" t="str">
        <f t="shared" si="87"/>
        <v>02-02-02-007-002</v>
      </c>
      <c r="L1953" s="67" t="s">
        <v>662</v>
      </c>
      <c r="M1953" s="66" t="s">
        <v>273</v>
      </c>
      <c r="N1953" s="66" t="str">
        <f t="shared" si="85"/>
        <v/>
      </c>
      <c r="O1953" s="66" t="str">
        <f>IF(A1953="","",IF(M1953="DETALLE","",COUNTIFS(N1953:$N$2970,N1953)))</f>
        <v/>
      </c>
      <c r="P1953" s="66" t="s">
        <v>747</v>
      </c>
      <c r="Q1953" s="66" t="s">
        <v>538</v>
      </c>
      <c r="R1953" s="66" t="s">
        <v>538</v>
      </c>
      <c r="S1953" s="65" t="s">
        <v>747</v>
      </c>
    </row>
    <row r="1954" spans="1:19" s="66" customFormat="1" x14ac:dyDescent="0.25">
      <c r="F1954" s="80" t="s">
        <v>41</v>
      </c>
      <c r="G1954" s="80" t="s">
        <v>312</v>
      </c>
      <c r="H1954" s="6">
        <v>37200000</v>
      </c>
      <c r="I1954" s="6"/>
      <c r="J1954" s="6">
        <f t="shared" si="86"/>
        <v>37200000</v>
      </c>
      <c r="K1954" s="67" t="str">
        <f>IF(F1954&lt;&gt;"",K1953,A1954&amp;IF(B1954="","","-"&amp;B1954)&amp;IF(OR(C1954="",C1954=" "),"","-"&amp;C1954)&amp;IF(OR(D1954="",D1954=" "),"","-"&amp;D1954)&amp;IF(OR(E1954="",E1954=" "),"","-"&amp;E1954))</f>
        <v>02-02-02-007-002</v>
      </c>
      <c r="L1954" s="67" t="s">
        <v>662</v>
      </c>
      <c r="M1954" s="66" t="s">
        <v>273</v>
      </c>
      <c r="N1954" s="66" t="str">
        <f t="shared" si="85"/>
        <v/>
      </c>
      <c r="O1954" s="66" t="str">
        <f>IF(A1954="","",IF(M1954="DETALLE","",COUNTIFS(N1954:$N$2970,N1954)))</f>
        <v/>
      </c>
      <c r="P1954" s="66" t="s">
        <v>745</v>
      </c>
      <c r="Q1954" s="66" t="s">
        <v>538</v>
      </c>
      <c r="R1954" s="66" t="s">
        <v>538</v>
      </c>
      <c r="S1954" s="65" t="s">
        <v>745</v>
      </c>
    </row>
    <row r="1955" spans="1:19" s="66" customFormat="1" x14ac:dyDescent="0.25">
      <c r="F1955" s="80" t="s">
        <v>147</v>
      </c>
      <c r="G1955" s="80" t="s">
        <v>830</v>
      </c>
      <c r="H1955" s="6">
        <v>110698000</v>
      </c>
      <c r="I1955" s="6"/>
      <c r="J1955" s="6">
        <f t="shared" si="86"/>
        <v>110698000</v>
      </c>
      <c r="K1955" s="67" t="str">
        <f t="shared" si="87"/>
        <v>02-02-02-007-002</v>
      </c>
      <c r="L1955" s="67" t="s">
        <v>662</v>
      </c>
      <c r="M1955" s="66" t="s">
        <v>273</v>
      </c>
      <c r="N1955" s="66" t="str">
        <f t="shared" si="85"/>
        <v/>
      </c>
      <c r="O1955" s="66" t="str">
        <f>IF(A1955="","",IF(M1955="DETALLE","",COUNTIFS(N1955:$N$2970,N1955)))</f>
        <v/>
      </c>
      <c r="P1955" s="66" t="s">
        <v>745</v>
      </c>
      <c r="Q1955" s="66" t="s">
        <v>538</v>
      </c>
      <c r="R1955" s="66" t="s">
        <v>538</v>
      </c>
      <c r="S1955" s="65" t="s">
        <v>889</v>
      </c>
    </row>
    <row r="1956" spans="1:19" s="66" customFormat="1" x14ac:dyDescent="0.25">
      <c r="F1956" s="80" t="s">
        <v>106</v>
      </c>
      <c r="G1956" s="80" t="s">
        <v>997</v>
      </c>
      <c r="H1956" s="6">
        <v>7999000</v>
      </c>
      <c r="I1956" s="6"/>
      <c r="J1956" s="6">
        <f t="shared" si="86"/>
        <v>7999000</v>
      </c>
      <c r="K1956" s="67" t="str">
        <f t="shared" si="87"/>
        <v>02-02-02-007-002</v>
      </c>
      <c r="L1956" s="67" t="s">
        <v>662</v>
      </c>
      <c r="M1956" s="66" t="s">
        <v>273</v>
      </c>
      <c r="N1956" s="66" t="str">
        <f t="shared" si="85"/>
        <v/>
      </c>
      <c r="O1956" s="66" t="str">
        <f>IF(A1956="","",IF(M1956="DETALLE","",COUNTIFS(N1956:$N$2970,N1956)))</f>
        <v/>
      </c>
      <c r="P1956" s="66" t="s">
        <v>776</v>
      </c>
      <c r="Q1956" s="66" t="s">
        <v>538</v>
      </c>
      <c r="R1956" s="66" t="s">
        <v>538</v>
      </c>
      <c r="S1956" s="65" t="s">
        <v>776</v>
      </c>
    </row>
    <row r="1957" spans="1:19" s="66" customFormat="1" ht="15.75" thickBot="1" x14ac:dyDescent="0.3">
      <c r="F1957" s="80" t="s">
        <v>148</v>
      </c>
      <c r="G1957" s="80" t="s">
        <v>412</v>
      </c>
      <c r="H1957" s="6">
        <v>43000000</v>
      </c>
      <c r="I1957" s="6"/>
      <c r="J1957" s="6">
        <f t="shared" si="86"/>
        <v>43000000</v>
      </c>
      <c r="K1957" s="67" t="str">
        <f t="shared" si="87"/>
        <v>02-02-02-007-002</v>
      </c>
      <c r="L1957" s="67" t="s">
        <v>662</v>
      </c>
      <c r="M1957" s="66" t="s">
        <v>273</v>
      </c>
      <c r="N1957" s="66" t="str">
        <f t="shared" si="85"/>
        <v/>
      </c>
      <c r="O1957" s="66" t="str">
        <f>IF(A1957="","",IF(M1957="DETALLE","",COUNTIFS(N1957:$N$2970,N1957)))</f>
        <v/>
      </c>
      <c r="P1957" s="66" t="s">
        <v>780</v>
      </c>
      <c r="Q1957" s="66" t="s">
        <v>538</v>
      </c>
      <c r="R1957" s="66" t="s">
        <v>538</v>
      </c>
      <c r="S1957" s="65" t="s">
        <v>780</v>
      </c>
    </row>
    <row r="1958" spans="1:19" s="66" customFormat="1" ht="15.75" thickTop="1" x14ac:dyDescent="0.25">
      <c r="A1958" s="91" t="s">
        <v>926</v>
      </c>
      <c r="B1958" s="92"/>
      <c r="C1958" s="92"/>
      <c r="D1958" s="92"/>
      <c r="E1958" s="92"/>
      <c r="F1958" s="92"/>
      <c r="G1958" s="92"/>
      <c r="H1958" s="92"/>
      <c r="I1958" s="92"/>
      <c r="J1958" s="61" t="s">
        <v>947</v>
      </c>
      <c r="K1958" s="67"/>
      <c r="L1958" s="67"/>
      <c r="S1958" s="65"/>
    </row>
    <row r="1959" spans="1:19" s="66" customFormat="1" ht="45" customHeight="1" thickBot="1" x14ac:dyDescent="0.3">
      <c r="A1959" s="93" t="s">
        <v>929</v>
      </c>
      <c r="B1959" s="94"/>
      <c r="C1959" s="94"/>
      <c r="D1959" s="94"/>
      <c r="E1959" s="94"/>
      <c r="F1959" s="94"/>
      <c r="G1959" s="94"/>
      <c r="H1959" s="94"/>
      <c r="I1959" s="94"/>
      <c r="J1959" s="94"/>
      <c r="K1959" s="67"/>
      <c r="L1959" s="67"/>
      <c r="S1959" s="65"/>
    </row>
    <row r="1960" spans="1:19" s="66" customFormat="1" ht="21.75" customHeight="1" thickTop="1" x14ac:dyDescent="0.25">
      <c r="A1960" s="48" t="s">
        <v>11</v>
      </c>
      <c r="B1960" s="48" t="s">
        <v>12</v>
      </c>
      <c r="C1960" s="48" t="s">
        <v>13</v>
      </c>
      <c r="D1960" s="48" t="s">
        <v>14</v>
      </c>
      <c r="E1960" s="48" t="s">
        <v>15</v>
      </c>
      <c r="F1960" s="48" t="s">
        <v>16</v>
      </c>
      <c r="G1960" s="49" t="s">
        <v>17</v>
      </c>
      <c r="H1960" s="50" t="s">
        <v>18</v>
      </c>
      <c r="I1960" s="50" t="s">
        <v>19</v>
      </c>
      <c r="J1960" s="50" t="s">
        <v>20</v>
      </c>
      <c r="K1960" s="67"/>
      <c r="L1960" s="67"/>
      <c r="S1960" s="65"/>
    </row>
    <row r="1961" spans="1:19" s="66" customFormat="1" ht="12.75" customHeight="1" x14ac:dyDescent="0.25">
      <c r="H1961" s="6"/>
      <c r="I1961" s="6"/>
      <c r="J1961" s="6"/>
      <c r="K1961" s="67"/>
      <c r="L1961" s="67"/>
      <c r="S1961" s="65"/>
    </row>
    <row r="1962" spans="1:19" s="66" customFormat="1" x14ac:dyDescent="0.25">
      <c r="F1962" s="80" t="s">
        <v>225</v>
      </c>
      <c r="G1962" s="80" t="s">
        <v>1032</v>
      </c>
      <c r="H1962" s="6">
        <v>350000000</v>
      </c>
      <c r="I1962" s="6"/>
      <c r="J1962" s="6">
        <f t="shared" si="86"/>
        <v>350000000</v>
      </c>
      <c r="K1962" s="67" t="str">
        <f>IF(F1962&lt;&gt;"",K1957,A1962&amp;IF(B1962="","","-"&amp;B1962)&amp;IF(OR(C1962="",C1962=" "),"","-"&amp;C1962)&amp;IF(OR(D1962="",D1962=" "),"","-"&amp;D1962)&amp;IF(OR(E1962="",E1962=" "),"","-"&amp;E1962))</f>
        <v>02-02-02-007-002</v>
      </c>
      <c r="L1962" s="67" t="s">
        <v>662</v>
      </c>
      <c r="M1962" s="66" t="s">
        <v>273</v>
      </c>
      <c r="N1962" s="66" t="str">
        <f t="shared" si="85"/>
        <v/>
      </c>
      <c r="O1962" s="66" t="str">
        <f>IF(A1962="","",IF(M1962="DETALLE","",COUNTIFS(N1962:$N$2970,N1962)))</f>
        <v/>
      </c>
      <c r="P1962" s="66" t="s">
        <v>750</v>
      </c>
      <c r="Q1962" s="66" t="s">
        <v>538</v>
      </c>
      <c r="R1962" s="66" t="s">
        <v>538</v>
      </c>
      <c r="S1962" s="65" t="s">
        <v>909</v>
      </c>
    </row>
    <row r="1963" spans="1:19" s="66" customFormat="1" x14ac:dyDescent="0.25">
      <c r="F1963" s="80" t="s">
        <v>49</v>
      </c>
      <c r="G1963" s="80" t="s">
        <v>1018</v>
      </c>
      <c r="H1963" s="6">
        <v>78000000</v>
      </c>
      <c r="I1963" s="6"/>
      <c r="J1963" s="6">
        <f t="shared" si="86"/>
        <v>78000000</v>
      </c>
      <c r="K1963" s="67" t="str">
        <f t="shared" si="87"/>
        <v>02-02-02-007-002</v>
      </c>
      <c r="L1963" s="67" t="s">
        <v>662</v>
      </c>
      <c r="M1963" s="66" t="s">
        <v>273</v>
      </c>
      <c r="N1963" s="66" t="str">
        <f t="shared" si="85"/>
        <v/>
      </c>
      <c r="O1963" s="66" t="str">
        <f>IF(A1963="","",IF(M1963="DETALLE","",COUNTIFS(N1963:$N$2970,N1963)))</f>
        <v/>
      </c>
      <c r="P1963" s="66" t="s">
        <v>752</v>
      </c>
      <c r="Q1963" s="66" t="s">
        <v>538</v>
      </c>
      <c r="R1963" s="66" t="s">
        <v>538</v>
      </c>
      <c r="S1963" s="65" t="s">
        <v>752</v>
      </c>
    </row>
    <row r="1964" spans="1:19" s="66" customFormat="1" x14ac:dyDescent="0.25">
      <c r="F1964" s="80" t="s">
        <v>54</v>
      </c>
      <c r="G1964" s="80" t="s">
        <v>288</v>
      </c>
      <c r="H1964" s="6"/>
      <c r="I1964" s="6">
        <v>498181000</v>
      </c>
      <c r="J1964" s="6">
        <f t="shared" si="86"/>
        <v>498181000</v>
      </c>
      <c r="K1964" s="67" t="str">
        <f t="shared" si="87"/>
        <v>02-02-02-007-002</v>
      </c>
      <c r="L1964" s="67" t="s">
        <v>662</v>
      </c>
      <c r="M1964" s="66" t="s">
        <v>273</v>
      </c>
      <c r="N1964" s="66" t="str">
        <f t="shared" si="85"/>
        <v/>
      </c>
      <c r="O1964" s="66" t="str">
        <f>IF(A1964="","",IF(M1964="DETALLE","",COUNTIFS(N1964:$N$2970,N1964)))</f>
        <v/>
      </c>
      <c r="P1964" s="66" t="s">
        <v>743</v>
      </c>
      <c r="Q1964" s="66" t="s">
        <v>538</v>
      </c>
      <c r="R1964" s="66" t="s">
        <v>538</v>
      </c>
      <c r="S1964" s="65" t="s">
        <v>743</v>
      </c>
    </row>
    <row r="1965" spans="1:19" s="66" customFormat="1" x14ac:dyDescent="0.25">
      <c r="F1965" s="80" t="s">
        <v>138</v>
      </c>
      <c r="G1965" s="80" t="s">
        <v>992</v>
      </c>
      <c r="H1965" s="6">
        <v>324000000</v>
      </c>
      <c r="I1965" s="6">
        <v>450000000</v>
      </c>
      <c r="J1965" s="6">
        <f t="shared" si="86"/>
        <v>774000000</v>
      </c>
      <c r="K1965" s="67" t="str">
        <f t="shared" si="87"/>
        <v>02-02-02-007-002</v>
      </c>
      <c r="L1965" s="67" t="s">
        <v>662</v>
      </c>
      <c r="M1965" s="66" t="s">
        <v>273</v>
      </c>
      <c r="N1965" s="66" t="str">
        <f t="shared" si="85"/>
        <v/>
      </c>
      <c r="O1965" s="66" t="str">
        <f>IF(A1965="","",IF(M1965="DETALLE","",COUNTIFS(N1965:$N$2970,N1965)))</f>
        <v/>
      </c>
      <c r="P1965" s="66" t="s">
        <v>778</v>
      </c>
      <c r="Q1965" s="66" t="s">
        <v>538</v>
      </c>
      <c r="R1965" s="66" t="s">
        <v>538</v>
      </c>
      <c r="S1965" s="65" t="s">
        <v>778</v>
      </c>
    </row>
    <row r="1966" spans="1:19" s="66" customFormat="1" x14ac:dyDescent="0.25">
      <c r="F1966" s="80" t="s">
        <v>56</v>
      </c>
      <c r="G1966" s="80" t="s">
        <v>280</v>
      </c>
      <c r="H1966" s="6">
        <v>278000000</v>
      </c>
      <c r="I1966" s="6"/>
      <c r="J1966" s="6">
        <f t="shared" si="86"/>
        <v>278000000</v>
      </c>
      <c r="K1966" s="67" t="str">
        <f t="shared" si="87"/>
        <v>02-02-02-007-002</v>
      </c>
      <c r="L1966" s="67" t="s">
        <v>662</v>
      </c>
      <c r="M1966" s="66" t="s">
        <v>273</v>
      </c>
      <c r="N1966" s="66" t="str">
        <f t="shared" si="85"/>
        <v/>
      </c>
      <c r="O1966" s="66" t="str">
        <f>IF(A1966="","",IF(M1966="DETALLE","",COUNTIFS(N1966:$N$2970,N1966)))</f>
        <v/>
      </c>
      <c r="P1966" s="66" t="s">
        <v>740</v>
      </c>
      <c r="Q1966" s="66" t="s">
        <v>538</v>
      </c>
      <c r="R1966" s="66" t="s">
        <v>538</v>
      </c>
      <c r="S1966" s="65" t="s">
        <v>740</v>
      </c>
    </row>
    <row r="1967" spans="1:19" s="66" customFormat="1" x14ac:dyDescent="0.25">
      <c r="F1967" s="84" t="s">
        <v>57</v>
      </c>
      <c r="G1967" s="80" t="s">
        <v>1023</v>
      </c>
      <c r="H1967" s="6">
        <v>3381069395</v>
      </c>
      <c r="I1967" s="6"/>
      <c r="J1967" s="6">
        <f t="shared" si="86"/>
        <v>3381069395</v>
      </c>
      <c r="K1967" s="67" t="str">
        <f t="shared" si="87"/>
        <v>02-02-02-007-002</v>
      </c>
      <c r="L1967" s="67" t="s">
        <v>662</v>
      </c>
      <c r="M1967" s="66" t="s">
        <v>273</v>
      </c>
      <c r="N1967" s="66" t="str">
        <f t="shared" ref="N1967:N2031" si="88">IF(F1967&lt;&gt;"","",A1967&amp;TRIM(B1967)&amp;TRIM(C1967)&amp;TRIM(D1967)&amp;TRIM(E1967)&amp;TRIM(M1967))</f>
        <v/>
      </c>
      <c r="O1967" s="66" t="str">
        <f>IF(A1967="","",IF(M1967="DETALLE","",COUNTIFS(N1967:$N$2970,N1967)))</f>
        <v/>
      </c>
      <c r="P1967" s="66" t="s">
        <v>757</v>
      </c>
      <c r="Q1967" s="66" t="s">
        <v>538</v>
      </c>
      <c r="R1967" s="66" t="s">
        <v>538</v>
      </c>
      <c r="S1967" s="65" t="s">
        <v>757</v>
      </c>
    </row>
    <row r="1968" spans="1:19" s="66" customFormat="1" x14ac:dyDescent="0.25">
      <c r="F1968" s="84" t="s">
        <v>139</v>
      </c>
      <c r="G1968" s="80" t="s">
        <v>1036</v>
      </c>
      <c r="H1968" s="6">
        <v>2908175434</v>
      </c>
      <c r="I1968" s="6">
        <v>192200000</v>
      </c>
      <c r="J1968" s="6">
        <f t="shared" si="86"/>
        <v>3100375434</v>
      </c>
      <c r="K1968" s="67" t="str">
        <f t="shared" si="87"/>
        <v>02-02-02-007-002</v>
      </c>
      <c r="L1968" s="67" t="s">
        <v>662</v>
      </c>
      <c r="M1968" s="66" t="s">
        <v>273</v>
      </c>
      <c r="N1968" s="66" t="str">
        <f t="shared" si="88"/>
        <v/>
      </c>
      <c r="O1968" s="66" t="str">
        <f>IF(A1968="","",IF(M1968="DETALLE","",COUNTIFS(N1968:$N$2970,N1968)))</f>
        <v/>
      </c>
      <c r="P1968" s="66" t="s">
        <v>779</v>
      </c>
      <c r="Q1968" s="66" t="s">
        <v>538</v>
      </c>
      <c r="R1968" s="66" t="s">
        <v>538</v>
      </c>
      <c r="S1968" s="65" t="s">
        <v>779</v>
      </c>
    </row>
    <row r="1969" spans="6:19" s="66" customFormat="1" x14ac:dyDescent="0.25">
      <c r="F1969" s="84" t="s">
        <v>140</v>
      </c>
      <c r="G1969" s="80" t="s">
        <v>313</v>
      </c>
      <c r="H1969" s="6">
        <v>428339760</v>
      </c>
      <c r="I1969" s="6"/>
      <c r="J1969" s="6">
        <f t="shared" si="86"/>
        <v>428339760</v>
      </c>
      <c r="K1969" s="67" t="str">
        <f t="shared" si="87"/>
        <v>02-02-02-007-002</v>
      </c>
      <c r="L1969" s="67" t="s">
        <v>662</v>
      </c>
      <c r="M1969" s="66" t="s">
        <v>273</v>
      </c>
      <c r="N1969" s="66" t="str">
        <f t="shared" si="88"/>
        <v/>
      </c>
      <c r="O1969" s="66" t="str">
        <f>IF(A1969="","",IF(M1969="DETALLE","",COUNTIFS(N1969:$N$2970,N1969)))</f>
        <v/>
      </c>
      <c r="P1969" s="66" t="s">
        <v>779</v>
      </c>
      <c r="Q1969" s="66" t="s">
        <v>538</v>
      </c>
      <c r="R1969" s="66" t="s">
        <v>538</v>
      </c>
      <c r="S1969" s="65" t="s">
        <v>886</v>
      </c>
    </row>
    <row r="1970" spans="6:19" s="66" customFormat="1" x14ac:dyDescent="0.25">
      <c r="F1970" s="84" t="s">
        <v>59</v>
      </c>
      <c r="G1970" s="80" t="s">
        <v>1029</v>
      </c>
      <c r="H1970" s="6">
        <v>1558710000.3</v>
      </c>
      <c r="I1970" s="6"/>
      <c r="J1970" s="6">
        <f t="shared" si="86"/>
        <v>1558710000.3</v>
      </c>
      <c r="K1970" s="67" t="str">
        <f t="shared" si="87"/>
        <v>02-02-02-007-002</v>
      </c>
      <c r="L1970" s="67" t="s">
        <v>662</v>
      </c>
      <c r="M1970" s="66" t="s">
        <v>273</v>
      </c>
      <c r="N1970" s="66" t="str">
        <f t="shared" si="88"/>
        <v/>
      </c>
      <c r="O1970" s="66" t="str">
        <f>IF(A1970="","",IF(M1970="DETALLE","",COUNTIFS(N1970:$N$2970,N1970)))</f>
        <v/>
      </c>
      <c r="P1970" s="66" t="s">
        <v>759</v>
      </c>
      <c r="Q1970" s="66" t="s">
        <v>538</v>
      </c>
      <c r="R1970" s="66" t="s">
        <v>538</v>
      </c>
      <c r="S1970" s="65" t="s">
        <v>759</v>
      </c>
    </row>
    <row r="1971" spans="6:19" s="66" customFormat="1" x14ac:dyDescent="0.25">
      <c r="F1971" s="80" t="s">
        <v>61</v>
      </c>
      <c r="G1971" s="80" t="s">
        <v>330</v>
      </c>
      <c r="H1971" s="6">
        <v>23000000</v>
      </c>
      <c r="I1971" s="6"/>
      <c r="J1971" s="6">
        <f t="shared" ref="J1971:J2035" si="89">IF(AND(A1971="",F1971=""),"",H1971+I1971)</f>
        <v>23000000</v>
      </c>
      <c r="K1971" s="67" t="str">
        <f t="shared" ref="K1971:K2035" si="90">IF(F1971&lt;&gt;"",K1970,A1971&amp;IF(B1971="","","-"&amp;B1971)&amp;IF(OR(C1971="",C1971=" "),"","-"&amp;C1971)&amp;IF(OR(D1971="",D1971=" "),"","-"&amp;D1971)&amp;IF(OR(E1971="",E1971=" "),"","-"&amp;E1971))</f>
        <v>02-02-02-007-002</v>
      </c>
      <c r="L1971" s="67" t="s">
        <v>662</v>
      </c>
      <c r="M1971" s="66" t="s">
        <v>273</v>
      </c>
      <c r="N1971" s="66" t="str">
        <f t="shared" si="88"/>
        <v/>
      </c>
      <c r="O1971" s="66" t="str">
        <f>IF(A1971="","",IF(M1971="DETALLE","",COUNTIFS(N1971:$N$2970,N1971)))</f>
        <v/>
      </c>
      <c r="P1971" s="66" t="s">
        <v>760</v>
      </c>
      <c r="Q1971" s="66" t="s">
        <v>538</v>
      </c>
      <c r="R1971" s="66" t="s">
        <v>538</v>
      </c>
      <c r="S1971" s="65" t="s">
        <v>843</v>
      </c>
    </row>
    <row r="1972" spans="6:19" s="66" customFormat="1" x14ac:dyDescent="0.25">
      <c r="F1972" s="80" t="s">
        <v>62</v>
      </c>
      <c r="G1972" s="80" t="s">
        <v>331</v>
      </c>
      <c r="H1972" s="6">
        <v>5000000</v>
      </c>
      <c r="I1972" s="6"/>
      <c r="J1972" s="6">
        <f t="shared" si="89"/>
        <v>5000000</v>
      </c>
      <c r="K1972" s="67" t="str">
        <f t="shared" si="90"/>
        <v>02-02-02-007-002</v>
      </c>
      <c r="L1972" s="67" t="s">
        <v>662</v>
      </c>
      <c r="M1972" s="66" t="s">
        <v>273</v>
      </c>
      <c r="N1972" s="66" t="str">
        <f t="shared" si="88"/>
        <v/>
      </c>
      <c r="O1972" s="66" t="str">
        <f>IF(A1972="","",IF(M1972="DETALLE","",COUNTIFS(N1972:$N$2970,N1972)))</f>
        <v/>
      </c>
      <c r="P1972" s="66" t="s">
        <v>761</v>
      </c>
      <c r="Q1972" s="66" t="s">
        <v>538</v>
      </c>
      <c r="R1972" s="66" t="s">
        <v>538</v>
      </c>
      <c r="S1972" s="65" t="s">
        <v>761</v>
      </c>
    </row>
    <row r="1973" spans="6:19" s="66" customFormat="1" x14ac:dyDescent="0.25">
      <c r="F1973" s="80" t="s">
        <v>66</v>
      </c>
      <c r="G1973" s="80" t="s">
        <v>335</v>
      </c>
      <c r="H1973" s="6">
        <v>34568100</v>
      </c>
      <c r="I1973" s="6"/>
      <c r="J1973" s="6">
        <f t="shared" si="89"/>
        <v>34568100</v>
      </c>
      <c r="K1973" s="67" t="str">
        <f t="shared" si="90"/>
        <v>02-02-02-007-002</v>
      </c>
      <c r="L1973" s="67" t="s">
        <v>662</v>
      </c>
      <c r="M1973" s="66" t="s">
        <v>273</v>
      </c>
      <c r="N1973" s="66" t="str">
        <f t="shared" si="88"/>
        <v/>
      </c>
      <c r="O1973" s="66" t="str">
        <f>IF(A1973="","",IF(M1973="DETALLE","",COUNTIFS(N1973:$N$2970,N1973)))</f>
        <v/>
      </c>
      <c r="P1973" s="66" t="s">
        <v>762</v>
      </c>
      <c r="Q1973" s="66" t="s">
        <v>538</v>
      </c>
      <c r="R1973" s="66" t="s">
        <v>538</v>
      </c>
      <c r="S1973" s="65" t="s">
        <v>845</v>
      </c>
    </row>
    <row r="1974" spans="6:19" s="66" customFormat="1" x14ac:dyDescent="0.25">
      <c r="F1974" s="80" t="s">
        <v>69</v>
      </c>
      <c r="G1974" s="80" t="s">
        <v>338</v>
      </c>
      <c r="H1974" s="6">
        <v>1121616097.97</v>
      </c>
      <c r="I1974" s="6"/>
      <c r="J1974" s="6">
        <f t="shared" si="89"/>
        <v>1121616097.97</v>
      </c>
      <c r="K1974" s="67" t="str">
        <f t="shared" si="90"/>
        <v>02-02-02-007-002</v>
      </c>
      <c r="L1974" s="67" t="s">
        <v>662</v>
      </c>
      <c r="M1974" s="66" t="s">
        <v>273</v>
      </c>
      <c r="N1974" s="66" t="str">
        <f t="shared" si="88"/>
        <v/>
      </c>
      <c r="O1974" s="66" t="str">
        <f>IF(A1974="","",IF(M1974="DETALLE","",COUNTIFS(N1974:$N$2970,N1974)))</f>
        <v/>
      </c>
      <c r="P1974" s="66" t="s">
        <v>763</v>
      </c>
      <c r="Q1974" s="66" t="s">
        <v>538</v>
      </c>
      <c r="R1974" s="66" t="s">
        <v>538</v>
      </c>
      <c r="S1974" s="65" t="s">
        <v>847</v>
      </c>
    </row>
    <row r="1975" spans="6:19" s="66" customFormat="1" x14ac:dyDescent="0.25">
      <c r="F1975" s="80" t="s">
        <v>71</v>
      </c>
      <c r="G1975" s="80" t="s">
        <v>982</v>
      </c>
      <c r="H1975" s="6">
        <v>668384484</v>
      </c>
      <c r="I1975" s="6"/>
      <c r="J1975" s="6">
        <f t="shared" si="89"/>
        <v>668384484</v>
      </c>
      <c r="K1975" s="67" t="str">
        <f t="shared" si="90"/>
        <v>02-02-02-007-002</v>
      </c>
      <c r="L1975" s="67" t="s">
        <v>662</v>
      </c>
      <c r="M1975" s="66" t="s">
        <v>273</v>
      </c>
      <c r="N1975" s="66" t="str">
        <f t="shared" si="88"/>
        <v/>
      </c>
      <c r="O1975" s="66" t="str">
        <f>IF(A1975="","",IF(M1975="DETALLE","",COUNTIFS(N1975:$N$2970,N1975)))</f>
        <v/>
      </c>
      <c r="P1975" s="66" t="s">
        <v>764</v>
      </c>
      <c r="Q1975" s="66" t="s">
        <v>538</v>
      </c>
      <c r="R1975" s="66" t="s">
        <v>538</v>
      </c>
      <c r="S1975" s="65" t="s">
        <v>849</v>
      </c>
    </row>
    <row r="1976" spans="6:19" s="66" customFormat="1" x14ac:dyDescent="0.25">
      <c r="F1976" s="80" t="s">
        <v>124</v>
      </c>
      <c r="G1976" s="80" t="s">
        <v>987</v>
      </c>
      <c r="H1976" s="6">
        <v>85000000</v>
      </c>
      <c r="I1976" s="6"/>
      <c r="J1976" s="6">
        <f t="shared" si="89"/>
        <v>85000000</v>
      </c>
      <c r="K1976" s="67" t="str">
        <f t="shared" si="90"/>
        <v>02-02-02-007-002</v>
      </c>
      <c r="L1976" s="67" t="s">
        <v>662</v>
      </c>
      <c r="M1976" s="66" t="s">
        <v>273</v>
      </c>
      <c r="N1976" s="66" t="str">
        <f t="shared" si="88"/>
        <v/>
      </c>
      <c r="O1976" s="66" t="str">
        <f>IF(A1976="","",IF(M1976="DETALLE","",COUNTIFS(N1976:$N$2970,N1976)))</f>
        <v/>
      </c>
      <c r="P1976" s="66" t="s">
        <v>766</v>
      </c>
      <c r="Q1976" s="66" t="s">
        <v>538</v>
      </c>
      <c r="R1976" s="66" t="s">
        <v>538</v>
      </c>
      <c r="S1976" s="65" t="s">
        <v>873</v>
      </c>
    </row>
    <row r="1977" spans="6:19" s="66" customFormat="1" x14ac:dyDescent="0.25">
      <c r="F1977" s="80" t="s">
        <v>74</v>
      </c>
      <c r="G1977" s="80" t="s">
        <v>343</v>
      </c>
      <c r="H1977" s="6">
        <v>425432352</v>
      </c>
      <c r="I1977" s="6"/>
      <c r="J1977" s="6">
        <f t="shared" si="89"/>
        <v>425432352</v>
      </c>
      <c r="K1977" s="67" t="str">
        <f t="shared" si="90"/>
        <v>02-02-02-007-002</v>
      </c>
      <c r="L1977" s="67" t="s">
        <v>662</v>
      </c>
      <c r="M1977" s="66" t="s">
        <v>273</v>
      </c>
      <c r="N1977" s="66" t="str">
        <f t="shared" si="88"/>
        <v/>
      </c>
      <c r="O1977" s="66" t="str">
        <f>IF(A1977="","",IF(M1977="DETALLE","",COUNTIFS(N1977:$N$2970,N1977)))</f>
        <v/>
      </c>
      <c r="P1977" s="66" t="s">
        <v>766</v>
      </c>
      <c r="Q1977" s="66" t="s">
        <v>538</v>
      </c>
      <c r="R1977" s="66" t="s">
        <v>538</v>
      </c>
      <c r="S1977" s="65" t="s">
        <v>766</v>
      </c>
    </row>
    <row r="1978" spans="6:19" s="66" customFormat="1" x14ac:dyDescent="0.25">
      <c r="F1978" s="80" t="s">
        <v>214</v>
      </c>
      <c r="G1978" s="80" t="s">
        <v>525</v>
      </c>
      <c r="H1978" s="6">
        <v>77500000</v>
      </c>
      <c r="I1978" s="6"/>
      <c r="J1978" s="6">
        <f t="shared" si="89"/>
        <v>77500000</v>
      </c>
      <c r="K1978" s="67" t="str">
        <f t="shared" si="90"/>
        <v>02-02-02-007-002</v>
      </c>
      <c r="L1978" s="67" t="s">
        <v>662</v>
      </c>
      <c r="M1978" s="66" t="s">
        <v>273</v>
      </c>
      <c r="N1978" s="66" t="str">
        <f t="shared" si="88"/>
        <v/>
      </c>
      <c r="O1978" s="66" t="str">
        <f>IF(A1978="","",IF(M1978="DETALLE","",COUNTIFS(N1978:$N$2970,N1978)))</f>
        <v/>
      </c>
      <c r="P1978" s="66" t="s">
        <v>766</v>
      </c>
      <c r="Q1978" s="66" t="s">
        <v>538</v>
      </c>
      <c r="R1978" s="66" t="s">
        <v>538</v>
      </c>
      <c r="S1978" s="65" t="s">
        <v>866</v>
      </c>
    </row>
    <row r="1979" spans="6:19" s="66" customFormat="1" x14ac:dyDescent="0.25">
      <c r="F1979" s="80" t="s">
        <v>75</v>
      </c>
      <c r="G1979" s="80" t="s">
        <v>281</v>
      </c>
      <c r="H1979" s="6">
        <v>549000000</v>
      </c>
      <c r="I1979" s="6"/>
      <c r="J1979" s="6">
        <f t="shared" si="89"/>
        <v>549000000</v>
      </c>
      <c r="K1979" s="67" t="str">
        <f t="shared" si="90"/>
        <v>02-02-02-007-002</v>
      </c>
      <c r="L1979" s="67" t="s">
        <v>662</v>
      </c>
      <c r="M1979" s="66" t="s">
        <v>273</v>
      </c>
      <c r="N1979" s="66" t="str">
        <f t="shared" si="88"/>
        <v/>
      </c>
      <c r="O1979" s="66" t="str">
        <f>IF(A1979="","",IF(M1979="DETALLE","",COUNTIFS(N1979:$N$2970,N1979)))</f>
        <v/>
      </c>
      <c r="P1979" s="66" t="s">
        <v>741</v>
      </c>
      <c r="Q1979" s="66" t="s">
        <v>538</v>
      </c>
      <c r="R1979" s="66" t="s">
        <v>538</v>
      </c>
      <c r="S1979" s="65" t="s">
        <v>741</v>
      </c>
    </row>
    <row r="1980" spans="6:19" s="66" customFormat="1" x14ac:dyDescent="0.25">
      <c r="F1980" s="80" t="s">
        <v>76</v>
      </c>
      <c r="G1980" s="80" t="s">
        <v>282</v>
      </c>
      <c r="H1980" s="6">
        <v>305193957.00999999</v>
      </c>
      <c r="I1980" s="6"/>
      <c r="J1980" s="6">
        <f t="shared" si="89"/>
        <v>305193957.00999999</v>
      </c>
      <c r="K1980" s="67" t="str">
        <f t="shared" si="90"/>
        <v>02-02-02-007-002</v>
      </c>
      <c r="L1980" s="67" t="s">
        <v>662</v>
      </c>
      <c r="M1980" s="66" t="s">
        <v>273</v>
      </c>
      <c r="N1980" s="66" t="str">
        <f t="shared" si="88"/>
        <v/>
      </c>
      <c r="O1980" s="66" t="str">
        <f>IF(A1980="","",IF(M1980="DETALLE","",COUNTIFS(N1980:$N$2970,N1980)))</f>
        <v/>
      </c>
      <c r="P1980" s="66" t="s">
        <v>741</v>
      </c>
      <c r="Q1980" s="66" t="s">
        <v>538</v>
      </c>
      <c r="R1980" s="66" t="s">
        <v>538</v>
      </c>
      <c r="S1980" s="65" t="s">
        <v>851</v>
      </c>
    </row>
    <row r="1981" spans="6:19" s="66" customFormat="1" x14ac:dyDescent="0.25">
      <c r="F1981" s="80" t="s">
        <v>174</v>
      </c>
      <c r="G1981" s="80" t="s">
        <v>461</v>
      </c>
      <c r="H1981" s="6">
        <v>754440773.76999998</v>
      </c>
      <c r="I1981" s="6"/>
      <c r="J1981" s="6">
        <f t="shared" si="89"/>
        <v>754440773.76999998</v>
      </c>
      <c r="K1981" s="67" t="str">
        <f t="shared" si="90"/>
        <v>02-02-02-007-002</v>
      </c>
      <c r="L1981" s="67" t="s">
        <v>662</v>
      </c>
      <c r="M1981" s="66" t="s">
        <v>273</v>
      </c>
      <c r="N1981" s="66" t="str">
        <f t="shared" si="88"/>
        <v/>
      </c>
      <c r="O1981" s="66" t="str">
        <f>IF(A1981="","",IF(M1981="DETALLE","",COUNTIFS(N1981:$N$2970,N1981)))</f>
        <v/>
      </c>
      <c r="P1981" s="66" t="s">
        <v>741</v>
      </c>
      <c r="Q1981" s="66" t="s">
        <v>538</v>
      </c>
      <c r="R1981" s="66" t="s">
        <v>538</v>
      </c>
      <c r="S1981" s="65" t="s">
        <v>905</v>
      </c>
    </row>
    <row r="1982" spans="6:19" s="66" customFormat="1" x14ac:dyDescent="0.25">
      <c r="F1982" s="80" t="s">
        <v>215</v>
      </c>
      <c r="G1982" s="80" t="s">
        <v>526</v>
      </c>
      <c r="H1982" s="6"/>
      <c r="I1982" s="6">
        <v>32000000</v>
      </c>
      <c r="J1982" s="6">
        <f t="shared" si="89"/>
        <v>32000000</v>
      </c>
      <c r="K1982" s="67" t="str">
        <f t="shared" si="90"/>
        <v>02-02-02-007-002</v>
      </c>
      <c r="L1982" s="67" t="s">
        <v>662</v>
      </c>
      <c r="M1982" s="66" t="s">
        <v>273</v>
      </c>
      <c r="N1982" s="66" t="str">
        <f t="shared" si="88"/>
        <v/>
      </c>
      <c r="O1982" s="66" t="str">
        <f>IF(A1982="","",IF(M1982="DETALLE","",COUNTIFS(N1982:$N$2970,N1982)))</f>
        <v/>
      </c>
      <c r="P1982" s="66" t="s">
        <v>741</v>
      </c>
      <c r="Q1982" s="66" t="s">
        <v>538</v>
      </c>
      <c r="R1982" s="66" t="s">
        <v>538</v>
      </c>
      <c r="S1982" s="65" t="s">
        <v>903</v>
      </c>
    </row>
    <row r="1983" spans="6:19" s="66" customFormat="1" x14ac:dyDescent="0.25">
      <c r="F1983" s="80" t="s">
        <v>80</v>
      </c>
      <c r="G1983" s="80" t="s">
        <v>347</v>
      </c>
      <c r="H1983" s="6">
        <v>51192049</v>
      </c>
      <c r="I1983" s="6"/>
      <c r="J1983" s="6">
        <f t="shared" si="89"/>
        <v>51192049</v>
      </c>
      <c r="K1983" s="67" t="str">
        <f t="shared" si="90"/>
        <v>02-02-02-007-002</v>
      </c>
      <c r="L1983" s="67" t="s">
        <v>662</v>
      </c>
      <c r="M1983" s="66" t="s">
        <v>273</v>
      </c>
      <c r="N1983" s="66" t="str">
        <f t="shared" si="88"/>
        <v/>
      </c>
      <c r="O1983" s="66" t="str">
        <f>IF(A1983="","",IF(M1983="DETALLE","",COUNTIFS(N1983:$N$2970,N1983)))</f>
        <v/>
      </c>
      <c r="P1983" s="66" t="s">
        <v>768</v>
      </c>
      <c r="Q1983" s="66" t="s">
        <v>538</v>
      </c>
      <c r="R1983" s="66" t="s">
        <v>538</v>
      </c>
      <c r="S1983" s="65" t="s">
        <v>768</v>
      </c>
    </row>
    <row r="1984" spans="6:19" s="66" customFormat="1" x14ac:dyDescent="0.25">
      <c r="F1984" s="80" t="s">
        <v>113</v>
      </c>
      <c r="G1984" s="80" t="s">
        <v>379</v>
      </c>
      <c r="H1984" s="6">
        <v>17434620</v>
      </c>
      <c r="I1984" s="6"/>
      <c r="J1984" s="6">
        <f t="shared" si="89"/>
        <v>17434620</v>
      </c>
      <c r="K1984" s="67" t="str">
        <f t="shared" si="90"/>
        <v>02-02-02-007-002</v>
      </c>
      <c r="L1984" s="67" t="s">
        <v>662</v>
      </c>
      <c r="M1984" s="66" t="s">
        <v>273</v>
      </c>
      <c r="N1984" s="66" t="str">
        <f t="shared" si="88"/>
        <v/>
      </c>
      <c r="O1984" s="66" t="str">
        <f>IF(A1984="","",IF(M1984="DETALLE","",COUNTIFS(N1984:$N$2970,N1984)))</f>
        <v/>
      </c>
      <c r="P1984" s="66" t="s">
        <v>768</v>
      </c>
      <c r="Q1984" s="66" t="s">
        <v>538</v>
      </c>
      <c r="R1984" s="66" t="s">
        <v>538</v>
      </c>
      <c r="S1984" s="65" t="s">
        <v>867</v>
      </c>
    </row>
    <row r="1985" spans="1:19" s="66" customFormat="1" x14ac:dyDescent="0.25">
      <c r="F1985" s="80" t="s">
        <v>114</v>
      </c>
      <c r="G1985" s="80" t="s">
        <v>380</v>
      </c>
      <c r="H1985" s="6">
        <v>247000000</v>
      </c>
      <c r="I1985" s="6"/>
      <c r="J1985" s="6">
        <f t="shared" si="89"/>
        <v>247000000</v>
      </c>
      <c r="K1985" s="67" t="str">
        <f t="shared" si="90"/>
        <v>02-02-02-007-002</v>
      </c>
      <c r="L1985" s="67" t="s">
        <v>662</v>
      </c>
      <c r="M1985" s="66" t="s">
        <v>273</v>
      </c>
      <c r="N1985" s="66" t="str">
        <f t="shared" si="88"/>
        <v/>
      </c>
      <c r="O1985" s="66" t="str">
        <f>IF(A1985="","",IF(M1985="DETALLE","",COUNTIFS(N1985:$N$2970,N1985)))</f>
        <v/>
      </c>
      <c r="P1985" s="66" t="s">
        <v>769</v>
      </c>
      <c r="Q1985" s="66" t="s">
        <v>538</v>
      </c>
      <c r="R1985" s="66" t="s">
        <v>538</v>
      </c>
      <c r="S1985" s="65" t="s">
        <v>868</v>
      </c>
    </row>
    <row r="1986" spans="1:19" s="66" customFormat="1" x14ac:dyDescent="0.25">
      <c r="F1986" s="80" t="s">
        <v>85</v>
      </c>
      <c r="G1986" s="80" t="s">
        <v>352</v>
      </c>
      <c r="H1986" s="6">
        <v>130000000</v>
      </c>
      <c r="I1986" s="6"/>
      <c r="J1986" s="6">
        <f t="shared" si="89"/>
        <v>130000000</v>
      </c>
      <c r="K1986" s="67" t="str">
        <f t="shared" si="90"/>
        <v>02-02-02-007-002</v>
      </c>
      <c r="L1986" s="67" t="s">
        <v>662</v>
      </c>
      <c r="M1986" s="66" t="s">
        <v>273</v>
      </c>
      <c r="N1986" s="66" t="str">
        <f t="shared" si="88"/>
        <v/>
      </c>
      <c r="O1986" s="66" t="str">
        <f>IF(A1986="","",IF(M1986="DETALLE","",COUNTIFS(N1986:$N$2970,N1986)))</f>
        <v/>
      </c>
      <c r="P1986" s="66" t="s">
        <v>770</v>
      </c>
      <c r="Q1986" s="66" t="s">
        <v>538</v>
      </c>
      <c r="R1986" s="66" t="s">
        <v>538</v>
      </c>
      <c r="S1986" s="65" t="s">
        <v>770</v>
      </c>
    </row>
    <row r="1987" spans="1:19" s="66" customFormat="1" x14ac:dyDescent="0.25">
      <c r="F1987" s="80" t="s">
        <v>86</v>
      </c>
      <c r="G1987" s="80" t="s">
        <v>353</v>
      </c>
      <c r="H1987" s="6">
        <v>881215214</v>
      </c>
      <c r="I1987" s="6"/>
      <c r="J1987" s="6">
        <f t="shared" si="89"/>
        <v>881215214</v>
      </c>
      <c r="K1987" s="67" t="str">
        <f t="shared" si="90"/>
        <v>02-02-02-007-002</v>
      </c>
      <c r="L1987" s="67" t="s">
        <v>662</v>
      </c>
      <c r="M1987" s="66" t="s">
        <v>273</v>
      </c>
      <c r="N1987" s="66" t="str">
        <f t="shared" si="88"/>
        <v/>
      </c>
      <c r="O1987" s="66" t="str">
        <f>IF(A1987="","",IF(M1987="DETALLE","",COUNTIFS(N1987:$N$2970,N1987)))</f>
        <v/>
      </c>
      <c r="P1987" s="66" t="s">
        <v>770</v>
      </c>
      <c r="Q1987" s="66" t="s">
        <v>538</v>
      </c>
      <c r="R1987" s="66" t="s">
        <v>538</v>
      </c>
      <c r="S1987" s="65" t="s">
        <v>856</v>
      </c>
    </row>
    <row r="1988" spans="1:19" s="66" customFormat="1" x14ac:dyDescent="0.25">
      <c r="F1988" s="80" t="s">
        <v>125</v>
      </c>
      <c r="G1988" s="80" t="s">
        <v>392</v>
      </c>
      <c r="H1988" s="6">
        <v>685178784.94000006</v>
      </c>
      <c r="I1988" s="6"/>
      <c r="J1988" s="6">
        <f t="shared" si="89"/>
        <v>685178784.94000006</v>
      </c>
      <c r="K1988" s="67" t="str">
        <f t="shared" si="90"/>
        <v>02-02-02-007-002</v>
      </c>
      <c r="L1988" s="67" t="s">
        <v>662</v>
      </c>
      <c r="M1988" s="66" t="s">
        <v>273</v>
      </c>
      <c r="N1988" s="66" t="str">
        <f t="shared" si="88"/>
        <v/>
      </c>
      <c r="O1988" s="66" t="str">
        <f>IF(A1988="","",IF(M1988="DETALLE","",COUNTIFS(N1988:$N$2970,N1988)))</f>
        <v/>
      </c>
      <c r="P1988" s="66" t="s">
        <v>772</v>
      </c>
      <c r="Q1988" s="66" t="s">
        <v>538</v>
      </c>
      <c r="R1988" s="66" t="s">
        <v>538</v>
      </c>
      <c r="S1988" s="65" t="s">
        <v>874</v>
      </c>
    </row>
    <row r="1989" spans="1:19" s="66" customFormat="1" x14ac:dyDescent="0.25">
      <c r="F1989" s="80" t="s">
        <v>90</v>
      </c>
      <c r="G1989" s="80" t="s">
        <v>1025</v>
      </c>
      <c r="H1989" s="6">
        <v>79760000</v>
      </c>
      <c r="I1989" s="6"/>
      <c r="J1989" s="6">
        <f t="shared" si="89"/>
        <v>79760000</v>
      </c>
      <c r="K1989" s="67" t="str">
        <f t="shared" si="90"/>
        <v>02-02-02-007-002</v>
      </c>
      <c r="L1989" s="67" t="s">
        <v>662</v>
      </c>
      <c r="M1989" s="66" t="s">
        <v>273</v>
      </c>
      <c r="N1989" s="66" t="str">
        <f t="shared" si="88"/>
        <v/>
      </c>
      <c r="O1989" s="66" t="str">
        <f>IF(A1989="","",IF(M1989="DETALLE","",COUNTIFS(N1989:$N$2970,N1989)))</f>
        <v/>
      </c>
      <c r="P1989" s="66" t="s">
        <v>773</v>
      </c>
      <c r="Q1989" s="66" t="s">
        <v>538</v>
      </c>
      <c r="R1989" s="66" t="s">
        <v>538</v>
      </c>
      <c r="S1989" s="65" t="s">
        <v>773</v>
      </c>
    </row>
    <row r="1990" spans="1:19" s="66" customFormat="1" x14ac:dyDescent="0.25">
      <c r="F1990" s="80" t="s">
        <v>91</v>
      </c>
      <c r="G1990" s="80" t="s">
        <v>358</v>
      </c>
      <c r="H1990" s="6">
        <v>197000000</v>
      </c>
      <c r="I1990" s="6"/>
      <c r="J1990" s="6">
        <f t="shared" si="89"/>
        <v>197000000</v>
      </c>
      <c r="K1990" s="67" t="str">
        <f t="shared" si="90"/>
        <v>02-02-02-007-002</v>
      </c>
      <c r="L1990" s="67" t="s">
        <v>662</v>
      </c>
      <c r="M1990" s="66" t="s">
        <v>273</v>
      </c>
      <c r="N1990" s="66" t="str">
        <f t="shared" si="88"/>
        <v/>
      </c>
      <c r="O1990" s="66" t="str">
        <f>IF(A1990="","",IF(M1990="DETALLE","",COUNTIFS(N1990:$N$2970,N1990)))</f>
        <v/>
      </c>
      <c r="P1990" s="66" t="s">
        <v>773</v>
      </c>
      <c r="Q1990" s="66" t="s">
        <v>538</v>
      </c>
      <c r="R1990" s="66" t="s">
        <v>538</v>
      </c>
      <c r="S1990" s="65" t="s">
        <v>859</v>
      </c>
    </row>
    <row r="1991" spans="1:19" s="66" customFormat="1" ht="21" customHeight="1" x14ac:dyDescent="0.25">
      <c r="A1991" s="62"/>
      <c r="B1991" s="62"/>
      <c r="C1991" s="62"/>
      <c r="D1991" s="62"/>
      <c r="E1991" s="62"/>
      <c r="F1991" s="62"/>
      <c r="G1991" s="62" t="s">
        <v>261</v>
      </c>
      <c r="H1991" s="4" t="str">
        <f>IF(A1991="","",SUMIFS(H1992:$H$2970,L1992:$L$2970,K1991))</f>
        <v/>
      </c>
      <c r="I1991" s="4" t="str">
        <f>IF(A1991="","",SUMIFS(I1992:$I$2970,L1992:$L$2970,K1991))</f>
        <v/>
      </c>
      <c r="J1991" s="4" t="str">
        <f t="shared" si="89"/>
        <v/>
      </c>
      <c r="K1991" s="64" t="str">
        <f t="shared" si="90"/>
        <v/>
      </c>
      <c r="L1991" s="64" t="s">
        <v>261</v>
      </c>
      <c r="M1991" s="62" t="s">
        <v>261</v>
      </c>
      <c r="N1991" s="62" t="str">
        <f t="shared" si="88"/>
        <v/>
      </c>
      <c r="O1991" s="62" t="str">
        <f>IF(A1991="","",IF(M1991="DETALLE","",COUNTIFS(N1991:$N$2970,N1991)))</f>
        <v/>
      </c>
      <c r="P1991" s="62" t="s">
        <v>261</v>
      </c>
      <c r="Q1991" s="62" t="s">
        <v>261</v>
      </c>
      <c r="R1991" s="62" t="s">
        <v>261</v>
      </c>
      <c r="S1991" s="65" t="s">
        <v>261</v>
      </c>
    </row>
    <row r="1992" spans="1:19" s="66" customFormat="1" ht="30" customHeight="1" x14ac:dyDescent="0.25">
      <c r="A1992" s="62" t="s">
        <v>27</v>
      </c>
      <c r="B1992" s="62" t="s">
        <v>27</v>
      </c>
      <c r="C1992" s="62" t="s">
        <v>27</v>
      </c>
      <c r="D1992" s="62" t="s">
        <v>30</v>
      </c>
      <c r="E1992" s="62"/>
      <c r="F1992" s="62"/>
      <c r="G1992" s="63" t="s">
        <v>540</v>
      </c>
      <c r="H1992" s="4">
        <f>IF(A1992="","",SUMIFS(H1993:$H$2970,L1993:$L$2970,K1992))</f>
        <v>276494285823.14001</v>
      </c>
      <c r="I1992" s="4">
        <f>IF(A1992="","",SUMIFS(I1993:$I$2970,L1993:$L$2970,K1992))</f>
        <v>50073452506</v>
      </c>
      <c r="J1992" s="4">
        <f t="shared" si="89"/>
        <v>326567738329.14001</v>
      </c>
      <c r="K1992" s="64" t="str">
        <f t="shared" si="90"/>
        <v>02-02-02-008</v>
      </c>
      <c r="L1992" s="64" t="s">
        <v>649</v>
      </c>
      <c r="M1992" s="62" t="s">
        <v>276</v>
      </c>
      <c r="N1992" s="62" t="str">
        <f t="shared" si="88"/>
        <v>020202008Ordinal</v>
      </c>
      <c r="O1992" s="62">
        <f>IF(A1992="","",IF(M1992="DETALLE","",COUNTIFS(N1992:$N$2970,N1992)))</f>
        <v>1</v>
      </c>
      <c r="P1992" s="62" t="s">
        <v>261</v>
      </c>
      <c r="Q1992" s="62" t="s">
        <v>707</v>
      </c>
      <c r="R1992" s="62" t="s">
        <v>540</v>
      </c>
      <c r="S1992" s="65" t="s">
        <v>261</v>
      </c>
    </row>
    <row r="1993" spans="1:19" s="66" customFormat="1" ht="30" customHeight="1" x14ac:dyDescent="0.25">
      <c r="A1993" s="62" t="s">
        <v>27</v>
      </c>
      <c r="B1993" s="62" t="s">
        <v>27</v>
      </c>
      <c r="C1993" s="62" t="s">
        <v>27</v>
      </c>
      <c r="D1993" s="62" t="s">
        <v>30</v>
      </c>
      <c r="E1993" s="62" t="s">
        <v>151</v>
      </c>
      <c r="F1993" s="62"/>
      <c r="G1993" s="63" t="s">
        <v>541</v>
      </c>
      <c r="H1993" s="4">
        <f>IF(A1993="","",SUMIFS(H1994:$H$2970,L1994:$L$2970,K1993))</f>
        <v>1214300000</v>
      </c>
      <c r="I1993" s="4">
        <f>IF(A1993="","",SUMIFS(I1994:$I$2970,L1994:$L$2970,K1993))</f>
        <v>0</v>
      </c>
      <c r="J1993" s="4">
        <f t="shared" si="89"/>
        <v>1214300000</v>
      </c>
      <c r="K1993" s="64" t="str">
        <f t="shared" si="90"/>
        <v>02-02-02-008-001</v>
      </c>
      <c r="L1993" s="64" t="s">
        <v>663</v>
      </c>
      <c r="M1993" s="62" t="s">
        <v>277</v>
      </c>
      <c r="N1993" s="62" t="str">
        <f t="shared" si="88"/>
        <v>020202008001Subordinal</v>
      </c>
      <c r="O1993" s="62">
        <f>IF(A1993="","",IF(M1993="DETALLE","",COUNTIFS(N1993:$N$2970,N1993)))</f>
        <v>1</v>
      </c>
      <c r="P1993" s="62" t="s">
        <v>261</v>
      </c>
      <c r="Q1993" s="62" t="s">
        <v>708</v>
      </c>
      <c r="R1993" s="62" t="s">
        <v>541</v>
      </c>
      <c r="S1993" s="65" t="s">
        <v>261</v>
      </c>
    </row>
    <row r="1994" spans="1:19" s="66" customFormat="1" x14ac:dyDescent="0.25">
      <c r="F1994" s="80" t="s">
        <v>36</v>
      </c>
      <c r="G1994" s="80" t="s">
        <v>307</v>
      </c>
      <c r="H1994" s="6">
        <v>200000000</v>
      </c>
      <c r="I1994" s="6"/>
      <c r="J1994" s="6">
        <f t="shared" si="89"/>
        <v>200000000</v>
      </c>
      <c r="K1994" s="67" t="str">
        <f t="shared" si="90"/>
        <v>02-02-02-008-001</v>
      </c>
      <c r="L1994" s="67" t="s">
        <v>664</v>
      </c>
      <c r="M1994" s="66" t="s">
        <v>273</v>
      </c>
      <c r="N1994" s="66" t="str">
        <f t="shared" si="88"/>
        <v/>
      </c>
      <c r="O1994" s="66" t="str">
        <f>IF(A1994="","",IF(M1994="DETALLE","",COUNTIFS(N1994:$N$2970,N1994)))</f>
        <v/>
      </c>
      <c r="P1994" s="66" t="s">
        <v>739</v>
      </c>
      <c r="Q1994" s="66" t="s">
        <v>708</v>
      </c>
      <c r="R1994" s="66" t="s">
        <v>541</v>
      </c>
      <c r="S1994" s="65" t="s">
        <v>837</v>
      </c>
    </row>
    <row r="1995" spans="1:19" s="66" customFormat="1" x14ac:dyDescent="0.25">
      <c r="F1995" s="80" t="s">
        <v>123</v>
      </c>
      <c r="G1995" s="80" t="s">
        <v>390</v>
      </c>
      <c r="H1995" s="6">
        <v>400000000</v>
      </c>
      <c r="I1995" s="6"/>
      <c r="J1995" s="6">
        <f t="shared" si="89"/>
        <v>400000000</v>
      </c>
      <c r="K1995" s="67" t="str">
        <f t="shared" si="90"/>
        <v>02-02-02-008-001</v>
      </c>
      <c r="L1995" s="67" t="s">
        <v>664</v>
      </c>
      <c r="M1995" s="66" t="s">
        <v>273</v>
      </c>
      <c r="N1995" s="66" t="str">
        <f t="shared" si="88"/>
        <v/>
      </c>
      <c r="O1995" s="66" t="str">
        <f>IF(A1995="","",IF(M1995="DETALLE","",COUNTIFS(N1995:$N$2970,N1995)))</f>
        <v/>
      </c>
      <c r="P1995" s="66" t="s">
        <v>739</v>
      </c>
      <c r="Q1995" s="66" t="s">
        <v>708</v>
      </c>
      <c r="R1995" s="66" t="s">
        <v>541</v>
      </c>
      <c r="S1995" s="65" t="s">
        <v>872</v>
      </c>
    </row>
    <row r="1996" spans="1:19" s="66" customFormat="1" x14ac:dyDescent="0.25">
      <c r="F1996" s="80" t="s">
        <v>138</v>
      </c>
      <c r="G1996" s="80" t="s">
        <v>992</v>
      </c>
      <c r="H1996" s="6">
        <v>186450000</v>
      </c>
      <c r="I1996" s="6"/>
      <c r="J1996" s="6">
        <f t="shared" ref="J1996" si="91">IF(AND(A1996="",F1996=""),"",H1996+I1996)</f>
        <v>186450000</v>
      </c>
      <c r="K1996" s="67" t="str">
        <f>IF(F1996&lt;&gt;"",K1994,A1996&amp;IF(B1996="","","-"&amp;B1996)&amp;IF(OR(C1996="",C1996=" "),"","-"&amp;C1996)&amp;IF(OR(D1996="",D1996=" "),"","-"&amp;D1996)&amp;IF(OR(E1996="",E1996=" "),"","-"&amp;E1996))</f>
        <v>02-02-02-008-001</v>
      </c>
      <c r="L1996" s="67" t="s">
        <v>664</v>
      </c>
      <c r="M1996" s="66" t="s">
        <v>273</v>
      </c>
      <c r="N1996" s="66" t="str">
        <f t="shared" ref="N1996" si="92">IF(F1996&lt;&gt;"","",A1996&amp;TRIM(B1996)&amp;TRIM(C1996)&amp;TRIM(D1996)&amp;TRIM(E1996)&amp;TRIM(M1996))</f>
        <v/>
      </c>
      <c r="O1996" s="66" t="str">
        <f>IF(A1996="","",IF(M1996="DETALLE","",COUNTIFS(N1996:$N$2970,N1996)))</f>
        <v/>
      </c>
      <c r="P1996" s="66" t="s">
        <v>778</v>
      </c>
      <c r="Q1996" s="66" t="s">
        <v>708</v>
      </c>
      <c r="R1996" s="66" t="s">
        <v>541</v>
      </c>
      <c r="S1996" s="65" t="s">
        <v>778</v>
      </c>
    </row>
    <row r="1997" spans="1:19" s="66" customFormat="1" x14ac:dyDescent="0.25">
      <c r="F1997" s="80" t="s">
        <v>56</v>
      </c>
      <c r="G1997" s="80" t="s">
        <v>280</v>
      </c>
      <c r="H1997" s="6">
        <v>427850000</v>
      </c>
      <c r="I1997" s="6"/>
      <c r="J1997" s="6">
        <f t="shared" si="89"/>
        <v>427850000</v>
      </c>
      <c r="K1997" s="67" t="str">
        <f>IF(F1997&lt;&gt;"",K1995,A1997&amp;IF(B1997="","","-"&amp;B1997)&amp;IF(OR(C1997="",C1997=" "),"","-"&amp;C1997)&amp;IF(OR(D1997="",D1997=" "),"","-"&amp;D1997)&amp;IF(OR(E1997="",E1997=" "),"","-"&amp;E1997))</f>
        <v>02-02-02-008-001</v>
      </c>
      <c r="L1997" s="67" t="s">
        <v>664</v>
      </c>
      <c r="M1997" s="66" t="s">
        <v>273</v>
      </c>
      <c r="N1997" s="66" t="str">
        <f t="shared" si="88"/>
        <v/>
      </c>
      <c r="O1997" s="66" t="str">
        <f>IF(A1997="","",IF(M1997="DETALLE","",COUNTIFS(N1997:$N$2970,N1997)))</f>
        <v/>
      </c>
      <c r="P1997" s="66" t="s">
        <v>740</v>
      </c>
      <c r="Q1997" s="66" t="s">
        <v>708</v>
      </c>
      <c r="R1997" s="66" t="s">
        <v>541</v>
      </c>
      <c r="S1997" s="65" t="s">
        <v>740</v>
      </c>
    </row>
    <row r="1998" spans="1:19" s="66" customFormat="1" ht="17.25" customHeight="1" x14ac:dyDescent="0.25">
      <c r="K1998" s="67"/>
      <c r="L1998" s="67"/>
      <c r="N1998" s="62"/>
      <c r="O1998" s="62"/>
      <c r="P1998" s="62"/>
      <c r="Q1998" s="62"/>
      <c r="R1998" s="62"/>
      <c r="S1998" s="65"/>
    </row>
    <row r="1999" spans="1:19" s="66" customFormat="1" ht="30" customHeight="1" x14ac:dyDescent="0.25">
      <c r="A1999" s="62" t="s">
        <v>27</v>
      </c>
      <c r="B1999" s="62" t="s">
        <v>27</v>
      </c>
      <c r="C1999" s="62" t="s">
        <v>27</v>
      </c>
      <c r="D1999" s="62" t="s">
        <v>30</v>
      </c>
      <c r="E1999" s="62" t="s">
        <v>152</v>
      </c>
      <c r="F1999" s="62"/>
      <c r="G1999" s="63" t="s">
        <v>542</v>
      </c>
      <c r="H1999" s="4">
        <f>IF(A1999="","",SUMIFS(H2000:$H$2970,L2000:$L$2970,K1999))</f>
        <v>3984963143</v>
      </c>
      <c r="I1999" s="4">
        <f>IF(A1999="","",SUMIFS(I2000:$I$2970,L2000:$L$2970,K1999))</f>
        <v>32000000</v>
      </c>
      <c r="J1999" s="4">
        <f t="shared" si="89"/>
        <v>4016963143</v>
      </c>
      <c r="K1999" s="64" t="str">
        <f>IF(F1999&lt;&gt;"",#REF!,A1999&amp;IF(B1999="","","-"&amp;B1999)&amp;IF(OR(C1999="",C1999=" "),"","-"&amp;C1999)&amp;IF(OR(D1999="",D1999=" "),"","-"&amp;D1999)&amp;IF(OR(E1999="",E1999=" "),"","-"&amp;E1999))</f>
        <v>02-02-02-008-002</v>
      </c>
      <c r="L1999" s="64" t="s">
        <v>663</v>
      </c>
      <c r="M1999" s="62" t="s">
        <v>277</v>
      </c>
      <c r="N1999" s="62" t="str">
        <f t="shared" si="88"/>
        <v>020202008002Subordinal</v>
      </c>
      <c r="O1999" s="62">
        <f>IF(A1999="","",IF(M1999="DETALLE","",COUNTIFS(N1999:$N$2970,N1999)))</f>
        <v>1</v>
      </c>
      <c r="P1999" s="62" t="s">
        <v>261</v>
      </c>
      <c r="Q1999" s="62" t="s">
        <v>708</v>
      </c>
      <c r="R1999" s="62" t="s">
        <v>542</v>
      </c>
      <c r="S1999" s="65" t="s">
        <v>261</v>
      </c>
    </row>
    <row r="2000" spans="1:19" s="66" customFormat="1" x14ac:dyDescent="0.25">
      <c r="F2000" s="80" t="s">
        <v>101</v>
      </c>
      <c r="G2000" s="80" t="s">
        <v>279</v>
      </c>
      <c r="H2000" s="6">
        <v>1746443000</v>
      </c>
      <c r="I2000" s="6"/>
      <c r="J2000" s="6">
        <f t="shared" si="89"/>
        <v>1746443000</v>
      </c>
      <c r="K2000" s="67" t="str">
        <f t="shared" si="90"/>
        <v>02-02-02-008-002</v>
      </c>
      <c r="L2000" s="67" t="s">
        <v>665</v>
      </c>
      <c r="M2000" s="66" t="s">
        <v>273</v>
      </c>
      <c r="N2000" s="66" t="str">
        <f t="shared" si="88"/>
        <v/>
      </c>
      <c r="O2000" s="66" t="str">
        <f>IF(A2000="","",IF(M2000="DETALLE","",COUNTIFS(N2000:$N$2970,N2000)))</f>
        <v/>
      </c>
      <c r="P2000" s="66" t="s">
        <v>739</v>
      </c>
      <c r="Q2000" s="66" t="s">
        <v>708</v>
      </c>
      <c r="R2000" s="66" t="s">
        <v>542</v>
      </c>
      <c r="S2000" s="65" t="s">
        <v>864</v>
      </c>
    </row>
    <row r="2001" spans="1:19" s="66" customFormat="1" x14ac:dyDescent="0.25">
      <c r="F2001" s="80" t="s">
        <v>31</v>
      </c>
      <c r="G2001" s="80" t="s">
        <v>961</v>
      </c>
      <c r="H2001" s="6"/>
      <c r="I2001" s="6">
        <v>32000000</v>
      </c>
      <c r="J2001" s="6">
        <f t="shared" si="89"/>
        <v>32000000</v>
      </c>
      <c r="K2001" s="67" t="str">
        <f t="shared" si="90"/>
        <v>02-02-02-008-002</v>
      </c>
      <c r="L2001" s="67" t="s">
        <v>665</v>
      </c>
      <c r="M2001" s="66" t="s">
        <v>273</v>
      </c>
      <c r="N2001" s="66" t="str">
        <f t="shared" si="88"/>
        <v/>
      </c>
      <c r="O2001" s="66" t="str">
        <f>IF(A2001="","",IF(M2001="DETALLE","",COUNTIFS(N2001:$N$2970,N2001)))</f>
        <v/>
      </c>
      <c r="P2001" s="66" t="s">
        <v>739</v>
      </c>
      <c r="Q2001" s="66" t="s">
        <v>708</v>
      </c>
      <c r="R2001" s="66" t="s">
        <v>542</v>
      </c>
      <c r="S2001" s="65" t="s">
        <v>832</v>
      </c>
    </row>
    <row r="2002" spans="1:19" s="66" customFormat="1" x14ac:dyDescent="0.25">
      <c r="F2002" s="80" t="s">
        <v>136</v>
      </c>
      <c r="G2002" s="80" t="s">
        <v>1035</v>
      </c>
      <c r="H2002" s="6">
        <v>1153979143</v>
      </c>
      <c r="I2002" s="6"/>
      <c r="J2002" s="6">
        <f t="shared" si="89"/>
        <v>1153979143</v>
      </c>
      <c r="K2002" s="67" t="str">
        <f t="shared" si="90"/>
        <v>02-02-02-008-002</v>
      </c>
      <c r="L2002" s="67" t="s">
        <v>665</v>
      </c>
      <c r="M2002" s="66" t="s">
        <v>273</v>
      </c>
      <c r="N2002" s="66" t="str">
        <f t="shared" si="88"/>
        <v/>
      </c>
      <c r="O2002" s="66" t="str">
        <f>IF(A2002="","",IF(M2002="DETALLE","",COUNTIFS(N2002:$N$2970,N2002)))</f>
        <v/>
      </c>
      <c r="P2002" s="66" t="s">
        <v>739</v>
      </c>
      <c r="Q2002" s="66" t="s">
        <v>708</v>
      </c>
      <c r="R2002" s="66" t="s">
        <v>542</v>
      </c>
      <c r="S2002" s="65" t="s">
        <v>884</v>
      </c>
    </row>
    <row r="2003" spans="1:19" s="66" customFormat="1" x14ac:dyDescent="0.25">
      <c r="F2003" s="80" t="s">
        <v>36</v>
      </c>
      <c r="G2003" s="80" t="s">
        <v>307</v>
      </c>
      <c r="H2003" s="6">
        <v>580041000</v>
      </c>
      <c r="I2003" s="6"/>
      <c r="J2003" s="6">
        <f t="shared" si="89"/>
        <v>580041000</v>
      </c>
      <c r="K2003" s="67" t="str">
        <f t="shared" si="90"/>
        <v>02-02-02-008-002</v>
      </c>
      <c r="L2003" s="67" t="s">
        <v>665</v>
      </c>
      <c r="M2003" s="66" t="s">
        <v>273</v>
      </c>
      <c r="N2003" s="66" t="str">
        <f t="shared" si="88"/>
        <v/>
      </c>
      <c r="O2003" s="66" t="str">
        <f>IF(A2003="","",IF(M2003="DETALLE","",COUNTIFS(N2003:$N$2970,N2003)))</f>
        <v/>
      </c>
      <c r="P2003" s="66" t="s">
        <v>739</v>
      </c>
      <c r="Q2003" s="66" t="s">
        <v>708</v>
      </c>
      <c r="R2003" s="66" t="s">
        <v>542</v>
      </c>
      <c r="S2003" s="65" t="s">
        <v>837</v>
      </c>
    </row>
    <row r="2004" spans="1:19" s="66" customFormat="1" x14ac:dyDescent="0.25">
      <c r="F2004" s="80" t="s">
        <v>121</v>
      </c>
      <c r="G2004" s="80" t="s">
        <v>980</v>
      </c>
      <c r="H2004" s="6">
        <v>345000000</v>
      </c>
      <c r="I2004" s="6"/>
      <c r="J2004" s="6">
        <f t="shared" si="89"/>
        <v>345000000</v>
      </c>
      <c r="K2004" s="67" t="str">
        <f t="shared" si="90"/>
        <v>02-02-02-008-002</v>
      </c>
      <c r="L2004" s="67" t="s">
        <v>665</v>
      </c>
      <c r="M2004" s="66" t="s">
        <v>273</v>
      </c>
      <c r="N2004" s="66" t="str">
        <f t="shared" si="88"/>
        <v/>
      </c>
      <c r="O2004" s="66" t="str">
        <f>IF(A2004="","",IF(M2004="DETALLE","",COUNTIFS(N2004:$N$2970,N2004)))</f>
        <v/>
      </c>
      <c r="P2004" s="66" t="s">
        <v>739</v>
      </c>
      <c r="Q2004" s="66" t="s">
        <v>708</v>
      </c>
      <c r="R2004" s="66" t="s">
        <v>542</v>
      </c>
      <c r="S2004" s="65" t="s">
        <v>870</v>
      </c>
    </row>
    <row r="2005" spans="1:19" s="66" customFormat="1" x14ac:dyDescent="0.25">
      <c r="F2005" s="80" t="s">
        <v>163</v>
      </c>
      <c r="G2005" s="80" t="s">
        <v>442</v>
      </c>
      <c r="H2005" s="6">
        <v>3500000</v>
      </c>
      <c r="I2005" s="6"/>
      <c r="J2005" s="6">
        <f t="shared" si="89"/>
        <v>3500000</v>
      </c>
      <c r="K2005" s="67" t="str">
        <f t="shared" si="90"/>
        <v>02-02-02-008-002</v>
      </c>
      <c r="L2005" s="67" t="s">
        <v>665</v>
      </c>
      <c r="M2005" s="66" t="s">
        <v>273</v>
      </c>
      <c r="N2005" s="66" t="str">
        <f t="shared" si="88"/>
        <v/>
      </c>
      <c r="O2005" s="66" t="str">
        <f>IF(A2005="","",IF(M2005="DETALLE","",COUNTIFS(N2005:$N$2970,N2005)))</f>
        <v/>
      </c>
      <c r="P2005" s="66" t="s">
        <v>775</v>
      </c>
      <c r="Q2005" s="66" t="s">
        <v>708</v>
      </c>
      <c r="R2005" s="66" t="s">
        <v>542</v>
      </c>
      <c r="S2005" s="65" t="s">
        <v>775</v>
      </c>
    </row>
    <row r="2006" spans="1:19" s="66" customFormat="1" x14ac:dyDescent="0.25">
      <c r="F2006" s="80" t="s">
        <v>66</v>
      </c>
      <c r="G2006" s="80" t="s">
        <v>335</v>
      </c>
      <c r="H2006" s="6">
        <v>12000000</v>
      </c>
      <c r="I2006" s="6"/>
      <c r="J2006" s="6">
        <f t="shared" si="89"/>
        <v>12000000</v>
      </c>
      <c r="K2006" s="67" t="str">
        <f t="shared" si="90"/>
        <v>02-02-02-008-002</v>
      </c>
      <c r="L2006" s="67" t="s">
        <v>665</v>
      </c>
      <c r="M2006" s="66" t="s">
        <v>273</v>
      </c>
      <c r="N2006" s="66" t="str">
        <f t="shared" si="88"/>
        <v/>
      </c>
      <c r="O2006" s="66" t="str">
        <f>IF(A2006="","",IF(M2006="DETALLE","",COUNTIFS(N2006:$N$2970,N2006)))</f>
        <v/>
      </c>
      <c r="P2006" s="66" t="s">
        <v>762</v>
      </c>
      <c r="Q2006" s="66" t="s">
        <v>708</v>
      </c>
      <c r="R2006" s="66" t="s">
        <v>542</v>
      </c>
      <c r="S2006" s="65" t="s">
        <v>845</v>
      </c>
    </row>
    <row r="2007" spans="1:19" s="66" customFormat="1" x14ac:dyDescent="0.25">
      <c r="F2007" s="80" t="s">
        <v>68</v>
      </c>
      <c r="G2007" s="80" t="s">
        <v>337</v>
      </c>
      <c r="H2007" s="6">
        <v>60000000</v>
      </c>
      <c r="I2007" s="6"/>
      <c r="J2007" s="6">
        <f t="shared" si="89"/>
        <v>60000000</v>
      </c>
      <c r="K2007" s="67" t="str">
        <f t="shared" si="90"/>
        <v>02-02-02-008-002</v>
      </c>
      <c r="L2007" s="67" t="s">
        <v>665</v>
      </c>
      <c r="M2007" s="66" t="s">
        <v>273</v>
      </c>
      <c r="N2007" s="66" t="str">
        <f t="shared" si="88"/>
        <v/>
      </c>
      <c r="O2007" s="66" t="str">
        <f>IF(A2007="","",IF(M2007="DETALLE","",COUNTIFS(N2007:$N$2970,N2007)))</f>
        <v/>
      </c>
      <c r="P2007" s="66" t="s">
        <v>763</v>
      </c>
      <c r="Q2007" s="66" t="s">
        <v>708</v>
      </c>
      <c r="R2007" s="66" t="s">
        <v>542</v>
      </c>
      <c r="S2007" s="65" t="s">
        <v>763</v>
      </c>
    </row>
    <row r="2008" spans="1:19" s="66" customFormat="1" x14ac:dyDescent="0.25">
      <c r="F2008" s="80" t="s">
        <v>71</v>
      </c>
      <c r="G2008" s="80" t="s">
        <v>982</v>
      </c>
      <c r="H2008" s="6">
        <v>4000000</v>
      </c>
      <c r="I2008" s="6"/>
      <c r="J2008" s="6">
        <f t="shared" si="89"/>
        <v>4000000</v>
      </c>
      <c r="K2008" s="67" t="str">
        <f t="shared" si="90"/>
        <v>02-02-02-008-002</v>
      </c>
      <c r="L2008" s="67" t="s">
        <v>665</v>
      </c>
      <c r="M2008" s="66" t="s">
        <v>273</v>
      </c>
      <c r="N2008" s="66" t="str">
        <f t="shared" si="88"/>
        <v/>
      </c>
      <c r="O2008" s="66" t="str">
        <f>IF(A2008="","",IF(M2008="DETALLE","",COUNTIFS(N2008:$N$2970,N2008)))</f>
        <v/>
      </c>
      <c r="P2008" s="66" t="s">
        <v>764</v>
      </c>
      <c r="Q2008" s="66" t="s">
        <v>708</v>
      </c>
      <c r="R2008" s="66" t="s">
        <v>542</v>
      </c>
      <c r="S2008" s="65" t="s">
        <v>849</v>
      </c>
    </row>
    <row r="2009" spans="1:19" s="66" customFormat="1" x14ac:dyDescent="0.25">
      <c r="F2009" s="80" t="s">
        <v>80</v>
      </c>
      <c r="G2009" s="80" t="s">
        <v>347</v>
      </c>
      <c r="H2009" s="6">
        <v>40000000</v>
      </c>
      <c r="I2009" s="6"/>
      <c r="J2009" s="6">
        <f t="shared" si="89"/>
        <v>40000000</v>
      </c>
      <c r="K2009" s="67" t="str">
        <f t="shared" si="90"/>
        <v>02-02-02-008-002</v>
      </c>
      <c r="L2009" s="67" t="s">
        <v>665</v>
      </c>
      <c r="M2009" s="66" t="s">
        <v>273</v>
      </c>
      <c r="N2009" s="66" t="str">
        <f t="shared" si="88"/>
        <v/>
      </c>
      <c r="O2009" s="66" t="str">
        <f>IF(A2009="","",IF(M2009="DETALLE","",COUNTIFS(N2009:$N$2970,N2009)))</f>
        <v/>
      </c>
      <c r="P2009" s="66" t="s">
        <v>768</v>
      </c>
      <c r="Q2009" s="66" t="s">
        <v>708</v>
      </c>
      <c r="R2009" s="66" t="s">
        <v>542</v>
      </c>
      <c r="S2009" s="65" t="s">
        <v>768</v>
      </c>
    </row>
    <row r="2010" spans="1:19" s="66" customFormat="1" x14ac:dyDescent="0.25">
      <c r="F2010" s="80" t="s">
        <v>113</v>
      </c>
      <c r="G2010" s="80" t="s">
        <v>379</v>
      </c>
      <c r="H2010" s="6">
        <v>40000000</v>
      </c>
      <c r="I2010" s="6"/>
      <c r="J2010" s="6">
        <f t="shared" si="89"/>
        <v>40000000</v>
      </c>
      <c r="K2010" s="67" t="str">
        <f t="shared" si="90"/>
        <v>02-02-02-008-002</v>
      </c>
      <c r="L2010" s="67" t="s">
        <v>665</v>
      </c>
      <c r="M2010" s="66" t="s">
        <v>273</v>
      </c>
      <c r="N2010" s="66" t="str">
        <f t="shared" si="88"/>
        <v/>
      </c>
      <c r="O2010" s="66" t="str">
        <f>IF(A2010="","",IF(M2010="DETALLE","",COUNTIFS(N2010:$N$2970,N2010)))</f>
        <v/>
      </c>
      <c r="P2010" s="66" t="s">
        <v>768</v>
      </c>
      <c r="Q2010" s="66" t="s">
        <v>708</v>
      </c>
      <c r="R2010" s="66" t="s">
        <v>542</v>
      </c>
      <c r="S2010" s="65" t="s">
        <v>867</v>
      </c>
    </row>
    <row r="2011" spans="1:19" s="66" customFormat="1" ht="30" customHeight="1" x14ac:dyDescent="0.25">
      <c r="A2011" s="62"/>
      <c r="B2011" s="62"/>
      <c r="C2011" s="62"/>
      <c r="D2011" s="62"/>
      <c r="E2011" s="62"/>
      <c r="F2011" s="62"/>
      <c r="G2011" s="62" t="s">
        <v>261</v>
      </c>
      <c r="H2011" s="4" t="str">
        <f>IF(A2011="","",SUMIFS(H2012:$H$2970,L2012:$L$2970,K2011))</f>
        <v/>
      </c>
      <c r="I2011" s="4" t="str">
        <f>IF(A2011="","",SUMIFS(I2012:$I$2970,L2012:$L$2970,K2011))</f>
        <v/>
      </c>
      <c r="J2011" s="4" t="str">
        <f t="shared" si="89"/>
        <v/>
      </c>
      <c r="K2011" s="64" t="str">
        <f t="shared" si="90"/>
        <v/>
      </c>
      <c r="L2011" s="64" t="s">
        <v>261</v>
      </c>
      <c r="M2011" s="62" t="s">
        <v>261</v>
      </c>
      <c r="N2011" s="62" t="str">
        <f t="shared" si="88"/>
        <v/>
      </c>
      <c r="O2011" s="62" t="str">
        <f>IF(A2011="","",IF(M2011="DETALLE","",COUNTIFS(N2011:$N$2970,N2011)))</f>
        <v/>
      </c>
      <c r="P2011" s="62" t="s">
        <v>261</v>
      </c>
      <c r="Q2011" s="62" t="s">
        <v>261</v>
      </c>
      <c r="R2011" s="62" t="s">
        <v>261</v>
      </c>
      <c r="S2011" s="65" t="s">
        <v>261</v>
      </c>
    </row>
    <row r="2012" spans="1:19" s="66" customFormat="1" ht="36" customHeight="1" x14ac:dyDescent="0.25">
      <c r="A2012" s="62" t="s">
        <v>27</v>
      </c>
      <c r="B2012" s="62" t="s">
        <v>27</v>
      </c>
      <c r="C2012" s="62" t="s">
        <v>27</v>
      </c>
      <c r="D2012" s="62" t="s">
        <v>30</v>
      </c>
      <c r="E2012" s="62" t="s">
        <v>29</v>
      </c>
      <c r="F2012" s="62"/>
      <c r="G2012" s="63" t="s">
        <v>993</v>
      </c>
      <c r="H2012" s="4">
        <f>IF(A2012="","",SUMIFS(H2013:$H$2970,L2013:$L$2970,K2012))</f>
        <v>35303005440</v>
      </c>
      <c r="I2012" s="4">
        <f>IF(A2012="","",SUMIFS(I2013:$I$2970,L2013:$L$2970,K2012))</f>
        <v>8030182553</v>
      </c>
      <c r="J2012" s="4">
        <f t="shared" si="89"/>
        <v>43333187993</v>
      </c>
      <c r="K2012" s="64" t="str">
        <f t="shared" si="90"/>
        <v>02-02-02-008-003</v>
      </c>
      <c r="L2012" s="64" t="s">
        <v>663</v>
      </c>
      <c r="M2012" s="62" t="s">
        <v>277</v>
      </c>
      <c r="N2012" s="62" t="str">
        <f t="shared" si="88"/>
        <v>020202008003Subordinal</v>
      </c>
      <c r="O2012" s="62">
        <f>IF(A2012="","",IF(M2012="DETALLE","",COUNTIFS(N2012:$N$2970,N2012)))</f>
        <v>1</v>
      </c>
      <c r="P2012" s="62" t="s">
        <v>261</v>
      </c>
      <c r="Q2012" s="62" t="s">
        <v>708</v>
      </c>
      <c r="R2012" s="62" t="s">
        <v>543</v>
      </c>
      <c r="S2012" s="65" t="s">
        <v>261</v>
      </c>
    </row>
    <row r="2013" spans="1:19" s="66" customFormat="1" x14ac:dyDescent="0.25">
      <c r="F2013" s="80" t="s">
        <v>101</v>
      </c>
      <c r="G2013" s="80" t="s">
        <v>279</v>
      </c>
      <c r="H2013" s="6">
        <v>1760800000</v>
      </c>
      <c r="I2013" s="6"/>
      <c r="J2013" s="6">
        <f t="shared" si="89"/>
        <v>1760800000</v>
      </c>
      <c r="K2013" s="67" t="str">
        <f t="shared" si="90"/>
        <v>02-02-02-008-003</v>
      </c>
      <c r="L2013" s="67" t="s">
        <v>666</v>
      </c>
      <c r="M2013" s="66" t="s">
        <v>273</v>
      </c>
      <c r="N2013" s="66" t="str">
        <f t="shared" si="88"/>
        <v/>
      </c>
      <c r="O2013" s="66" t="str">
        <f>IF(A2013="","",IF(M2013="DETALLE","",COUNTIFS(N2013:$N$2970,N2013)))</f>
        <v/>
      </c>
      <c r="P2013" s="66" t="s">
        <v>739</v>
      </c>
      <c r="Q2013" s="66" t="s">
        <v>708</v>
      </c>
      <c r="R2013" s="66" t="s">
        <v>543</v>
      </c>
      <c r="S2013" s="65" t="s">
        <v>864</v>
      </c>
    </row>
    <row r="2014" spans="1:19" s="66" customFormat="1" x14ac:dyDescent="0.25">
      <c r="F2014" s="80" t="s">
        <v>31</v>
      </c>
      <c r="G2014" s="80" t="s">
        <v>961</v>
      </c>
      <c r="H2014" s="6"/>
      <c r="I2014" s="6">
        <v>370000000</v>
      </c>
      <c r="J2014" s="6">
        <f t="shared" si="89"/>
        <v>370000000</v>
      </c>
      <c r="K2014" s="67" t="str">
        <f t="shared" si="90"/>
        <v>02-02-02-008-003</v>
      </c>
      <c r="L2014" s="67" t="s">
        <v>666</v>
      </c>
      <c r="M2014" s="66" t="s">
        <v>273</v>
      </c>
      <c r="N2014" s="66" t="str">
        <f t="shared" si="88"/>
        <v/>
      </c>
      <c r="O2014" s="66" t="str">
        <f>IF(A2014="","",IF(M2014="DETALLE","",COUNTIFS(N2014:$N$2970,N2014)))</f>
        <v/>
      </c>
      <c r="P2014" s="66" t="s">
        <v>739</v>
      </c>
      <c r="Q2014" s="66" t="s">
        <v>708</v>
      </c>
      <c r="R2014" s="66" t="s">
        <v>543</v>
      </c>
      <c r="S2014" s="65" t="s">
        <v>832</v>
      </c>
    </row>
    <row r="2015" spans="1:19" s="66" customFormat="1" x14ac:dyDescent="0.25">
      <c r="F2015" s="80" t="s">
        <v>128</v>
      </c>
      <c r="G2015" s="80" t="s">
        <v>1038</v>
      </c>
      <c r="H2015" s="6">
        <v>173000000</v>
      </c>
      <c r="I2015" s="6"/>
      <c r="J2015" s="6">
        <f t="shared" si="89"/>
        <v>173000000</v>
      </c>
      <c r="K2015" s="67" t="str">
        <f t="shared" si="90"/>
        <v>02-02-02-008-003</v>
      </c>
      <c r="L2015" s="67" t="s">
        <v>666</v>
      </c>
      <c r="M2015" s="66" t="s">
        <v>273</v>
      </c>
      <c r="N2015" s="66" t="str">
        <f t="shared" si="88"/>
        <v/>
      </c>
      <c r="O2015" s="66" t="str">
        <f>IF(A2015="","",IF(M2015="DETALLE","",COUNTIFS(N2015:$N$2970,N2015)))</f>
        <v/>
      </c>
      <c r="P2015" s="66" t="s">
        <v>739</v>
      </c>
      <c r="Q2015" s="66" t="s">
        <v>708</v>
      </c>
      <c r="R2015" s="66" t="s">
        <v>543</v>
      </c>
      <c r="S2015" s="65" t="s">
        <v>876</v>
      </c>
    </row>
    <row r="2016" spans="1:19" s="66" customFormat="1" x14ac:dyDescent="0.25">
      <c r="F2016" s="80" t="s">
        <v>34</v>
      </c>
      <c r="G2016" s="80" t="s">
        <v>1055</v>
      </c>
      <c r="H2016" s="6">
        <v>221000000</v>
      </c>
      <c r="I2016" s="6"/>
      <c r="J2016" s="6">
        <f t="shared" si="89"/>
        <v>221000000</v>
      </c>
      <c r="K2016" s="67" t="str">
        <f t="shared" si="90"/>
        <v>02-02-02-008-003</v>
      </c>
      <c r="L2016" s="67" t="s">
        <v>666</v>
      </c>
      <c r="M2016" s="66" t="s">
        <v>273</v>
      </c>
      <c r="N2016" s="66" t="str">
        <f t="shared" si="88"/>
        <v/>
      </c>
      <c r="O2016" s="66" t="str">
        <f>IF(A2016="","",IF(M2016="DETALLE","",COUNTIFS(N2016:$N$2970,N2016)))</f>
        <v/>
      </c>
      <c r="P2016" s="66" t="s">
        <v>739</v>
      </c>
      <c r="Q2016" s="66" t="s">
        <v>708</v>
      </c>
      <c r="R2016" s="66" t="s">
        <v>543</v>
      </c>
      <c r="S2016" s="65" t="s">
        <v>835</v>
      </c>
    </row>
    <row r="2017" spans="6:19" s="66" customFormat="1" x14ac:dyDescent="0.25">
      <c r="F2017" s="80" t="s">
        <v>135</v>
      </c>
      <c r="G2017" s="80" t="s">
        <v>1039</v>
      </c>
      <c r="H2017" s="6">
        <v>3109456000</v>
      </c>
      <c r="I2017" s="6"/>
      <c r="J2017" s="6">
        <f t="shared" si="89"/>
        <v>3109456000</v>
      </c>
      <c r="K2017" s="67" t="str">
        <f t="shared" si="90"/>
        <v>02-02-02-008-003</v>
      </c>
      <c r="L2017" s="67" t="s">
        <v>666</v>
      </c>
      <c r="M2017" s="66" t="s">
        <v>273</v>
      </c>
      <c r="N2017" s="66" t="str">
        <f t="shared" si="88"/>
        <v/>
      </c>
      <c r="O2017" s="66" t="str">
        <f>IF(A2017="","",IF(M2017="DETALLE","",COUNTIFS(N2017:$N$2970,N2017)))</f>
        <v/>
      </c>
      <c r="P2017" s="66" t="s">
        <v>739</v>
      </c>
      <c r="Q2017" s="66" t="s">
        <v>708</v>
      </c>
      <c r="R2017" s="66" t="s">
        <v>543</v>
      </c>
      <c r="S2017" s="65" t="s">
        <v>883</v>
      </c>
    </row>
    <row r="2018" spans="6:19" s="66" customFormat="1" x14ac:dyDescent="0.25">
      <c r="F2018" s="80" t="s">
        <v>136</v>
      </c>
      <c r="G2018" s="80" t="s">
        <v>1035</v>
      </c>
      <c r="H2018" s="6">
        <v>98476140</v>
      </c>
      <c r="I2018" s="6"/>
      <c r="J2018" s="6">
        <f t="shared" si="89"/>
        <v>98476140</v>
      </c>
      <c r="K2018" s="67" t="str">
        <f t="shared" si="90"/>
        <v>02-02-02-008-003</v>
      </c>
      <c r="L2018" s="67" t="s">
        <v>666</v>
      </c>
      <c r="M2018" s="66" t="s">
        <v>273</v>
      </c>
      <c r="N2018" s="66" t="str">
        <f t="shared" si="88"/>
        <v/>
      </c>
      <c r="O2018" s="66" t="str">
        <f>IF(A2018="","",IF(M2018="DETALLE","",COUNTIFS(N2018:$N$2970,N2018)))</f>
        <v/>
      </c>
      <c r="P2018" s="66" t="s">
        <v>739</v>
      </c>
      <c r="Q2018" s="66" t="s">
        <v>708</v>
      </c>
      <c r="R2018" s="66" t="s">
        <v>543</v>
      </c>
      <c r="S2018" s="65" t="s">
        <v>884</v>
      </c>
    </row>
    <row r="2019" spans="6:19" s="66" customFormat="1" x14ac:dyDescent="0.25">
      <c r="F2019" s="80" t="s">
        <v>36</v>
      </c>
      <c r="G2019" s="80" t="s">
        <v>307</v>
      </c>
      <c r="H2019" s="6">
        <v>1660000000</v>
      </c>
      <c r="I2019" s="6"/>
      <c r="J2019" s="6">
        <f t="shared" si="89"/>
        <v>1660000000</v>
      </c>
      <c r="K2019" s="67" t="str">
        <f t="shared" si="90"/>
        <v>02-02-02-008-003</v>
      </c>
      <c r="L2019" s="67" t="s">
        <v>666</v>
      </c>
      <c r="M2019" s="66" t="s">
        <v>273</v>
      </c>
      <c r="N2019" s="66" t="str">
        <f t="shared" si="88"/>
        <v/>
      </c>
      <c r="O2019" s="66" t="str">
        <f>IF(A2019="","",IF(M2019="DETALLE","",COUNTIFS(N2019:$N$2970,N2019)))</f>
        <v/>
      </c>
      <c r="P2019" s="66" t="s">
        <v>739</v>
      </c>
      <c r="Q2019" s="66" t="s">
        <v>708</v>
      </c>
      <c r="R2019" s="66" t="s">
        <v>543</v>
      </c>
      <c r="S2019" s="65" t="s">
        <v>837</v>
      </c>
    </row>
    <row r="2020" spans="6:19" s="66" customFormat="1" x14ac:dyDescent="0.25">
      <c r="F2020" s="80" t="s">
        <v>37</v>
      </c>
      <c r="G2020" s="80" t="s">
        <v>308</v>
      </c>
      <c r="H2020" s="6">
        <v>2947000000</v>
      </c>
      <c r="I2020" s="6">
        <v>980000000</v>
      </c>
      <c r="J2020" s="6">
        <f t="shared" si="89"/>
        <v>3927000000</v>
      </c>
      <c r="K2020" s="67" t="str">
        <f t="shared" si="90"/>
        <v>02-02-02-008-003</v>
      </c>
      <c r="L2020" s="67" t="s">
        <v>666</v>
      </c>
      <c r="M2020" s="66" t="s">
        <v>273</v>
      </c>
      <c r="N2020" s="66" t="str">
        <f t="shared" si="88"/>
        <v/>
      </c>
      <c r="O2020" s="66" t="str">
        <f>IF(A2020="","",IF(M2020="DETALLE","",COUNTIFS(N2020:$N$2970,N2020)))</f>
        <v/>
      </c>
      <c r="P2020" s="66" t="s">
        <v>739</v>
      </c>
      <c r="Q2020" s="66" t="s">
        <v>708</v>
      </c>
      <c r="R2020" s="66" t="s">
        <v>543</v>
      </c>
      <c r="S2020" s="65" t="s">
        <v>838</v>
      </c>
    </row>
    <row r="2021" spans="6:19" s="66" customFormat="1" x14ac:dyDescent="0.25">
      <c r="F2021" s="80" t="s">
        <v>121</v>
      </c>
      <c r="G2021" s="80" t="s">
        <v>980</v>
      </c>
      <c r="H2021" s="6">
        <v>2215000000</v>
      </c>
      <c r="I2021" s="6"/>
      <c r="J2021" s="6">
        <f t="shared" si="89"/>
        <v>2215000000</v>
      </c>
      <c r="K2021" s="67" t="str">
        <f t="shared" si="90"/>
        <v>02-02-02-008-003</v>
      </c>
      <c r="L2021" s="67" t="s">
        <v>666</v>
      </c>
      <c r="M2021" s="66" t="s">
        <v>273</v>
      </c>
      <c r="N2021" s="66" t="str">
        <f t="shared" si="88"/>
        <v/>
      </c>
      <c r="O2021" s="66" t="str">
        <f>IF(A2021="","",IF(M2021="DETALLE","",COUNTIFS(N2021:$N$2970,N2021)))</f>
        <v/>
      </c>
      <c r="P2021" s="66" t="s">
        <v>739</v>
      </c>
      <c r="Q2021" s="66" t="s">
        <v>708</v>
      </c>
      <c r="R2021" s="66" t="s">
        <v>543</v>
      </c>
      <c r="S2021" s="65" t="s">
        <v>870</v>
      </c>
    </row>
    <row r="2022" spans="6:19" s="66" customFormat="1" x14ac:dyDescent="0.25">
      <c r="F2022" s="80" t="s">
        <v>226</v>
      </c>
      <c r="G2022" s="80" t="s">
        <v>995</v>
      </c>
      <c r="H2022" s="6"/>
      <c r="I2022" s="6">
        <v>27000000</v>
      </c>
      <c r="J2022" s="6">
        <f t="shared" si="89"/>
        <v>27000000</v>
      </c>
      <c r="K2022" s="67" t="str">
        <f t="shared" si="90"/>
        <v>02-02-02-008-003</v>
      </c>
      <c r="L2022" s="67" t="s">
        <v>666</v>
      </c>
      <c r="M2022" s="66" t="s">
        <v>273</v>
      </c>
      <c r="N2022" s="66" t="str">
        <f t="shared" si="88"/>
        <v/>
      </c>
      <c r="O2022" s="66" t="str">
        <f>IF(A2022="","",IF(M2022="DETALLE","",COUNTIFS(N2022:$N$2970,N2022)))</f>
        <v/>
      </c>
      <c r="P2022" s="66" t="s">
        <v>744</v>
      </c>
      <c r="Q2022" s="66" t="s">
        <v>708</v>
      </c>
      <c r="R2022" s="66" t="s">
        <v>543</v>
      </c>
      <c r="S2022" s="65" t="s">
        <v>866</v>
      </c>
    </row>
    <row r="2023" spans="6:19" s="66" customFormat="1" x14ac:dyDescent="0.25">
      <c r="F2023" s="80" t="s">
        <v>41</v>
      </c>
      <c r="G2023" s="80" t="s">
        <v>312</v>
      </c>
      <c r="H2023" s="6">
        <v>115000000</v>
      </c>
      <c r="I2023" s="6"/>
      <c r="J2023" s="6">
        <f t="shared" si="89"/>
        <v>115000000</v>
      </c>
      <c r="K2023" s="67" t="str">
        <f t="shared" si="90"/>
        <v>02-02-02-008-003</v>
      </c>
      <c r="L2023" s="67" t="s">
        <v>666</v>
      </c>
      <c r="M2023" s="66" t="s">
        <v>273</v>
      </c>
      <c r="N2023" s="66" t="str">
        <f t="shared" si="88"/>
        <v/>
      </c>
      <c r="O2023" s="66" t="str">
        <f>IF(A2023="","",IF(M2023="DETALLE","",COUNTIFS(N2023:$N$2970,N2023)))</f>
        <v/>
      </c>
      <c r="P2023" s="66" t="s">
        <v>745</v>
      </c>
      <c r="Q2023" s="66" t="s">
        <v>708</v>
      </c>
      <c r="R2023" s="66" t="s">
        <v>543</v>
      </c>
      <c r="S2023" s="65" t="s">
        <v>745</v>
      </c>
    </row>
    <row r="2024" spans="6:19" s="66" customFormat="1" x14ac:dyDescent="0.25">
      <c r="F2024" s="80" t="s">
        <v>105</v>
      </c>
      <c r="G2024" s="80" t="s">
        <v>963</v>
      </c>
      <c r="H2024" s="6"/>
      <c r="I2024" s="6">
        <v>56000000</v>
      </c>
      <c r="J2024" s="6">
        <f t="shared" si="89"/>
        <v>56000000</v>
      </c>
      <c r="K2024" s="67" t="str">
        <f t="shared" si="90"/>
        <v>02-02-02-008-003</v>
      </c>
      <c r="L2024" s="67" t="s">
        <v>666</v>
      </c>
      <c r="M2024" s="66" t="s">
        <v>273</v>
      </c>
      <c r="N2024" s="66" t="str">
        <f t="shared" si="88"/>
        <v/>
      </c>
      <c r="O2024" s="66" t="str">
        <f>IF(A2024="","",IF(M2024="DETALLE","",COUNTIFS(N2024:$N$2970,N2024)))</f>
        <v/>
      </c>
      <c r="P2024" s="66" t="s">
        <v>745</v>
      </c>
      <c r="Q2024" s="66" t="s">
        <v>708</v>
      </c>
      <c r="R2024" s="66" t="s">
        <v>543</v>
      </c>
      <c r="S2024" s="65" t="s">
        <v>866</v>
      </c>
    </row>
    <row r="2025" spans="6:19" s="66" customFormat="1" x14ac:dyDescent="0.25">
      <c r="F2025" s="80" t="s">
        <v>147</v>
      </c>
      <c r="G2025" s="80" t="s">
        <v>830</v>
      </c>
      <c r="H2025" s="6">
        <v>49000000</v>
      </c>
      <c r="I2025" s="6"/>
      <c r="J2025" s="6">
        <f t="shared" si="89"/>
        <v>49000000</v>
      </c>
      <c r="K2025" s="67" t="str">
        <f t="shared" si="90"/>
        <v>02-02-02-008-003</v>
      </c>
      <c r="L2025" s="67" t="s">
        <v>666</v>
      </c>
      <c r="M2025" s="66" t="s">
        <v>273</v>
      </c>
      <c r="N2025" s="66" t="str">
        <f t="shared" si="88"/>
        <v/>
      </c>
      <c r="O2025" s="66" t="str">
        <f>IF(A2025="","",IF(M2025="DETALLE","",COUNTIFS(N2025:$N$2970,N2025)))</f>
        <v/>
      </c>
      <c r="P2025" s="66" t="s">
        <v>745</v>
      </c>
      <c r="Q2025" s="66" t="s">
        <v>708</v>
      </c>
      <c r="R2025" s="66" t="s">
        <v>543</v>
      </c>
      <c r="S2025" s="65" t="s">
        <v>889</v>
      </c>
    </row>
    <row r="2026" spans="6:19" s="66" customFormat="1" x14ac:dyDescent="0.25">
      <c r="F2026" s="80" t="s">
        <v>106</v>
      </c>
      <c r="G2026" s="80" t="s">
        <v>997</v>
      </c>
      <c r="H2026" s="6">
        <v>28971800</v>
      </c>
      <c r="I2026" s="6"/>
      <c r="J2026" s="6">
        <f t="shared" si="89"/>
        <v>28971800</v>
      </c>
      <c r="K2026" s="67" t="str">
        <f t="shared" si="90"/>
        <v>02-02-02-008-003</v>
      </c>
      <c r="L2026" s="67" t="s">
        <v>666</v>
      </c>
      <c r="M2026" s="66" t="s">
        <v>273</v>
      </c>
      <c r="N2026" s="66" t="str">
        <f t="shared" si="88"/>
        <v/>
      </c>
      <c r="O2026" s="66" t="str">
        <f>IF(A2026="","",IF(M2026="DETALLE","",COUNTIFS(N2026:$N$2970,N2026)))</f>
        <v/>
      </c>
      <c r="P2026" s="66" t="s">
        <v>776</v>
      </c>
      <c r="Q2026" s="66" t="s">
        <v>708</v>
      </c>
      <c r="R2026" s="66" t="s">
        <v>543</v>
      </c>
      <c r="S2026" s="65" t="s">
        <v>776</v>
      </c>
    </row>
    <row r="2027" spans="6:19" s="66" customFormat="1" x14ac:dyDescent="0.25">
      <c r="F2027" s="80" t="s">
        <v>227</v>
      </c>
      <c r="G2027" s="80" t="s">
        <v>998</v>
      </c>
      <c r="H2027" s="6">
        <v>32000000</v>
      </c>
      <c r="I2027" s="6"/>
      <c r="J2027" s="6">
        <f t="shared" si="89"/>
        <v>32000000</v>
      </c>
      <c r="K2027" s="67" t="str">
        <f t="shared" si="90"/>
        <v>02-02-02-008-003</v>
      </c>
      <c r="L2027" s="67" t="s">
        <v>666</v>
      </c>
      <c r="M2027" s="66" t="s">
        <v>273</v>
      </c>
      <c r="N2027" s="66" t="str">
        <f t="shared" si="88"/>
        <v/>
      </c>
      <c r="O2027" s="66" t="str">
        <f>IF(A2027="","",IF(M2027="DETALLE","",COUNTIFS(N2027:$N$2970,N2027)))</f>
        <v/>
      </c>
      <c r="P2027" s="66" t="s">
        <v>776</v>
      </c>
      <c r="Q2027" s="66" t="s">
        <v>708</v>
      </c>
      <c r="R2027" s="66" t="s">
        <v>543</v>
      </c>
      <c r="S2027" s="65" t="s">
        <v>866</v>
      </c>
    </row>
    <row r="2028" spans="6:19" s="66" customFormat="1" x14ac:dyDescent="0.25">
      <c r="F2028" s="80" t="s">
        <v>170</v>
      </c>
      <c r="G2028" s="80" t="s">
        <v>456</v>
      </c>
      <c r="H2028" s="6">
        <v>60000000</v>
      </c>
      <c r="I2028" s="6"/>
      <c r="J2028" s="6">
        <f t="shared" si="89"/>
        <v>60000000</v>
      </c>
      <c r="K2028" s="67" t="str">
        <f t="shared" si="90"/>
        <v>02-02-02-008-003</v>
      </c>
      <c r="L2028" s="67" t="s">
        <v>666</v>
      </c>
      <c r="M2028" s="66" t="s">
        <v>273</v>
      </c>
      <c r="N2028" s="66" t="str">
        <f t="shared" si="88"/>
        <v/>
      </c>
      <c r="O2028" s="66" t="str">
        <f>IF(A2028="","",IF(M2028="DETALLE","",COUNTIFS(N2028:$N$2970,N2028)))</f>
        <v/>
      </c>
      <c r="P2028" s="66" t="s">
        <v>777</v>
      </c>
      <c r="Q2028" s="66" t="s">
        <v>708</v>
      </c>
      <c r="R2028" s="66" t="s">
        <v>543</v>
      </c>
      <c r="S2028" s="65" t="s">
        <v>777</v>
      </c>
    </row>
    <row r="2029" spans="6:19" s="66" customFormat="1" x14ac:dyDescent="0.25">
      <c r="F2029" s="80" t="s">
        <v>107</v>
      </c>
      <c r="G2029" s="80" t="s">
        <v>964</v>
      </c>
      <c r="H2029" s="6"/>
      <c r="I2029" s="6">
        <v>56000000</v>
      </c>
      <c r="J2029" s="6">
        <f t="shared" si="89"/>
        <v>56000000</v>
      </c>
      <c r="K2029" s="67" t="str">
        <f t="shared" si="90"/>
        <v>02-02-02-008-003</v>
      </c>
      <c r="L2029" s="67" t="s">
        <v>666</v>
      </c>
      <c r="M2029" s="66" t="s">
        <v>273</v>
      </c>
      <c r="N2029" s="66" t="str">
        <f t="shared" si="88"/>
        <v/>
      </c>
      <c r="O2029" s="66" t="str">
        <f>IF(A2029="","",IF(M2029="DETALLE","",COUNTIFS(N2029:$N$2970,N2029)))</f>
        <v/>
      </c>
      <c r="P2029" s="66" t="s">
        <v>777</v>
      </c>
      <c r="Q2029" s="66" t="s">
        <v>708</v>
      </c>
      <c r="R2029" s="66" t="s">
        <v>543</v>
      </c>
      <c r="S2029" s="65" t="s">
        <v>866</v>
      </c>
    </row>
    <row r="2030" spans="6:19" s="66" customFormat="1" x14ac:dyDescent="0.25">
      <c r="F2030" s="80" t="s">
        <v>228</v>
      </c>
      <c r="G2030" s="80" t="s">
        <v>976</v>
      </c>
      <c r="H2030" s="6"/>
      <c r="I2030" s="6">
        <v>33000000</v>
      </c>
      <c r="J2030" s="6">
        <f t="shared" si="89"/>
        <v>33000000</v>
      </c>
      <c r="K2030" s="67" t="str">
        <f t="shared" si="90"/>
        <v>02-02-02-008-003</v>
      </c>
      <c r="L2030" s="67" t="s">
        <v>666</v>
      </c>
      <c r="M2030" s="66" t="s">
        <v>273</v>
      </c>
      <c r="N2030" s="66" t="str">
        <f t="shared" si="88"/>
        <v/>
      </c>
      <c r="O2030" s="66" t="str">
        <f>IF(A2030="","",IF(M2030="DETALLE","",COUNTIFS(N2030:$N$2970,N2030)))</f>
        <v/>
      </c>
      <c r="P2030" s="66" t="s">
        <v>780</v>
      </c>
      <c r="Q2030" s="66" t="s">
        <v>708</v>
      </c>
      <c r="R2030" s="66" t="s">
        <v>543</v>
      </c>
      <c r="S2030" s="65" t="s">
        <v>866</v>
      </c>
    </row>
    <row r="2031" spans="6:19" s="66" customFormat="1" x14ac:dyDescent="0.25">
      <c r="F2031" s="80" t="s">
        <v>229</v>
      </c>
      <c r="G2031" s="80" t="s">
        <v>991</v>
      </c>
      <c r="H2031" s="6"/>
      <c r="I2031" s="6">
        <v>60872000</v>
      </c>
      <c r="J2031" s="6">
        <f t="shared" si="89"/>
        <v>60872000</v>
      </c>
      <c r="K2031" s="67" t="str">
        <f t="shared" si="90"/>
        <v>02-02-02-008-003</v>
      </c>
      <c r="L2031" s="67" t="s">
        <v>666</v>
      </c>
      <c r="M2031" s="66" t="s">
        <v>273</v>
      </c>
      <c r="N2031" s="66" t="str">
        <f t="shared" si="88"/>
        <v/>
      </c>
      <c r="O2031" s="66" t="str">
        <f>IF(A2031="","",IF(M2031="DETALLE","",COUNTIFS(N2031:$N$2970,N2031)))</f>
        <v/>
      </c>
      <c r="P2031" s="66" t="s">
        <v>749</v>
      </c>
      <c r="Q2031" s="66" t="s">
        <v>708</v>
      </c>
      <c r="R2031" s="66" t="s">
        <v>543</v>
      </c>
      <c r="S2031" s="65" t="s">
        <v>866</v>
      </c>
    </row>
    <row r="2032" spans="6:19" s="66" customFormat="1" x14ac:dyDescent="0.25">
      <c r="F2032" s="80" t="s">
        <v>47</v>
      </c>
      <c r="G2032" s="80" t="s">
        <v>1031</v>
      </c>
      <c r="H2032" s="6">
        <v>30000000</v>
      </c>
      <c r="I2032" s="6"/>
      <c r="J2032" s="6">
        <f t="shared" si="89"/>
        <v>30000000</v>
      </c>
      <c r="K2032" s="67" t="str">
        <f t="shared" si="90"/>
        <v>02-02-02-008-003</v>
      </c>
      <c r="L2032" s="67" t="s">
        <v>666</v>
      </c>
      <c r="M2032" s="66" t="s">
        <v>273</v>
      </c>
      <c r="N2032" s="66" t="str">
        <f t="shared" ref="N2032:N2098" si="93">IF(F2032&lt;&gt;"","",A2032&amp;TRIM(B2032)&amp;TRIM(C2032)&amp;TRIM(D2032)&amp;TRIM(E2032)&amp;TRIM(M2032))</f>
        <v/>
      </c>
      <c r="O2032" s="66" t="str">
        <f>IF(A2032="","",IF(M2032="DETALLE","",COUNTIFS(N2032:$N$2970,N2032)))</f>
        <v/>
      </c>
      <c r="P2032" s="66" t="s">
        <v>750</v>
      </c>
      <c r="Q2032" s="66" t="s">
        <v>708</v>
      </c>
      <c r="R2032" s="66" t="s">
        <v>543</v>
      </c>
      <c r="S2032" s="65" t="s">
        <v>750</v>
      </c>
    </row>
    <row r="2033" spans="6:19" s="66" customFormat="1" x14ac:dyDescent="0.25">
      <c r="F2033" s="80" t="s">
        <v>109</v>
      </c>
      <c r="G2033" s="80" t="s">
        <v>966</v>
      </c>
      <c r="H2033" s="6">
        <v>56000000</v>
      </c>
      <c r="I2033" s="6"/>
      <c r="J2033" s="6">
        <f t="shared" si="89"/>
        <v>56000000</v>
      </c>
      <c r="K2033" s="67" t="str">
        <f t="shared" si="90"/>
        <v>02-02-02-008-003</v>
      </c>
      <c r="L2033" s="67" t="s">
        <v>666</v>
      </c>
      <c r="M2033" s="66" t="s">
        <v>273</v>
      </c>
      <c r="N2033" s="66" t="str">
        <f t="shared" si="93"/>
        <v/>
      </c>
      <c r="O2033" s="66" t="str">
        <f>IF(A2033="","",IF(M2033="DETALLE","",COUNTIFS(N2033:$N$2970,N2033)))</f>
        <v/>
      </c>
      <c r="P2033" s="66" t="s">
        <v>751</v>
      </c>
      <c r="Q2033" s="66" t="s">
        <v>708</v>
      </c>
      <c r="R2033" s="66" t="s">
        <v>543</v>
      </c>
      <c r="S2033" s="65" t="s">
        <v>866</v>
      </c>
    </row>
    <row r="2034" spans="6:19" s="66" customFormat="1" x14ac:dyDescent="0.25">
      <c r="F2034" s="80" t="s">
        <v>49</v>
      </c>
      <c r="G2034" s="80" t="s">
        <v>1018</v>
      </c>
      <c r="H2034" s="6">
        <v>2500000</v>
      </c>
      <c r="I2034" s="6"/>
      <c r="J2034" s="6">
        <f t="shared" si="89"/>
        <v>2500000</v>
      </c>
      <c r="K2034" s="67" t="str">
        <f t="shared" si="90"/>
        <v>02-02-02-008-003</v>
      </c>
      <c r="L2034" s="67" t="s">
        <v>666</v>
      </c>
      <c r="M2034" s="66" t="s">
        <v>273</v>
      </c>
      <c r="N2034" s="66" t="str">
        <f t="shared" si="93"/>
        <v/>
      </c>
      <c r="O2034" s="66" t="str">
        <f>IF(A2034="","",IF(M2034="DETALLE","",COUNTIFS(N2034:$N$2970,N2034)))</f>
        <v/>
      </c>
      <c r="P2034" s="66" t="s">
        <v>752</v>
      </c>
      <c r="Q2034" s="66" t="s">
        <v>708</v>
      </c>
      <c r="R2034" s="66" t="s">
        <v>543</v>
      </c>
      <c r="S2034" s="65" t="s">
        <v>752</v>
      </c>
    </row>
    <row r="2035" spans="6:19" s="66" customFormat="1" x14ac:dyDescent="0.25">
      <c r="F2035" s="80" t="s">
        <v>54</v>
      </c>
      <c r="G2035" s="80" t="s">
        <v>288</v>
      </c>
      <c r="H2035" s="6"/>
      <c r="I2035" s="6">
        <v>1166973835</v>
      </c>
      <c r="J2035" s="6">
        <f t="shared" si="89"/>
        <v>1166973835</v>
      </c>
      <c r="K2035" s="67" t="str">
        <f t="shared" si="90"/>
        <v>02-02-02-008-003</v>
      </c>
      <c r="L2035" s="67" t="s">
        <v>666</v>
      </c>
      <c r="M2035" s="66" t="s">
        <v>273</v>
      </c>
      <c r="N2035" s="66" t="str">
        <f t="shared" si="93"/>
        <v/>
      </c>
      <c r="O2035" s="66" t="str">
        <f>IF(A2035="","",IF(M2035="DETALLE","",COUNTIFS(N2035:$N$2970,N2035)))</f>
        <v/>
      </c>
      <c r="P2035" s="66" t="s">
        <v>743</v>
      </c>
      <c r="Q2035" s="66" t="s">
        <v>708</v>
      </c>
      <c r="R2035" s="66" t="s">
        <v>543</v>
      </c>
      <c r="S2035" s="65" t="s">
        <v>743</v>
      </c>
    </row>
    <row r="2036" spans="6:19" s="66" customFormat="1" x14ac:dyDescent="0.25">
      <c r="F2036" s="80" t="s">
        <v>138</v>
      </c>
      <c r="G2036" s="80" t="s">
        <v>992</v>
      </c>
      <c r="H2036" s="6">
        <f>866450000-186450000</f>
        <v>680000000</v>
      </c>
      <c r="I2036" s="6">
        <f>2065037227+2680144489</f>
        <v>4745181716</v>
      </c>
      <c r="J2036" s="6">
        <f t="shared" ref="J2036:J2102" si="94">IF(AND(A2036="",F2036=""),"",H2036+I2036)</f>
        <v>5425181716</v>
      </c>
      <c r="K2036" s="67" t="str">
        <f t="shared" ref="K2036:K2102" si="95">IF(F2036&lt;&gt;"",K2035,A2036&amp;IF(B2036="","","-"&amp;B2036)&amp;IF(OR(C2036="",C2036=" "),"","-"&amp;C2036)&amp;IF(OR(D2036="",D2036=" "),"","-"&amp;D2036)&amp;IF(OR(E2036="",E2036=" "),"","-"&amp;E2036))</f>
        <v>02-02-02-008-003</v>
      </c>
      <c r="L2036" s="67" t="s">
        <v>666</v>
      </c>
      <c r="M2036" s="66" t="s">
        <v>273</v>
      </c>
      <c r="N2036" s="66" t="str">
        <f t="shared" si="93"/>
        <v/>
      </c>
      <c r="O2036" s="66" t="str">
        <f>IF(A2036="","",IF(M2036="DETALLE","",COUNTIFS(N2036:$N$2970,N2036)))</f>
        <v/>
      </c>
      <c r="P2036" s="66" t="s">
        <v>778</v>
      </c>
      <c r="Q2036" s="66" t="s">
        <v>708</v>
      </c>
      <c r="R2036" s="66" t="s">
        <v>543</v>
      </c>
      <c r="S2036" s="65" t="s">
        <v>778</v>
      </c>
    </row>
    <row r="2037" spans="6:19" s="66" customFormat="1" x14ac:dyDescent="0.25">
      <c r="F2037" s="80" t="s">
        <v>56</v>
      </c>
      <c r="G2037" s="80" t="s">
        <v>280</v>
      </c>
      <c r="H2037" s="6">
        <v>21144580000</v>
      </c>
      <c r="I2037" s="6"/>
      <c r="J2037" s="6">
        <f t="shared" si="94"/>
        <v>21144580000</v>
      </c>
      <c r="K2037" s="67" t="str">
        <f t="shared" si="95"/>
        <v>02-02-02-008-003</v>
      </c>
      <c r="L2037" s="67" t="s">
        <v>666</v>
      </c>
      <c r="M2037" s="66" t="s">
        <v>273</v>
      </c>
      <c r="N2037" s="66" t="str">
        <f t="shared" si="93"/>
        <v/>
      </c>
      <c r="O2037" s="66" t="str">
        <f>IF(A2037="","",IF(M2037="DETALLE","",COUNTIFS(N2037:$N$2970,N2037)))</f>
        <v/>
      </c>
      <c r="P2037" s="66" t="s">
        <v>740</v>
      </c>
      <c r="Q2037" s="66" t="s">
        <v>708</v>
      </c>
      <c r="R2037" s="66" t="s">
        <v>543</v>
      </c>
      <c r="S2037" s="65" t="s">
        <v>740</v>
      </c>
    </row>
    <row r="2038" spans="6:19" s="66" customFormat="1" x14ac:dyDescent="0.25">
      <c r="F2038" s="80" t="s">
        <v>57</v>
      </c>
      <c r="G2038" s="80" t="s">
        <v>1023</v>
      </c>
      <c r="H2038" s="6">
        <v>30000000</v>
      </c>
      <c r="I2038" s="6"/>
      <c r="J2038" s="6">
        <f t="shared" si="94"/>
        <v>30000000</v>
      </c>
      <c r="K2038" s="67" t="str">
        <f t="shared" si="95"/>
        <v>02-02-02-008-003</v>
      </c>
      <c r="L2038" s="67" t="s">
        <v>666</v>
      </c>
      <c r="M2038" s="66" t="s">
        <v>273</v>
      </c>
      <c r="N2038" s="66" t="str">
        <f t="shared" si="93"/>
        <v/>
      </c>
      <c r="O2038" s="66" t="str">
        <f>IF(A2038="","",IF(M2038="DETALLE","",COUNTIFS(N2038:$N$2970,N2038)))</f>
        <v/>
      </c>
      <c r="P2038" s="66" t="s">
        <v>757</v>
      </c>
      <c r="Q2038" s="66" t="s">
        <v>708</v>
      </c>
      <c r="R2038" s="66" t="s">
        <v>543</v>
      </c>
      <c r="S2038" s="65" t="s">
        <v>757</v>
      </c>
    </row>
    <row r="2039" spans="6:19" s="66" customFormat="1" x14ac:dyDescent="0.25">
      <c r="F2039" s="80" t="s">
        <v>58</v>
      </c>
      <c r="G2039" s="80" t="s">
        <v>988</v>
      </c>
      <c r="H2039" s="6">
        <v>6000000</v>
      </c>
      <c r="I2039" s="6">
        <v>42102802</v>
      </c>
      <c r="J2039" s="6">
        <f t="shared" si="94"/>
        <v>48102802</v>
      </c>
      <c r="K2039" s="67" t="str">
        <f t="shared" si="95"/>
        <v>02-02-02-008-003</v>
      </c>
      <c r="L2039" s="67" t="s">
        <v>666</v>
      </c>
      <c r="M2039" s="66" t="s">
        <v>273</v>
      </c>
      <c r="N2039" s="66" t="str">
        <f t="shared" si="93"/>
        <v/>
      </c>
      <c r="O2039" s="66" t="str">
        <f>IF(A2039="","",IF(M2039="DETALLE","",COUNTIFS(N2039:$N$2970,N2039)))</f>
        <v/>
      </c>
      <c r="P2039" s="66" t="s">
        <v>758</v>
      </c>
      <c r="Q2039" s="66" t="s">
        <v>708</v>
      </c>
      <c r="R2039" s="66" t="s">
        <v>543</v>
      </c>
      <c r="S2039" s="65" t="s">
        <v>758</v>
      </c>
    </row>
    <row r="2040" spans="6:19" s="66" customFormat="1" x14ac:dyDescent="0.25">
      <c r="F2040" s="80" t="s">
        <v>140</v>
      </c>
      <c r="G2040" s="80" t="s">
        <v>313</v>
      </c>
      <c r="H2040" s="6">
        <v>60000000</v>
      </c>
      <c r="I2040" s="6"/>
      <c r="J2040" s="6">
        <f t="shared" si="94"/>
        <v>60000000</v>
      </c>
      <c r="K2040" s="67" t="str">
        <f t="shared" si="95"/>
        <v>02-02-02-008-003</v>
      </c>
      <c r="L2040" s="67" t="s">
        <v>666</v>
      </c>
      <c r="M2040" s="66" t="s">
        <v>273</v>
      </c>
      <c r="N2040" s="66" t="str">
        <f t="shared" si="93"/>
        <v/>
      </c>
      <c r="O2040" s="66" t="str">
        <f>IF(A2040="","",IF(M2040="DETALLE","",COUNTIFS(N2040:$N$2970,N2040)))</f>
        <v/>
      </c>
      <c r="P2040" s="66" t="s">
        <v>779</v>
      </c>
      <c r="Q2040" s="66" t="s">
        <v>708</v>
      </c>
      <c r="R2040" s="66" t="s">
        <v>543</v>
      </c>
      <c r="S2040" s="65" t="s">
        <v>886</v>
      </c>
    </row>
    <row r="2041" spans="6:19" s="66" customFormat="1" x14ac:dyDescent="0.25">
      <c r="F2041" s="80" t="s">
        <v>59</v>
      </c>
      <c r="G2041" s="80" t="s">
        <v>1029</v>
      </c>
      <c r="H2041" s="6">
        <v>30000000</v>
      </c>
      <c r="I2041" s="6"/>
      <c r="J2041" s="6">
        <f t="shared" si="94"/>
        <v>30000000</v>
      </c>
      <c r="K2041" s="67" t="str">
        <f t="shared" si="95"/>
        <v>02-02-02-008-003</v>
      </c>
      <c r="L2041" s="67" t="s">
        <v>666</v>
      </c>
      <c r="M2041" s="66" t="s">
        <v>273</v>
      </c>
      <c r="N2041" s="66" t="str">
        <f t="shared" si="93"/>
        <v/>
      </c>
      <c r="O2041" s="66" t="str">
        <f>IF(A2041="","",IF(M2041="DETALLE","",COUNTIFS(N2041:$N$2970,N2041)))</f>
        <v/>
      </c>
      <c r="P2041" s="66" t="s">
        <v>759</v>
      </c>
      <c r="Q2041" s="66" t="s">
        <v>708</v>
      </c>
      <c r="R2041" s="66" t="s">
        <v>543</v>
      </c>
      <c r="S2041" s="65" t="s">
        <v>759</v>
      </c>
    </row>
    <row r="2042" spans="6:19" s="66" customFormat="1" x14ac:dyDescent="0.25">
      <c r="F2042" s="84" t="s">
        <v>145</v>
      </c>
      <c r="G2042" s="80" t="s">
        <v>1037</v>
      </c>
      <c r="H2042" s="6"/>
      <c r="I2042" s="6">
        <v>139725000</v>
      </c>
      <c r="J2042" s="6">
        <f t="shared" si="94"/>
        <v>139725000</v>
      </c>
      <c r="K2042" s="67" t="str">
        <f t="shared" si="95"/>
        <v>02-02-02-008-003</v>
      </c>
      <c r="L2042" s="67" t="s">
        <v>666</v>
      </c>
      <c r="M2042" s="66" t="s">
        <v>273</v>
      </c>
      <c r="N2042" s="66" t="str">
        <f t="shared" si="93"/>
        <v/>
      </c>
      <c r="O2042" s="66" t="str">
        <f>IF(A2042="","",IF(M2042="DETALLE","",COUNTIFS(N2042:$N$2970,N2042)))</f>
        <v/>
      </c>
      <c r="P2042" s="66" t="s">
        <v>767</v>
      </c>
      <c r="Q2042" s="66" t="s">
        <v>708</v>
      </c>
      <c r="R2042" s="66" t="s">
        <v>543</v>
      </c>
      <c r="S2042" s="65" t="s">
        <v>767</v>
      </c>
    </row>
    <row r="2043" spans="6:19" s="66" customFormat="1" x14ac:dyDescent="0.25">
      <c r="F2043" s="84" t="s">
        <v>60</v>
      </c>
      <c r="G2043" s="80" t="s">
        <v>329</v>
      </c>
      <c r="H2043" s="6">
        <v>6360000</v>
      </c>
      <c r="I2043" s="6"/>
      <c r="J2043" s="6">
        <f t="shared" si="94"/>
        <v>6360000</v>
      </c>
      <c r="K2043" s="67" t="str">
        <f t="shared" si="95"/>
        <v>02-02-02-008-003</v>
      </c>
      <c r="L2043" s="67" t="s">
        <v>666</v>
      </c>
      <c r="M2043" s="66" t="s">
        <v>273</v>
      </c>
      <c r="N2043" s="66" t="str">
        <f t="shared" si="93"/>
        <v/>
      </c>
      <c r="O2043" s="66" t="str">
        <f>IF(A2043="","",IF(M2043="DETALLE","",COUNTIFS(N2043:$N$2970,N2043)))</f>
        <v/>
      </c>
      <c r="P2043" s="66" t="s">
        <v>760</v>
      </c>
      <c r="Q2043" s="66" t="s">
        <v>708</v>
      </c>
      <c r="R2043" s="66" t="s">
        <v>543</v>
      </c>
      <c r="S2043" s="65" t="s">
        <v>760</v>
      </c>
    </row>
    <row r="2044" spans="6:19" s="66" customFormat="1" x14ac:dyDescent="0.25">
      <c r="F2044" s="84" t="s">
        <v>195</v>
      </c>
      <c r="G2044" s="80" t="s">
        <v>498</v>
      </c>
      <c r="H2044" s="6">
        <v>57000000</v>
      </c>
      <c r="I2044" s="6"/>
      <c r="J2044" s="6">
        <f t="shared" si="94"/>
        <v>57000000</v>
      </c>
      <c r="K2044" s="67" t="str">
        <f t="shared" si="95"/>
        <v>02-02-02-008-003</v>
      </c>
      <c r="L2044" s="67" t="s">
        <v>666</v>
      </c>
      <c r="M2044" s="66" t="s">
        <v>273</v>
      </c>
      <c r="N2044" s="66" t="str">
        <f t="shared" si="93"/>
        <v/>
      </c>
      <c r="O2044" s="66" t="str">
        <f>IF(A2044="","",IF(M2044="DETALLE","",COUNTIFS(N2044:$N$2970,N2044)))</f>
        <v/>
      </c>
      <c r="P2044" s="66" t="s">
        <v>760</v>
      </c>
      <c r="Q2044" s="66" t="s">
        <v>708</v>
      </c>
      <c r="R2044" s="66" t="s">
        <v>543</v>
      </c>
      <c r="S2044" s="65" t="s">
        <v>866</v>
      </c>
    </row>
    <row r="2045" spans="6:19" s="66" customFormat="1" x14ac:dyDescent="0.25">
      <c r="F2045" s="80" t="s">
        <v>230</v>
      </c>
      <c r="G2045" s="80" t="s">
        <v>977</v>
      </c>
      <c r="H2045" s="6"/>
      <c r="I2045" s="6">
        <v>56000000</v>
      </c>
      <c r="J2045" s="6">
        <f t="shared" si="94"/>
        <v>56000000</v>
      </c>
      <c r="K2045" s="67" t="str">
        <f t="shared" si="95"/>
        <v>02-02-02-008-003</v>
      </c>
      <c r="L2045" s="67" t="s">
        <v>666</v>
      </c>
      <c r="M2045" s="66" t="s">
        <v>273</v>
      </c>
      <c r="N2045" s="66" t="str">
        <f t="shared" si="93"/>
        <v/>
      </c>
      <c r="O2045" s="66" t="str">
        <f>IF(A2045="","",IF(M2045="DETALLE","",COUNTIFS(N2045:$N$2970,N2045)))</f>
        <v/>
      </c>
      <c r="P2045" s="66" t="s">
        <v>761</v>
      </c>
      <c r="Q2045" s="66" t="s">
        <v>708</v>
      </c>
      <c r="R2045" s="66" t="s">
        <v>543</v>
      </c>
      <c r="S2045" s="65" t="s">
        <v>866</v>
      </c>
    </row>
    <row r="2046" spans="6:19" s="66" customFormat="1" x14ac:dyDescent="0.25">
      <c r="F2046" s="80" t="s">
        <v>65</v>
      </c>
      <c r="G2046" s="80" t="s">
        <v>1024</v>
      </c>
      <c r="H2046" s="6">
        <v>10000000</v>
      </c>
      <c r="I2046" s="6"/>
      <c r="J2046" s="6">
        <f t="shared" si="94"/>
        <v>10000000</v>
      </c>
      <c r="K2046" s="67" t="str">
        <f t="shared" si="95"/>
        <v>02-02-02-008-003</v>
      </c>
      <c r="L2046" s="67" t="s">
        <v>666</v>
      </c>
      <c r="M2046" s="66" t="s">
        <v>273</v>
      </c>
      <c r="N2046" s="66" t="str">
        <f t="shared" si="93"/>
        <v/>
      </c>
      <c r="O2046" s="66" t="str">
        <f>IF(A2046="","",IF(M2046="DETALLE","",COUNTIFS(N2046:$N$2970,N2046)))</f>
        <v/>
      </c>
      <c r="P2046" s="66" t="s">
        <v>762</v>
      </c>
      <c r="Q2046" s="66" t="s">
        <v>708</v>
      </c>
      <c r="R2046" s="66" t="s">
        <v>543</v>
      </c>
      <c r="S2046" s="65" t="s">
        <v>762</v>
      </c>
    </row>
    <row r="2047" spans="6:19" s="66" customFormat="1" x14ac:dyDescent="0.25">
      <c r="F2047" s="80" t="s">
        <v>111</v>
      </c>
      <c r="G2047" s="80" t="s">
        <v>968</v>
      </c>
      <c r="H2047" s="6"/>
      <c r="I2047" s="6">
        <v>60000000</v>
      </c>
      <c r="J2047" s="6">
        <f t="shared" si="94"/>
        <v>60000000</v>
      </c>
      <c r="K2047" s="67" t="str">
        <f t="shared" si="95"/>
        <v>02-02-02-008-003</v>
      </c>
      <c r="L2047" s="67" t="s">
        <v>666</v>
      </c>
      <c r="M2047" s="66" t="s">
        <v>273</v>
      </c>
      <c r="N2047" s="66" t="str">
        <f t="shared" si="93"/>
        <v/>
      </c>
      <c r="O2047" s="66" t="str">
        <f>IF(A2047="","",IF(M2047="DETALLE","",COUNTIFS(N2047:$N$2970,N2047)))</f>
        <v/>
      </c>
      <c r="P2047" s="66" t="s">
        <v>762</v>
      </c>
      <c r="Q2047" s="66" t="s">
        <v>708</v>
      </c>
      <c r="R2047" s="66" t="s">
        <v>543</v>
      </c>
      <c r="S2047" s="65" t="s">
        <v>866</v>
      </c>
    </row>
    <row r="2048" spans="6:19" s="66" customFormat="1" x14ac:dyDescent="0.25">
      <c r="F2048" s="80" t="s">
        <v>69</v>
      </c>
      <c r="G2048" s="80" t="s">
        <v>338</v>
      </c>
      <c r="H2048" s="6">
        <v>112000000</v>
      </c>
      <c r="I2048" s="6"/>
      <c r="J2048" s="6">
        <f t="shared" si="94"/>
        <v>112000000</v>
      </c>
      <c r="K2048" s="67" t="str">
        <f t="shared" si="95"/>
        <v>02-02-02-008-003</v>
      </c>
      <c r="L2048" s="67" t="s">
        <v>666</v>
      </c>
      <c r="M2048" s="66" t="s">
        <v>273</v>
      </c>
      <c r="N2048" s="66" t="str">
        <f t="shared" si="93"/>
        <v/>
      </c>
      <c r="O2048" s="66" t="str">
        <f>IF(A2048="","",IF(M2048="DETALLE","",COUNTIFS(N2048:$N$2970,N2048)))</f>
        <v/>
      </c>
      <c r="P2048" s="66" t="s">
        <v>763</v>
      </c>
      <c r="Q2048" s="66" t="s">
        <v>708</v>
      </c>
      <c r="R2048" s="66" t="s">
        <v>543</v>
      </c>
      <c r="S2048" s="65" t="s">
        <v>847</v>
      </c>
    </row>
    <row r="2049" spans="1:19" s="66" customFormat="1" x14ac:dyDescent="0.25">
      <c r="F2049" s="80" t="s">
        <v>196</v>
      </c>
      <c r="G2049" s="80" t="s">
        <v>499</v>
      </c>
      <c r="H2049" s="6"/>
      <c r="I2049" s="6">
        <v>57000000</v>
      </c>
      <c r="J2049" s="6">
        <f t="shared" si="94"/>
        <v>57000000</v>
      </c>
      <c r="K2049" s="67" t="str">
        <f t="shared" si="95"/>
        <v>02-02-02-008-003</v>
      </c>
      <c r="L2049" s="67" t="s">
        <v>666</v>
      </c>
      <c r="M2049" s="66" t="s">
        <v>273</v>
      </c>
      <c r="N2049" s="66" t="str">
        <f t="shared" si="93"/>
        <v/>
      </c>
      <c r="O2049" s="66" t="str">
        <f>IF(A2049="","",IF(M2049="DETALLE","",COUNTIFS(N2049:$N$2970,N2049)))</f>
        <v/>
      </c>
      <c r="P2049" s="66" t="s">
        <v>763</v>
      </c>
      <c r="Q2049" s="66" t="s">
        <v>708</v>
      </c>
      <c r="R2049" s="66" t="s">
        <v>543</v>
      </c>
      <c r="S2049" s="65" t="s">
        <v>866</v>
      </c>
    </row>
    <row r="2050" spans="1:19" s="66" customFormat="1" x14ac:dyDescent="0.25">
      <c r="F2050" s="80" t="s">
        <v>197</v>
      </c>
      <c r="G2050" s="80" t="s">
        <v>984</v>
      </c>
      <c r="H2050" s="6">
        <v>48000000</v>
      </c>
      <c r="I2050" s="6"/>
      <c r="J2050" s="6">
        <f t="shared" si="94"/>
        <v>48000000</v>
      </c>
      <c r="K2050" s="67" t="str">
        <f t="shared" si="95"/>
        <v>02-02-02-008-003</v>
      </c>
      <c r="L2050" s="67" t="s">
        <v>666</v>
      </c>
      <c r="M2050" s="66" t="s">
        <v>273</v>
      </c>
      <c r="N2050" s="66" t="str">
        <f t="shared" si="93"/>
        <v/>
      </c>
      <c r="O2050" s="66" t="str">
        <f>IF(A2050="","",IF(M2050="DETALLE","",COUNTIFS(N2050:$N$2970,N2050)))</f>
        <v/>
      </c>
      <c r="P2050" s="66" t="s">
        <v>764</v>
      </c>
      <c r="Q2050" s="66" t="s">
        <v>708</v>
      </c>
      <c r="R2050" s="66" t="s">
        <v>543</v>
      </c>
      <c r="S2050" s="65" t="s">
        <v>866</v>
      </c>
    </row>
    <row r="2051" spans="1:19" s="66" customFormat="1" x14ac:dyDescent="0.25">
      <c r="F2051" s="80" t="s">
        <v>72</v>
      </c>
      <c r="G2051" s="80" t="s">
        <v>341</v>
      </c>
      <c r="H2051" s="6">
        <v>50000000</v>
      </c>
      <c r="I2051" s="6"/>
      <c r="J2051" s="6">
        <f t="shared" si="94"/>
        <v>50000000</v>
      </c>
      <c r="K2051" s="67" t="str">
        <f t="shared" si="95"/>
        <v>02-02-02-008-003</v>
      </c>
      <c r="L2051" s="67" t="s">
        <v>666</v>
      </c>
      <c r="M2051" s="66" t="s">
        <v>273</v>
      </c>
      <c r="N2051" s="66" t="str">
        <f t="shared" si="93"/>
        <v/>
      </c>
      <c r="O2051" s="66" t="str">
        <f>IF(A2051="","",IF(M2051="DETALLE","",COUNTIFS(N2051:$N$2970,N2051)))</f>
        <v/>
      </c>
      <c r="P2051" s="66" t="s">
        <v>765</v>
      </c>
      <c r="Q2051" s="66" t="s">
        <v>708</v>
      </c>
      <c r="R2051" s="66" t="s">
        <v>543</v>
      </c>
      <c r="S2051" s="65" t="s">
        <v>850</v>
      </c>
    </row>
    <row r="2052" spans="1:19" s="66" customFormat="1" x14ac:dyDescent="0.25">
      <c r="F2052" s="80" t="s">
        <v>198</v>
      </c>
      <c r="G2052" s="80" t="s">
        <v>973</v>
      </c>
      <c r="H2052" s="6"/>
      <c r="I2052" s="6">
        <v>27827200</v>
      </c>
      <c r="J2052" s="6">
        <f t="shared" si="94"/>
        <v>27827200</v>
      </c>
      <c r="K2052" s="67" t="str">
        <f t="shared" si="95"/>
        <v>02-02-02-008-003</v>
      </c>
      <c r="L2052" s="67" t="s">
        <v>666</v>
      </c>
      <c r="M2052" s="66" t="s">
        <v>273</v>
      </c>
      <c r="N2052" s="66" t="str">
        <f t="shared" si="93"/>
        <v/>
      </c>
      <c r="O2052" s="66" t="str">
        <f>IF(A2052="","",IF(M2052="DETALLE","",COUNTIFS(N2052:$N$2970,N2052)))</f>
        <v/>
      </c>
      <c r="P2052" s="66" t="s">
        <v>765</v>
      </c>
      <c r="Q2052" s="66" t="s">
        <v>708</v>
      </c>
      <c r="R2052" s="66" t="s">
        <v>543</v>
      </c>
      <c r="S2052" s="65" t="s">
        <v>866</v>
      </c>
    </row>
    <row r="2053" spans="1:19" s="66" customFormat="1" x14ac:dyDescent="0.25">
      <c r="F2053" s="66" t="s">
        <v>73</v>
      </c>
      <c r="G2053" s="80" t="s">
        <v>342</v>
      </c>
      <c r="H2053" s="6">
        <v>83000000</v>
      </c>
      <c r="I2053" s="6"/>
      <c r="J2053" s="6">
        <f t="shared" si="94"/>
        <v>83000000</v>
      </c>
      <c r="K2053" s="67" t="str">
        <f>IF(F2053&lt;&gt;"",K2052,A2053&amp;IF(B2053="","","-"&amp;B2053)&amp;IF(OR(C2053="",C2053=" "),"","-"&amp;C2053)&amp;IF(OR(D2053="",D2053=" "),"","-"&amp;D2053)&amp;IF(OR(E2053="",E2053=" "),"","-"&amp;E2053))</f>
        <v>02-02-02-008-003</v>
      </c>
      <c r="L2053" s="67" t="s">
        <v>666</v>
      </c>
      <c r="M2053" s="66" t="s">
        <v>273</v>
      </c>
      <c r="N2053" s="66" t="str">
        <f t="shared" si="93"/>
        <v/>
      </c>
      <c r="O2053" s="66" t="str">
        <f>IF(A2053="","",IF(M2053="DETALLE","",COUNTIFS(N2053:$N$2970,N2053)))</f>
        <v/>
      </c>
      <c r="P2053" s="66" t="s">
        <v>765</v>
      </c>
      <c r="Q2053" s="66" t="s">
        <v>708</v>
      </c>
      <c r="R2053" s="66" t="s">
        <v>543</v>
      </c>
      <c r="S2053" s="65" t="s">
        <v>765</v>
      </c>
    </row>
    <row r="2054" spans="1:19" s="66" customFormat="1" x14ac:dyDescent="0.25">
      <c r="F2054" s="68" t="s">
        <v>124</v>
      </c>
      <c r="G2054" s="80" t="s">
        <v>987</v>
      </c>
      <c r="H2054" s="6">
        <v>6000000</v>
      </c>
      <c r="I2054" s="6"/>
      <c r="J2054" s="6">
        <f t="shared" si="94"/>
        <v>6000000</v>
      </c>
      <c r="K2054" s="67" t="str">
        <f>IF(F2054&lt;&gt;"",K2053,A2054&amp;IF(B2054="","","-"&amp;B2054)&amp;IF(OR(C2054="",C2054=" "),"","-"&amp;C2054)&amp;IF(OR(D2054="",D2054=" "),"","-"&amp;D2054)&amp;IF(OR(E2054="",E2054=" "),"","-"&amp;E2054))</f>
        <v>02-02-02-008-003</v>
      </c>
      <c r="L2054" s="67" t="s">
        <v>666</v>
      </c>
      <c r="M2054" s="66" t="s">
        <v>273</v>
      </c>
      <c r="N2054" s="66" t="str">
        <f t="shared" si="93"/>
        <v/>
      </c>
      <c r="O2054" s="66" t="str">
        <f>IF(A2054="","",IF(M2054="DETALLE","",COUNTIFS(N2054:$N$2970,N2054)))</f>
        <v/>
      </c>
      <c r="P2054" s="66" t="s">
        <v>766</v>
      </c>
      <c r="Q2054" s="66" t="s">
        <v>708</v>
      </c>
      <c r="R2054" s="66" t="s">
        <v>543</v>
      </c>
      <c r="S2054" s="65" t="s">
        <v>873</v>
      </c>
    </row>
    <row r="2055" spans="1:19" s="66" customFormat="1" x14ac:dyDescent="0.25">
      <c r="F2055" s="68" t="s">
        <v>74</v>
      </c>
      <c r="G2055" s="80" t="s">
        <v>343</v>
      </c>
      <c r="H2055" s="6">
        <v>20000000</v>
      </c>
      <c r="I2055" s="6"/>
      <c r="J2055" s="6">
        <f t="shared" si="94"/>
        <v>20000000</v>
      </c>
      <c r="K2055" s="67" t="str">
        <f t="shared" si="95"/>
        <v>02-02-02-008-003</v>
      </c>
      <c r="L2055" s="67" t="s">
        <v>666</v>
      </c>
      <c r="M2055" s="66" t="s">
        <v>273</v>
      </c>
      <c r="N2055" s="66" t="str">
        <f t="shared" si="93"/>
        <v/>
      </c>
      <c r="O2055" s="66" t="str">
        <f>IF(A2055="","",IF(M2055="DETALLE","",COUNTIFS(N2055:$N$2970,N2055)))</f>
        <v/>
      </c>
      <c r="P2055" s="66" t="s">
        <v>766</v>
      </c>
      <c r="Q2055" s="66" t="s">
        <v>708</v>
      </c>
      <c r="R2055" s="66" t="s">
        <v>543</v>
      </c>
      <c r="S2055" s="65" t="s">
        <v>766</v>
      </c>
    </row>
    <row r="2056" spans="1:19" s="66" customFormat="1" ht="15.75" thickBot="1" x14ac:dyDescent="0.3">
      <c r="F2056" s="68" t="s">
        <v>214</v>
      </c>
      <c r="G2056" s="80" t="s">
        <v>525</v>
      </c>
      <c r="H2056" s="6">
        <v>65500000</v>
      </c>
      <c r="I2056" s="6"/>
      <c r="J2056" s="6">
        <f t="shared" si="94"/>
        <v>65500000</v>
      </c>
      <c r="K2056" s="67" t="str">
        <f t="shared" si="95"/>
        <v>02-02-02-008-003</v>
      </c>
      <c r="L2056" s="67" t="s">
        <v>666</v>
      </c>
      <c r="M2056" s="66" t="s">
        <v>273</v>
      </c>
      <c r="N2056" s="66" t="str">
        <f t="shared" si="93"/>
        <v/>
      </c>
      <c r="O2056" s="66" t="str">
        <f>IF(A2056="","",IF(M2056="DETALLE","",COUNTIFS(N2056:$N$2970,N2056)))</f>
        <v/>
      </c>
      <c r="P2056" s="66" t="s">
        <v>766</v>
      </c>
      <c r="Q2056" s="66" t="s">
        <v>708</v>
      </c>
      <c r="R2056" s="66" t="s">
        <v>543</v>
      </c>
      <c r="S2056" s="65" t="s">
        <v>866</v>
      </c>
    </row>
    <row r="2057" spans="1:19" s="66" customFormat="1" ht="15.75" thickTop="1" x14ac:dyDescent="0.25">
      <c r="A2057" s="91" t="s">
        <v>926</v>
      </c>
      <c r="B2057" s="92"/>
      <c r="C2057" s="92"/>
      <c r="D2057" s="92"/>
      <c r="E2057" s="92"/>
      <c r="F2057" s="92"/>
      <c r="G2057" s="92"/>
      <c r="H2057" s="92"/>
      <c r="I2057" s="92"/>
      <c r="J2057" s="61" t="s">
        <v>948</v>
      </c>
      <c r="K2057" s="67"/>
      <c r="L2057" s="67"/>
      <c r="S2057" s="65"/>
    </row>
    <row r="2058" spans="1:19" s="66" customFormat="1" ht="45" customHeight="1" thickBot="1" x14ac:dyDescent="0.3">
      <c r="A2058" s="93" t="s">
        <v>929</v>
      </c>
      <c r="B2058" s="94"/>
      <c r="C2058" s="94"/>
      <c r="D2058" s="94"/>
      <c r="E2058" s="94"/>
      <c r="F2058" s="94"/>
      <c r="G2058" s="94"/>
      <c r="H2058" s="94"/>
      <c r="I2058" s="94"/>
      <c r="J2058" s="94"/>
      <c r="K2058" s="67"/>
      <c r="L2058" s="67"/>
      <c r="S2058" s="65"/>
    </row>
    <row r="2059" spans="1:19" s="66" customFormat="1" ht="15.75" thickTop="1" x14ac:dyDescent="0.25">
      <c r="A2059" s="48" t="s">
        <v>11</v>
      </c>
      <c r="B2059" s="48" t="s">
        <v>12</v>
      </c>
      <c r="C2059" s="48" t="s">
        <v>13</v>
      </c>
      <c r="D2059" s="48" t="s">
        <v>14</v>
      </c>
      <c r="E2059" s="48" t="s">
        <v>15</v>
      </c>
      <c r="F2059" s="48" t="s">
        <v>16</v>
      </c>
      <c r="G2059" s="49" t="s">
        <v>17</v>
      </c>
      <c r="H2059" s="50" t="s">
        <v>18</v>
      </c>
      <c r="I2059" s="50" t="s">
        <v>19</v>
      </c>
      <c r="J2059" s="50" t="s">
        <v>20</v>
      </c>
      <c r="K2059" s="67"/>
      <c r="L2059" s="67"/>
      <c r="S2059" s="65"/>
    </row>
    <row r="2060" spans="1:19" s="66" customFormat="1" x14ac:dyDescent="0.25">
      <c r="F2060" s="84" t="s">
        <v>174</v>
      </c>
      <c r="G2060" s="80" t="s">
        <v>461</v>
      </c>
      <c r="H2060" s="6">
        <v>30000000</v>
      </c>
      <c r="I2060" s="6"/>
      <c r="J2060" s="6">
        <f t="shared" si="94"/>
        <v>30000000</v>
      </c>
      <c r="K2060" s="67" t="str">
        <f>IF(F2060&lt;&gt;"",K2056,A2060&amp;IF(B2060="","","-"&amp;B2060)&amp;IF(OR(C2060="",C2060=" "),"","-"&amp;C2060)&amp;IF(OR(D2060="",D2060=" "),"","-"&amp;D2060)&amp;IF(OR(E2060="",E2060=" "),"","-"&amp;E2060))</f>
        <v>02-02-02-008-003</v>
      </c>
      <c r="L2060" s="67" t="s">
        <v>666</v>
      </c>
      <c r="M2060" s="66" t="s">
        <v>273</v>
      </c>
      <c r="N2060" s="66" t="str">
        <f t="shared" si="93"/>
        <v/>
      </c>
      <c r="O2060" s="66" t="str">
        <f>IF(A2060="","",IF(M2060="DETALLE","",COUNTIFS(N2060:$N$2970,N2060)))</f>
        <v/>
      </c>
      <c r="P2060" s="66" t="s">
        <v>741</v>
      </c>
      <c r="Q2060" s="66" t="s">
        <v>708</v>
      </c>
      <c r="R2060" s="66" t="s">
        <v>543</v>
      </c>
      <c r="S2060" s="65" t="s">
        <v>905</v>
      </c>
    </row>
    <row r="2061" spans="1:19" s="66" customFormat="1" x14ac:dyDescent="0.25">
      <c r="F2061" s="84" t="s">
        <v>231</v>
      </c>
      <c r="G2061" s="80" t="s">
        <v>978</v>
      </c>
      <c r="H2061" s="6"/>
      <c r="I2061" s="6">
        <v>60500000</v>
      </c>
      <c r="J2061" s="6">
        <f t="shared" si="94"/>
        <v>60500000</v>
      </c>
      <c r="K2061" s="67" t="str">
        <f t="shared" si="95"/>
        <v>02-02-02-008-003</v>
      </c>
      <c r="L2061" s="67" t="s">
        <v>666</v>
      </c>
      <c r="M2061" s="66" t="s">
        <v>273</v>
      </c>
      <c r="N2061" s="66" t="str">
        <f t="shared" si="93"/>
        <v/>
      </c>
      <c r="O2061" s="66" t="str">
        <f>IF(A2061="","",IF(M2061="DETALLE","",COUNTIFS(N2061:$N$2970,N2061)))</f>
        <v/>
      </c>
      <c r="P2061" s="66" t="s">
        <v>741</v>
      </c>
      <c r="Q2061" s="66" t="s">
        <v>708</v>
      </c>
      <c r="R2061" s="66" t="s">
        <v>543</v>
      </c>
      <c r="S2061" s="65" t="s">
        <v>866</v>
      </c>
    </row>
    <row r="2062" spans="1:19" s="66" customFormat="1" x14ac:dyDescent="0.25">
      <c r="F2062" s="84" t="s">
        <v>80</v>
      </c>
      <c r="G2062" s="80" t="s">
        <v>347</v>
      </c>
      <c r="H2062" s="6">
        <v>60000000</v>
      </c>
      <c r="I2062" s="6"/>
      <c r="J2062" s="6">
        <f t="shared" si="94"/>
        <v>60000000</v>
      </c>
      <c r="K2062" s="67" t="str">
        <f t="shared" si="95"/>
        <v>02-02-02-008-003</v>
      </c>
      <c r="L2062" s="67" t="s">
        <v>666</v>
      </c>
      <c r="M2062" s="66" t="s">
        <v>273</v>
      </c>
      <c r="N2062" s="66" t="str">
        <f t="shared" si="93"/>
        <v/>
      </c>
      <c r="O2062" s="66" t="str">
        <f>IF(A2062="","",IF(M2062="DETALLE","",COUNTIFS(N2062:$N$2970,N2062)))</f>
        <v/>
      </c>
      <c r="P2062" s="66" t="s">
        <v>768</v>
      </c>
      <c r="Q2062" s="66" t="s">
        <v>708</v>
      </c>
      <c r="R2062" s="66" t="s">
        <v>543</v>
      </c>
      <c r="S2062" s="65" t="s">
        <v>768</v>
      </c>
    </row>
    <row r="2063" spans="1:19" s="66" customFormat="1" x14ac:dyDescent="0.25">
      <c r="F2063" s="84" t="s">
        <v>112</v>
      </c>
      <c r="G2063" s="80" t="s">
        <v>969</v>
      </c>
      <c r="H2063" s="6"/>
      <c r="I2063" s="6">
        <v>60000000</v>
      </c>
      <c r="J2063" s="6">
        <f t="shared" si="94"/>
        <v>60000000</v>
      </c>
      <c r="K2063" s="67" t="str">
        <f t="shared" si="95"/>
        <v>02-02-02-008-003</v>
      </c>
      <c r="L2063" s="67" t="s">
        <v>666</v>
      </c>
      <c r="M2063" s="66" t="s">
        <v>273</v>
      </c>
      <c r="N2063" s="66" t="str">
        <f t="shared" si="93"/>
        <v/>
      </c>
      <c r="O2063" s="66" t="str">
        <f>IF(A2063="","",IF(M2063="DETALLE","",COUNTIFS(N2063:$N$2970,N2063)))</f>
        <v/>
      </c>
      <c r="P2063" s="66" t="s">
        <v>768</v>
      </c>
      <c r="Q2063" s="66" t="s">
        <v>708</v>
      </c>
      <c r="R2063" s="66" t="s">
        <v>543</v>
      </c>
      <c r="S2063" s="65" t="s">
        <v>866</v>
      </c>
    </row>
    <row r="2064" spans="1:19" s="66" customFormat="1" x14ac:dyDescent="0.25">
      <c r="F2064" s="84" t="s">
        <v>113</v>
      </c>
      <c r="G2064" s="80" t="s">
        <v>379</v>
      </c>
      <c r="H2064" s="6">
        <v>7000000</v>
      </c>
      <c r="I2064" s="6"/>
      <c r="J2064" s="6">
        <f t="shared" si="94"/>
        <v>7000000</v>
      </c>
      <c r="K2064" s="67" t="str">
        <f t="shared" si="95"/>
        <v>02-02-02-008-003</v>
      </c>
      <c r="L2064" s="67" t="s">
        <v>666</v>
      </c>
      <c r="M2064" s="66" t="s">
        <v>273</v>
      </c>
      <c r="N2064" s="66" t="str">
        <f t="shared" si="93"/>
        <v/>
      </c>
      <c r="O2064" s="66" t="str">
        <f>IF(A2064="","",IF(M2064="DETALLE","",COUNTIFS(N2064:$N$2970,N2064)))</f>
        <v/>
      </c>
      <c r="P2064" s="66" t="s">
        <v>768</v>
      </c>
      <c r="Q2064" s="66" t="s">
        <v>708</v>
      </c>
      <c r="R2064" s="66" t="s">
        <v>543</v>
      </c>
      <c r="S2064" s="65" t="s">
        <v>867</v>
      </c>
    </row>
    <row r="2065" spans="1:19" s="66" customFormat="1" x14ac:dyDescent="0.25">
      <c r="F2065" s="84" t="s">
        <v>199</v>
      </c>
      <c r="G2065" s="80" t="s">
        <v>974</v>
      </c>
      <c r="H2065" s="6">
        <v>35000000</v>
      </c>
      <c r="I2065" s="6"/>
      <c r="J2065" s="6">
        <f t="shared" si="94"/>
        <v>35000000</v>
      </c>
      <c r="K2065" s="67" t="str">
        <f t="shared" si="95"/>
        <v>02-02-02-008-003</v>
      </c>
      <c r="L2065" s="67" t="s">
        <v>666</v>
      </c>
      <c r="M2065" s="66" t="s">
        <v>273</v>
      </c>
      <c r="N2065" s="66" t="str">
        <f t="shared" si="93"/>
        <v/>
      </c>
      <c r="O2065" s="66" t="str">
        <f>IF(A2065="","",IF(M2065="DETALLE","",COUNTIFS(N2065:$N$2970,N2065)))</f>
        <v/>
      </c>
      <c r="P2065" s="66" t="s">
        <v>768</v>
      </c>
      <c r="Q2065" s="66" t="s">
        <v>708</v>
      </c>
      <c r="R2065" s="66" t="s">
        <v>543</v>
      </c>
      <c r="S2065" s="65" t="s">
        <v>866</v>
      </c>
    </row>
    <row r="2066" spans="1:19" s="66" customFormat="1" x14ac:dyDescent="0.25">
      <c r="F2066" s="84" t="s">
        <v>114</v>
      </c>
      <c r="G2066" s="80" t="s">
        <v>380</v>
      </c>
      <c r="H2066" s="6">
        <v>6000000</v>
      </c>
      <c r="I2066" s="6"/>
      <c r="J2066" s="6">
        <f t="shared" si="94"/>
        <v>6000000</v>
      </c>
      <c r="K2066" s="67" t="str">
        <f t="shared" si="95"/>
        <v>02-02-02-008-003</v>
      </c>
      <c r="L2066" s="67" t="s">
        <v>666</v>
      </c>
      <c r="M2066" s="66" t="s">
        <v>273</v>
      </c>
      <c r="N2066" s="66" t="str">
        <f t="shared" si="93"/>
        <v/>
      </c>
      <c r="O2066" s="66" t="str">
        <f>IF(A2066="","",IF(M2066="DETALLE","",COUNTIFS(N2066:$N$2970,N2066)))</f>
        <v/>
      </c>
      <c r="P2066" s="66" t="s">
        <v>769</v>
      </c>
      <c r="Q2066" s="66" t="s">
        <v>708</v>
      </c>
      <c r="R2066" s="66" t="s">
        <v>543</v>
      </c>
      <c r="S2066" s="65" t="s">
        <v>868</v>
      </c>
    </row>
    <row r="2067" spans="1:19" s="66" customFormat="1" x14ac:dyDescent="0.25">
      <c r="F2067" s="84" t="s">
        <v>115</v>
      </c>
      <c r="G2067" s="80" t="s">
        <v>381</v>
      </c>
      <c r="H2067" s="6"/>
      <c r="I2067" s="6">
        <v>32000000</v>
      </c>
      <c r="J2067" s="6">
        <f t="shared" si="94"/>
        <v>32000000</v>
      </c>
      <c r="K2067" s="67" t="str">
        <f t="shared" si="95"/>
        <v>02-02-02-008-003</v>
      </c>
      <c r="L2067" s="67" t="s">
        <v>666</v>
      </c>
      <c r="M2067" s="66" t="s">
        <v>273</v>
      </c>
      <c r="N2067" s="66" t="str">
        <f t="shared" si="93"/>
        <v/>
      </c>
      <c r="O2067" s="66" t="str">
        <f>IF(A2067="","",IF(M2067="DETALLE","",COUNTIFS(N2067:$N$2970,N2067)))</f>
        <v/>
      </c>
      <c r="P2067" s="66" t="s">
        <v>770</v>
      </c>
      <c r="Q2067" s="66" t="s">
        <v>708</v>
      </c>
      <c r="R2067" s="66" t="s">
        <v>543</v>
      </c>
      <c r="S2067" s="65" t="s">
        <v>866</v>
      </c>
    </row>
    <row r="2068" spans="1:19" s="66" customFormat="1" x14ac:dyDescent="0.25">
      <c r="F2068" s="84" t="s">
        <v>87</v>
      </c>
      <c r="G2068" s="80" t="s">
        <v>354</v>
      </c>
      <c r="H2068" s="6">
        <v>8000000</v>
      </c>
      <c r="I2068" s="6"/>
      <c r="J2068" s="6">
        <f t="shared" si="94"/>
        <v>8000000</v>
      </c>
      <c r="K2068" s="67" t="str">
        <f t="shared" si="95"/>
        <v>02-02-02-008-003</v>
      </c>
      <c r="L2068" s="67" t="s">
        <v>666</v>
      </c>
      <c r="M2068" s="66" t="s">
        <v>273</v>
      </c>
      <c r="N2068" s="66" t="str">
        <f t="shared" si="93"/>
        <v/>
      </c>
      <c r="O2068" s="66" t="str">
        <f>IF(A2068="","",IF(M2068="DETALLE","",COUNTIFS(N2068:$N$2970,N2068)))</f>
        <v/>
      </c>
      <c r="P2068" s="66" t="s">
        <v>771</v>
      </c>
      <c r="Q2068" s="66" t="s">
        <v>708</v>
      </c>
      <c r="R2068" s="66" t="s">
        <v>543</v>
      </c>
      <c r="S2068" s="65" t="s">
        <v>771</v>
      </c>
    </row>
    <row r="2069" spans="1:19" s="66" customFormat="1" x14ac:dyDescent="0.25">
      <c r="F2069" s="84" t="s">
        <v>117</v>
      </c>
      <c r="G2069" s="80" t="s">
        <v>970</v>
      </c>
      <c r="H2069" s="6">
        <v>56000000</v>
      </c>
      <c r="I2069" s="6"/>
      <c r="J2069" s="6">
        <f t="shared" si="94"/>
        <v>56000000</v>
      </c>
      <c r="K2069" s="67" t="str">
        <f t="shared" si="95"/>
        <v>02-02-02-008-003</v>
      </c>
      <c r="L2069" s="67" t="s">
        <v>666</v>
      </c>
      <c r="M2069" s="66" t="s">
        <v>273</v>
      </c>
      <c r="N2069" s="66" t="str">
        <f t="shared" si="93"/>
        <v/>
      </c>
      <c r="O2069" s="66" t="str">
        <f>IF(A2069="","",IF(M2069="DETALLE","",COUNTIFS(N2069:$N$2970,N2069)))</f>
        <v/>
      </c>
      <c r="P2069" s="66" t="s">
        <v>771</v>
      </c>
      <c r="Q2069" s="66" t="s">
        <v>708</v>
      </c>
      <c r="R2069" s="66" t="s">
        <v>543</v>
      </c>
      <c r="S2069" s="65" t="s">
        <v>866</v>
      </c>
    </row>
    <row r="2070" spans="1:19" s="66" customFormat="1" x14ac:dyDescent="0.25">
      <c r="F2070" s="84" t="s">
        <v>125</v>
      </c>
      <c r="G2070" s="80" t="s">
        <v>392</v>
      </c>
      <c r="H2070" s="6">
        <v>8389500</v>
      </c>
      <c r="I2070" s="6"/>
      <c r="J2070" s="6">
        <f t="shared" si="94"/>
        <v>8389500</v>
      </c>
      <c r="K2070" s="67" t="str">
        <f t="shared" si="95"/>
        <v>02-02-02-008-003</v>
      </c>
      <c r="L2070" s="67" t="s">
        <v>666</v>
      </c>
      <c r="M2070" s="66" t="s">
        <v>273</v>
      </c>
      <c r="N2070" s="66" t="str">
        <f t="shared" si="93"/>
        <v/>
      </c>
      <c r="O2070" s="66" t="str">
        <f>IF(A2070="","",IF(M2070="DETALLE","",COUNTIFS(N2070:$N$2970,N2070)))</f>
        <v/>
      </c>
      <c r="P2070" s="66" t="s">
        <v>772</v>
      </c>
      <c r="Q2070" s="66" t="s">
        <v>708</v>
      </c>
      <c r="R2070" s="66" t="s">
        <v>543</v>
      </c>
      <c r="S2070" s="65" t="s">
        <v>874</v>
      </c>
    </row>
    <row r="2071" spans="1:19" s="66" customFormat="1" x14ac:dyDescent="0.25">
      <c r="F2071" s="84" t="s">
        <v>118</v>
      </c>
      <c r="G2071" s="80" t="s">
        <v>384</v>
      </c>
      <c r="H2071" s="6">
        <v>65000000</v>
      </c>
      <c r="I2071" s="6"/>
      <c r="J2071" s="6">
        <f t="shared" si="94"/>
        <v>65000000</v>
      </c>
      <c r="K2071" s="67" t="str">
        <f t="shared" si="95"/>
        <v>02-02-02-008-003</v>
      </c>
      <c r="L2071" s="67" t="s">
        <v>666</v>
      </c>
      <c r="M2071" s="66" t="s">
        <v>273</v>
      </c>
      <c r="N2071" s="66" t="str">
        <f t="shared" si="93"/>
        <v/>
      </c>
      <c r="O2071" s="66" t="str">
        <f>IF(A2071="","",IF(M2071="DETALLE","",COUNTIFS(N2071:$N$2970,N2071)))</f>
        <v/>
      </c>
      <c r="P2071" s="66" t="s">
        <v>772</v>
      </c>
      <c r="Q2071" s="66" t="s">
        <v>708</v>
      </c>
      <c r="R2071" s="66" t="s">
        <v>543</v>
      </c>
      <c r="S2071" s="65" t="s">
        <v>866</v>
      </c>
    </row>
    <row r="2072" spans="1:19" s="66" customFormat="1" x14ac:dyDescent="0.25">
      <c r="F2072" s="84" t="s">
        <v>200</v>
      </c>
      <c r="G2072" s="80" t="s">
        <v>975</v>
      </c>
      <c r="H2072" s="6">
        <v>60972000</v>
      </c>
      <c r="I2072" s="6"/>
      <c r="J2072" s="6">
        <f t="shared" si="94"/>
        <v>60972000</v>
      </c>
      <c r="K2072" s="67" t="str">
        <f t="shared" si="95"/>
        <v>02-02-02-008-003</v>
      </c>
      <c r="L2072" s="67" t="s">
        <v>666</v>
      </c>
      <c r="M2072" s="66" t="s">
        <v>273</v>
      </c>
      <c r="N2072" s="66" t="str">
        <f t="shared" si="93"/>
        <v/>
      </c>
      <c r="O2072" s="66" t="str">
        <f>IF(A2072="","",IF(M2072="DETALLE","",COUNTIFS(N2072:$N$2970,N2072)))</f>
        <v/>
      </c>
      <c r="P2072" s="66" t="s">
        <v>774</v>
      </c>
      <c r="Q2072" s="66" t="s">
        <v>708</v>
      </c>
      <c r="R2072" s="66" t="s">
        <v>543</v>
      </c>
      <c r="S2072" s="65" t="s">
        <v>866</v>
      </c>
    </row>
    <row r="2073" spans="1:19" s="66" customFormat="1" ht="29.25" customHeight="1" x14ac:dyDescent="0.25">
      <c r="A2073" s="62"/>
      <c r="B2073" s="62"/>
      <c r="C2073" s="62"/>
      <c r="D2073" s="62"/>
      <c r="E2073" s="62"/>
      <c r="F2073" s="71"/>
      <c r="G2073" s="62" t="s">
        <v>261</v>
      </c>
      <c r="H2073" s="4" t="str">
        <f>IF(A2073="","",SUMIFS(H2074:$H$2970,L2074:$L$2970,K2073))</f>
        <v/>
      </c>
      <c r="I2073" s="4" t="str">
        <f>IF(A2073="","",SUMIFS(I2074:$I$2970,L2074:$L$2970,K2073))</f>
        <v/>
      </c>
      <c r="J2073" s="4" t="str">
        <f t="shared" si="94"/>
        <v/>
      </c>
      <c r="K2073" s="64" t="str">
        <f t="shared" si="95"/>
        <v/>
      </c>
      <c r="L2073" s="64" t="s">
        <v>261</v>
      </c>
      <c r="M2073" s="62" t="s">
        <v>261</v>
      </c>
      <c r="N2073" s="62" t="str">
        <f t="shared" si="93"/>
        <v/>
      </c>
      <c r="O2073" s="62" t="str">
        <f>IF(A2073="","",IF(M2073="DETALLE","",COUNTIFS(N2073:$N$2970,N2073)))</f>
        <v/>
      </c>
      <c r="P2073" s="62" t="s">
        <v>261</v>
      </c>
      <c r="Q2073" s="62" t="s">
        <v>261</v>
      </c>
      <c r="R2073" s="62" t="s">
        <v>261</v>
      </c>
      <c r="S2073" s="65" t="s">
        <v>261</v>
      </c>
    </row>
    <row r="2074" spans="1:19" s="66" customFormat="1" ht="30" customHeight="1" x14ac:dyDescent="0.25">
      <c r="A2074" s="62" t="s">
        <v>27</v>
      </c>
      <c r="B2074" s="62" t="s">
        <v>27</v>
      </c>
      <c r="C2074" s="62" t="s">
        <v>27</v>
      </c>
      <c r="D2074" s="62" t="s">
        <v>30</v>
      </c>
      <c r="E2074" s="62" t="s">
        <v>100</v>
      </c>
      <c r="F2074" s="71"/>
      <c r="G2074" s="63" t="s">
        <v>550</v>
      </c>
      <c r="H2074" s="4">
        <f>IF(A2074="","",SUMIFS(H2075:$H$2970,L2075:$L$2970,K2074))</f>
        <v>48164526757.799995</v>
      </c>
      <c r="I2074" s="4">
        <f>IF(A2074="","",SUMIFS(I2075:$I$2970,L2075:$L$2970,K2074))</f>
        <v>5723500000</v>
      </c>
      <c r="J2074" s="4">
        <f t="shared" si="94"/>
        <v>53888026757.799995</v>
      </c>
      <c r="K2074" s="64" t="str">
        <f t="shared" si="95"/>
        <v>02-02-02-008-004</v>
      </c>
      <c r="L2074" s="64" t="s">
        <v>663</v>
      </c>
      <c r="M2074" s="62" t="s">
        <v>277</v>
      </c>
      <c r="N2074" s="62" t="str">
        <f t="shared" si="93"/>
        <v>020202008004Subordinal</v>
      </c>
      <c r="O2074" s="62">
        <f>IF(A2074="","",IF(M2074="DETALLE","",COUNTIFS(N2074:$N$2970,N2074)))</f>
        <v>1</v>
      </c>
      <c r="P2074" s="62" t="s">
        <v>261</v>
      </c>
      <c r="Q2074" s="62" t="s">
        <v>709</v>
      </c>
      <c r="R2074" s="62" t="s">
        <v>550</v>
      </c>
      <c r="S2074" s="65" t="s">
        <v>261</v>
      </c>
    </row>
    <row r="2075" spans="1:19" s="66" customFormat="1" x14ac:dyDescent="0.25">
      <c r="F2075" s="84" t="s">
        <v>101</v>
      </c>
      <c r="G2075" s="80" t="s">
        <v>279</v>
      </c>
      <c r="H2075" s="6">
        <v>4000000</v>
      </c>
      <c r="I2075" s="6"/>
      <c r="J2075" s="6">
        <f t="shared" si="94"/>
        <v>4000000</v>
      </c>
      <c r="K2075" s="67" t="str">
        <f t="shared" si="95"/>
        <v>02-02-02-008-004</v>
      </c>
      <c r="L2075" s="67" t="s">
        <v>667</v>
      </c>
      <c r="M2075" s="66" t="s">
        <v>273</v>
      </c>
      <c r="N2075" s="66" t="str">
        <f t="shared" si="93"/>
        <v/>
      </c>
      <c r="O2075" s="66" t="str">
        <f>IF(A2075="","",IF(M2075="DETALLE","",COUNTIFS(N2075:$N$2970,N2075)))</f>
        <v/>
      </c>
      <c r="P2075" s="66" t="s">
        <v>739</v>
      </c>
      <c r="Q2075" s="66" t="s">
        <v>709</v>
      </c>
      <c r="R2075" s="66" t="s">
        <v>550</v>
      </c>
      <c r="S2075" s="65" t="s">
        <v>864</v>
      </c>
    </row>
    <row r="2076" spans="1:19" s="66" customFormat="1" x14ac:dyDescent="0.25">
      <c r="F2076" s="84" t="s">
        <v>144</v>
      </c>
      <c r="G2076" s="80" t="s">
        <v>408</v>
      </c>
      <c r="H2076" s="6">
        <v>50000000</v>
      </c>
      <c r="I2076" s="6"/>
      <c r="J2076" s="6">
        <f t="shared" si="94"/>
        <v>50000000</v>
      </c>
      <c r="K2076" s="67" t="str">
        <f t="shared" si="95"/>
        <v>02-02-02-008-004</v>
      </c>
      <c r="L2076" s="67" t="s">
        <v>667</v>
      </c>
      <c r="M2076" s="66" t="s">
        <v>273</v>
      </c>
      <c r="N2076" s="66" t="str">
        <f t="shared" si="93"/>
        <v/>
      </c>
      <c r="O2076" s="66" t="str">
        <f>IF(A2076="","",IF(M2076="DETALLE","",COUNTIFS(N2076:$N$2970,N2076)))</f>
        <v/>
      </c>
      <c r="P2076" s="66" t="s">
        <v>739</v>
      </c>
      <c r="Q2076" s="66" t="s">
        <v>709</v>
      </c>
      <c r="R2076" s="66" t="s">
        <v>550</v>
      </c>
      <c r="S2076" s="65" t="s">
        <v>888</v>
      </c>
    </row>
    <row r="2077" spans="1:19" s="66" customFormat="1" x14ac:dyDescent="0.25">
      <c r="F2077" s="84" t="s">
        <v>129</v>
      </c>
      <c r="G2077" s="80" t="s">
        <v>1003</v>
      </c>
      <c r="H2077" s="6">
        <v>10000000</v>
      </c>
      <c r="I2077" s="6"/>
      <c r="J2077" s="6">
        <f t="shared" si="94"/>
        <v>10000000</v>
      </c>
      <c r="K2077" s="67" t="str">
        <f t="shared" si="95"/>
        <v>02-02-02-008-004</v>
      </c>
      <c r="L2077" s="67" t="s">
        <v>667</v>
      </c>
      <c r="M2077" s="66" t="s">
        <v>273</v>
      </c>
      <c r="N2077" s="66" t="str">
        <f t="shared" si="93"/>
        <v/>
      </c>
      <c r="O2077" s="66" t="str">
        <f>IF(A2077="","",IF(M2077="DETALLE","",COUNTIFS(N2077:$N$2970,N2077)))</f>
        <v/>
      </c>
      <c r="P2077" s="66" t="s">
        <v>739</v>
      </c>
      <c r="Q2077" s="66" t="s">
        <v>709</v>
      </c>
      <c r="R2077" s="66" t="s">
        <v>550</v>
      </c>
      <c r="S2077" s="65" t="s">
        <v>877</v>
      </c>
    </row>
    <row r="2078" spans="1:19" s="66" customFormat="1" x14ac:dyDescent="0.25">
      <c r="F2078" s="84" t="s">
        <v>130</v>
      </c>
      <c r="G2078" s="80" t="s">
        <v>1004</v>
      </c>
      <c r="H2078" s="6">
        <v>7000000</v>
      </c>
      <c r="I2078" s="6"/>
      <c r="J2078" s="6">
        <f t="shared" si="94"/>
        <v>7000000</v>
      </c>
      <c r="K2078" s="67" t="str">
        <f t="shared" si="95"/>
        <v>02-02-02-008-004</v>
      </c>
      <c r="L2078" s="67" t="s">
        <v>667</v>
      </c>
      <c r="M2078" s="66" t="s">
        <v>273</v>
      </c>
      <c r="N2078" s="66" t="str">
        <f t="shared" si="93"/>
        <v/>
      </c>
      <c r="O2078" s="66" t="str">
        <f>IF(A2078="","",IF(M2078="DETALLE","",COUNTIFS(N2078:$N$2970,N2078)))</f>
        <v/>
      </c>
      <c r="P2078" s="66" t="s">
        <v>739</v>
      </c>
      <c r="Q2078" s="66" t="s">
        <v>709</v>
      </c>
      <c r="R2078" s="66" t="s">
        <v>550</v>
      </c>
      <c r="S2078" s="65" t="s">
        <v>878</v>
      </c>
    </row>
    <row r="2079" spans="1:19" s="66" customFormat="1" x14ac:dyDescent="0.25">
      <c r="F2079" s="84" t="s">
        <v>32</v>
      </c>
      <c r="G2079" s="80" t="s">
        <v>1002</v>
      </c>
      <c r="H2079" s="6">
        <v>7300000</v>
      </c>
      <c r="I2079" s="6"/>
      <c r="J2079" s="6">
        <f t="shared" si="94"/>
        <v>7300000</v>
      </c>
      <c r="K2079" s="67" t="str">
        <f t="shared" si="95"/>
        <v>02-02-02-008-004</v>
      </c>
      <c r="L2079" s="67" t="s">
        <v>667</v>
      </c>
      <c r="M2079" s="66" t="s">
        <v>273</v>
      </c>
      <c r="N2079" s="66" t="str">
        <f t="shared" si="93"/>
        <v/>
      </c>
      <c r="O2079" s="66" t="str">
        <f>IF(A2079="","",IF(M2079="DETALLE","",COUNTIFS(N2079:$N$2970,N2079)))</f>
        <v/>
      </c>
      <c r="P2079" s="66" t="s">
        <v>739</v>
      </c>
      <c r="Q2079" s="66" t="s">
        <v>709</v>
      </c>
      <c r="R2079" s="66" t="s">
        <v>550</v>
      </c>
      <c r="S2079" s="65" t="s">
        <v>833</v>
      </c>
    </row>
    <row r="2080" spans="1:19" s="66" customFormat="1" x14ac:dyDescent="0.25">
      <c r="F2080" s="84" t="s">
        <v>131</v>
      </c>
      <c r="G2080" s="80" t="s">
        <v>1040</v>
      </c>
      <c r="H2080" s="6">
        <v>2500000</v>
      </c>
      <c r="I2080" s="6"/>
      <c r="J2080" s="6">
        <f t="shared" si="94"/>
        <v>2500000</v>
      </c>
      <c r="K2080" s="67" t="str">
        <f t="shared" si="95"/>
        <v>02-02-02-008-004</v>
      </c>
      <c r="L2080" s="67" t="s">
        <v>667</v>
      </c>
      <c r="M2080" s="66" t="s">
        <v>273</v>
      </c>
      <c r="N2080" s="66" t="str">
        <f t="shared" si="93"/>
        <v/>
      </c>
      <c r="O2080" s="66" t="str">
        <f>IF(A2080="","",IF(M2080="DETALLE","",COUNTIFS(N2080:$N$2970,N2080)))</f>
        <v/>
      </c>
      <c r="P2080" s="66" t="s">
        <v>739</v>
      </c>
      <c r="Q2080" s="66" t="s">
        <v>709</v>
      </c>
      <c r="R2080" s="66" t="s">
        <v>550</v>
      </c>
      <c r="S2080" s="65" t="s">
        <v>879</v>
      </c>
    </row>
    <row r="2081" spans="6:19" s="66" customFormat="1" x14ac:dyDescent="0.25">
      <c r="F2081" s="84" t="s">
        <v>153</v>
      </c>
      <c r="G2081" s="80" t="s">
        <v>1008</v>
      </c>
      <c r="H2081" s="6">
        <v>9000000</v>
      </c>
      <c r="I2081" s="6"/>
      <c r="J2081" s="6">
        <f t="shared" si="94"/>
        <v>9000000</v>
      </c>
      <c r="K2081" s="67" t="str">
        <f t="shared" si="95"/>
        <v>02-02-02-008-004</v>
      </c>
      <c r="L2081" s="67" t="s">
        <v>667</v>
      </c>
      <c r="M2081" s="66" t="s">
        <v>273</v>
      </c>
      <c r="N2081" s="66" t="str">
        <f t="shared" si="93"/>
        <v/>
      </c>
      <c r="O2081" s="66" t="str">
        <f>IF(A2081="","",IF(M2081="DETALLE","",COUNTIFS(N2081:$N$2970,N2081)))</f>
        <v/>
      </c>
      <c r="P2081" s="66" t="s">
        <v>739</v>
      </c>
      <c r="Q2081" s="66" t="s">
        <v>709</v>
      </c>
      <c r="R2081" s="66" t="s">
        <v>550</v>
      </c>
      <c r="S2081" s="65" t="s">
        <v>890</v>
      </c>
    </row>
    <row r="2082" spans="6:19" s="66" customFormat="1" x14ac:dyDescent="0.25">
      <c r="F2082" s="84" t="s">
        <v>160</v>
      </c>
      <c r="G2082" s="80" t="s">
        <v>1042</v>
      </c>
      <c r="H2082" s="6">
        <v>2000000</v>
      </c>
      <c r="I2082" s="6"/>
      <c r="J2082" s="6">
        <f t="shared" si="94"/>
        <v>2000000</v>
      </c>
      <c r="K2082" s="67" t="str">
        <f t="shared" si="95"/>
        <v>02-02-02-008-004</v>
      </c>
      <c r="L2082" s="67" t="s">
        <v>667</v>
      </c>
      <c r="M2082" s="66" t="s">
        <v>273</v>
      </c>
      <c r="N2082" s="66" t="str">
        <f t="shared" si="93"/>
        <v/>
      </c>
      <c r="O2082" s="66" t="str">
        <f>IF(A2082="","",IF(M2082="DETALLE","",COUNTIFS(N2082:$N$2970,N2082)))</f>
        <v/>
      </c>
      <c r="P2082" s="66" t="s">
        <v>739</v>
      </c>
      <c r="Q2082" s="66" t="s">
        <v>709</v>
      </c>
      <c r="R2082" s="66" t="s">
        <v>550</v>
      </c>
      <c r="S2082" s="65" t="s">
        <v>894</v>
      </c>
    </row>
    <row r="2083" spans="6:19" s="66" customFormat="1" x14ac:dyDescent="0.25">
      <c r="F2083" s="84" t="s">
        <v>167</v>
      </c>
      <c r="G2083" s="80" t="s">
        <v>1014</v>
      </c>
      <c r="H2083" s="6">
        <v>6000000</v>
      </c>
      <c r="I2083" s="6"/>
      <c r="J2083" s="6">
        <f t="shared" si="94"/>
        <v>6000000</v>
      </c>
      <c r="K2083" s="67" t="str">
        <f t="shared" si="95"/>
        <v>02-02-02-008-004</v>
      </c>
      <c r="L2083" s="67" t="s">
        <v>667</v>
      </c>
      <c r="M2083" s="66" t="s">
        <v>273</v>
      </c>
      <c r="N2083" s="66" t="str">
        <f t="shared" si="93"/>
        <v/>
      </c>
      <c r="O2083" s="66" t="str">
        <f>IF(A2083="","",IF(M2083="DETALLE","",COUNTIFS(N2083:$N$2970,N2083)))</f>
        <v/>
      </c>
      <c r="P2083" s="66" t="s">
        <v>739</v>
      </c>
      <c r="Q2083" s="66" t="s">
        <v>709</v>
      </c>
      <c r="R2083" s="66" t="s">
        <v>550</v>
      </c>
      <c r="S2083" s="65" t="s">
        <v>900</v>
      </c>
    </row>
    <row r="2084" spans="6:19" s="66" customFormat="1" x14ac:dyDescent="0.25">
      <c r="F2084" s="84" t="s">
        <v>161</v>
      </c>
      <c r="G2084" s="80" t="s">
        <v>1011</v>
      </c>
      <c r="H2084" s="6">
        <v>1000000</v>
      </c>
      <c r="I2084" s="6"/>
      <c r="J2084" s="6">
        <f t="shared" si="94"/>
        <v>1000000</v>
      </c>
      <c r="K2084" s="67" t="str">
        <f t="shared" si="95"/>
        <v>02-02-02-008-004</v>
      </c>
      <c r="L2084" s="67" t="s">
        <v>667</v>
      </c>
      <c r="M2084" s="66" t="s">
        <v>273</v>
      </c>
      <c r="N2084" s="66" t="str">
        <f t="shared" si="93"/>
        <v/>
      </c>
      <c r="O2084" s="66" t="str">
        <f>IF(A2084="","",IF(M2084="DETALLE","",COUNTIFS(N2084:$N$2970,N2084)))</f>
        <v/>
      </c>
      <c r="P2084" s="66" t="s">
        <v>739</v>
      </c>
      <c r="Q2084" s="66" t="s">
        <v>709</v>
      </c>
      <c r="R2084" s="66" t="s">
        <v>550</v>
      </c>
      <c r="S2084" s="65" t="s">
        <v>895</v>
      </c>
    </row>
    <row r="2085" spans="6:19" s="66" customFormat="1" x14ac:dyDescent="0.25">
      <c r="F2085" s="84" t="s">
        <v>165</v>
      </c>
      <c r="G2085" s="80" t="s">
        <v>1013</v>
      </c>
      <c r="H2085" s="6">
        <v>2000000</v>
      </c>
      <c r="I2085" s="6"/>
      <c r="J2085" s="6">
        <f t="shared" si="94"/>
        <v>2000000</v>
      </c>
      <c r="K2085" s="67" t="str">
        <f t="shared" si="95"/>
        <v>02-02-02-008-004</v>
      </c>
      <c r="L2085" s="67" t="s">
        <v>667</v>
      </c>
      <c r="M2085" s="66" t="s">
        <v>273</v>
      </c>
      <c r="N2085" s="66" t="str">
        <f t="shared" si="93"/>
        <v/>
      </c>
      <c r="O2085" s="66" t="str">
        <f>IF(A2085="","",IF(M2085="DETALLE","",COUNTIFS(N2085:$N$2970,N2085)))</f>
        <v/>
      </c>
      <c r="P2085" s="66" t="s">
        <v>739</v>
      </c>
      <c r="Q2085" s="66" t="s">
        <v>709</v>
      </c>
      <c r="R2085" s="66" t="s">
        <v>550</v>
      </c>
      <c r="S2085" s="65" t="s">
        <v>898</v>
      </c>
    </row>
    <row r="2086" spans="6:19" s="66" customFormat="1" x14ac:dyDescent="0.25">
      <c r="F2086" s="84" t="s">
        <v>168</v>
      </c>
      <c r="G2086" s="80" t="s">
        <v>1015</v>
      </c>
      <c r="H2086" s="6">
        <v>3000000</v>
      </c>
      <c r="I2086" s="6"/>
      <c r="J2086" s="6">
        <f t="shared" si="94"/>
        <v>3000000</v>
      </c>
      <c r="K2086" s="67" t="str">
        <f t="shared" si="95"/>
        <v>02-02-02-008-004</v>
      </c>
      <c r="L2086" s="67" t="s">
        <v>667</v>
      </c>
      <c r="M2086" s="66" t="s">
        <v>273</v>
      </c>
      <c r="N2086" s="66" t="str">
        <f t="shared" si="93"/>
        <v/>
      </c>
      <c r="O2086" s="66" t="str">
        <f>IF(A2086="","",IF(M2086="DETALLE","",COUNTIFS(N2086:$N$2970,N2086)))</f>
        <v/>
      </c>
      <c r="P2086" s="66" t="s">
        <v>739</v>
      </c>
      <c r="Q2086" s="66" t="s">
        <v>709</v>
      </c>
      <c r="R2086" s="66" t="s">
        <v>550</v>
      </c>
      <c r="S2086" s="65" t="s">
        <v>901</v>
      </c>
    </row>
    <row r="2087" spans="6:19" s="66" customFormat="1" x14ac:dyDescent="0.25">
      <c r="F2087" s="84" t="s">
        <v>132</v>
      </c>
      <c r="G2087" s="80" t="s">
        <v>1005</v>
      </c>
      <c r="H2087" s="6">
        <v>5300000</v>
      </c>
      <c r="I2087" s="6"/>
      <c r="J2087" s="6">
        <f t="shared" si="94"/>
        <v>5300000</v>
      </c>
      <c r="K2087" s="67" t="str">
        <f t="shared" si="95"/>
        <v>02-02-02-008-004</v>
      </c>
      <c r="L2087" s="67" t="s">
        <v>667</v>
      </c>
      <c r="M2087" s="66" t="s">
        <v>273</v>
      </c>
      <c r="N2087" s="66" t="str">
        <f t="shared" si="93"/>
        <v/>
      </c>
      <c r="O2087" s="66" t="str">
        <f>IF(A2087="","",IF(M2087="DETALLE","",COUNTIFS(N2087:$N$2970,N2087)))</f>
        <v/>
      </c>
      <c r="P2087" s="66" t="s">
        <v>739</v>
      </c>
      <c r="Q2087" s="66" t="s">
        <v>709</v>
      </c>
      <c r="R2087" s="66" t="s">
        <v>550</v>
      </c>
      <c r="S2087" s="65" t="s">
        <v>880</v>
      </c>
    </row>
    <row r="2088" spans="6:19" s="66" customFormat="1" x14ac:dyDescent="0.25">
      <c r="F2088" s="84" t="s">
        <v>162</v>
      </c>
      <c r="G2088" s="80" t="s">
        <v>1012</v>
      </c>
      <c r="H2088" s="6">
        <v>5000000</v>
      </c>
      <c r="I2088" s="6"/>
      <c r="J2088" s="6">
        <f t="shared" si="94"/>
        <v>5000000</v>
      </c>
      <c r="K2088" s="67" t="str">
        <f t="shared" si="95"/>
        <v>02-02-02-008-004</v>
      </c>
      <c r="L2088" s="67" t="s">
        <v>667</v>
      </c>
      <c r="M2088" s="66" t="s">
        <v>273</v>
      </c>
      <c r="N2088" s="66" t="str">
        <f t="shared" si="93"/>
        <v/>
      </c>
      <c r="O2088" s="66" t="str">
        <f>IF(A2088="","",IF(M2088="DETALLE","",COUNTIFS(N2088:$N$2970,N2088)))</f>
        <v/>
      </c>
      <c r="P2088" s="66" t="s">
        <v>739</v>
      </c>
      <c r="Q2088" s="66" t="s">
        <v>709</v>
      </c>
      <c r="R2088" s="66" t="s">
        <v>550</v>
      </c>
      <c r="S2088" s="65" t="s">
        <v>896</v>
      </c>
    </row>
    <row r="2089" spans="6:19" s="66" customFormat="1" x14ac:dyDescent="0.25">
      <c r="F2089" s="84" t="s">
        <v>169</v>
      </c>
      <c r="G2089" s="80" t="s">
        <v>1044</v>
      </c>
      <c r="H2089" s="6">
        <v>5000000</v>
      </c>
      <c r="I2089" s="6"/>
      <c r="J2089" s="6">
        <f t="shared" si="94"/>
        <v>5000000</v>
      </c>
      <c r="K2089" s="67" t="str">
        <f t="shared" si="95"/>
        <v>02-02-02-008-004</v>
      </c>
      <c r="L2089" s="67" t="s">
        <v>667</v>
      </c>
      <c r="M2089" s="66" t="s">
        <v>273</v>
      </c>
      <c r="N2089" s="66" t="str">
        <f t="shared" si="93"/>
        <v/>
      </c>
      <c r="O2089" s="66" t="str">
        <f>IF(A2089="","",IF(M2089="DETALLE","",COUNTIFS(N2089:$N$2970,N2089)))</f>
        <v/>
      </c>
      <c r="P2089" s="66" t="s">
        <v>739</v>
      </c>
      <c r="Q2089" s="66" t="s">
        <v>709</v>
      </c>
      <c r="R2089" s="66" t="s">
        <v>550</v>
      </c>
      <c r="S2089" s="65" t="s">
        <v>902</v>
      </c>
    </row>
    <row r="2090" spans="6:19" s="66" customFormat="1" x14ac:dyDescent="0.25">
      <c r="F2090" s="84" t="s">
        <v>154</v>
      </c>
      <c r="G2090" s="80" t="s">
        <v>1009</v>
      </c>
      <c r="H2090" s="6">
        <v>5000000</v>
      </c>
      <c r="I2090" s="6"/>
      <c r="J2090" s="6">
        <f t="shared" si="94"/>
        <v>5000000</v>
      </c>
      <c r="K2090" s="67" t="str">
        <f t="shared" si="95"/>
        <v>02-02-02-008-004</v>
      </c>
      <c r="L2090" s="67" t="s">
        <v>667</v>
      </c>
      <c r="M2090" s="66" t="s">
        <v>273</v>
      </c>
      <c r="N2090" s="66" t="str">
        <f t="shared" si="93"/>
        <v/>
      </c>
      <c r="O2090" s="66" t="str">
        <f>IF(A2090="","",IF(M2090="DETALLE","",COUNTIFS(N2090:$N$2970,N2090)))</f>
        <v/>
      </c>
      <c r="P2090" s="66" t="s">
        <v>739</v>
      </c>
      <c r="Q2090" s="66" t="s">
        <v>709</v>
      </c>
      <c r="R2090" s="66" t="s">
        <v>550</v>
      </c>
      <c r="S2090" s="65" t="s">
        <v>891</v>
      </c>
    </row>
    <row r="2091" spans="6:19" s="66" customFormat="1" x14ac:dyDescent="0.25">
      <c r="F2091" s="84" t="s">
        <v>133</v>
      </c>
      <c r="G2091" s="80" t="s">
        <v>1006</v>
      </c>
      <c r="H2091" s="6">
        <v>9187600</v>
      </c>
      <c r="I2091" s="6"/>
      <c r="J2091" s="6">
        <f t="shared" si="94"/>
        <v>9187600</v>
      </c>
      <c r="K2091" s="67" t="str">
        <f t="shared" si="95"/>
        <v>02-02-02-008-004</v>
      </c>
      <c r="L2091" s="67" t="s">
        <v>667</v>
      </c>
      <c r="M2091" s="66" t="s">
        <v>273</v>
      </c>
      <c r="N2091" s="66" t="str">
        <f t="shared" si="93"/>
        <v/>
      </c>
      <c r="O2091" s="66" t="str">
        <f>IF(A2091="","",IF(M2091="DETALLE","",COUNTIFS(N2091:$N$2970,N2091)))</f>
        <v/>
      </c>
      <c r="P2091" s="66" t="s">
        <v>739</v>
      </c>
      <c r="Q2091" s="66" t="s">
        <v>709</v>
      </c>
      <c r="R2091" s="66" t="s">
        <v>550</v>
      </c>
      <c r="S2091" s="65" t="s">
        <v>881</v>
      </c>
    </row>
    <row r="2092" spans="6:19" s="66" customFormat="1" x14ac:dyDescent="0.25">
      <c r="F2092" s="84" t="s">
        <v>134</v>
      </c>
      <c r="G2092" s="80" t="s">
        <v>1007</v>
      </c>
      <c r="H2092" s="6">
        <v>2000000</v>
      </c>
      <c r="I2092" s="6"/>
      <c r="J2092" s="6">
        <f t="shared" si="94"/>
        <v>2000000</v>
      </c>
      <c r="K2092" s="67" t="str">
        <f t="shared" si="95"/>
        <v>02-02-02-008-004</v>
      </c>
      <c r="L2092" s="67" t="s">
        <v>667</v>
      </c>
      <c r="M2092" s="66" t="s">
        <v>273</v>
      </c>
      <c r="N2092" s="66" t="str">
        <f t="shared" si="93"/>
        <v/>
      </c>
      <c r="O2092" s="66" t="str">
        <f>IF(A2092="","",IF(M2092="DETALLE","",COUNTIFS(N2092:$N$2970,N2092)))</f>
        <v/>
      </c>
      <c r="P2092" s="66" t="s">
        <v>739</v>
      </c>
      <c r="Q2092" s="66" t="s">
        <v>709</v>
      </c>
      <c r="R2092" s="66" t="s">
        <v>550</v>
      </c>
      <c r="S2092" s="65" t="s">
        <v>882</v>
      </c>
    </row>
    <row r="2093" spans="6:19" s="66" customFormat="1" x14ac:dyDescent="0.25">
      <c r="F2093" s="84" t="s">
        <v>155</v>
      </c>
      <c r="G2093" s="80" t="s">
        <v>1010</v>
      </c>
      <c r="H2093" s="6">
        <v>2500000</v>
      </c>
      <c r="I2093" s="6"/>
      <c r="J2093" s="6">
        <f t="shared" si="94"/>
        <v>2500000</v>
      </c>
      <c r="K2093" s="67" t="str">
        <f t="shared" si="95"/>
        <v>02-02-02-008-004</v>
      </c>
      <c r="L2093" s="67" t="s">
        <v>667</v>
      </c>
      <c r="M2093" s="66" t="s">
        <v>273</v>
      </c>
      <c r="N2093" s="66" t="str">
        <f t="shared" si="93"/>
        <v/>
      </c>
      <c r="O2093" s="66" t="str">
        <f>IF(A2093="","",IF(M2093="DETALLE","",COUNTIFS(N2093:$N$2970,N2093)))</f>
        <v/>
      </c>
      <c r="P2093" s="66" t="s">
        <v>739</v>
      </c>
      <c r="Q2093" s="66" t="s">
        <v>709</v>
      </c>
      <c r="R2093" s="66" t="s">
        <v>550</v>
      </c>
      <c r="S2093" s="65" t="s">
        <v>892</v>
      </c>
    </row>
    <row r="2094" spans="6:19" s="66" customFormat="1" x14ac:dyDescent="0.25">
      <c r="F2094" s="80" t="s">
        <v>33</v>
      </c>
      <c r="G2094" s="80" t="s">
        <v>979</v>
      </c>
      <c r="H2094" s="6">
        <v>22000000</v>
      </c>
      <c r="I2094" s="6"/>
      <c r="J2094" s="6">
        <f t="shared" si="94"/>
        <v>22000000</v>
      </c>
      <c r="K2094" s="67" t="str">
        <f t="shared" si="95"/>
        <v>02-02-02-008-004</v>
      </c>
      <c r="L2094" s="67" t="s">
        <v>667</v>
      </c>
      <c r="M2094" s="66" t="s">
        <v>273</v>
      </c>
      <c r="N2094" s="66" t="str">
        <f t="shared" si="93"/>
        <v/>
      </c>
      <c r="O2094" s="66" t="str">
        <f>IF(A2094="","",IF(M2094="DETALLE","",COUNTIFS(N2094:$N$2970,N2094)))</f>
        <v/>
      </c>
      <c r="P2094" s="66" t="s">
        <v>739</v>
      </c>
      <c r="Q2094" s="66" t="s">
        <v>709</v>
      </c>
      <c r="R2094" s="66" t="s">
        <v>550</v>
      </c>
      <c r="S2094" s="65" t="s">
        <v>834</v>
      </c>
    </row>
    <row r="2095" spans="6:19" s="66" customFormat="1" x14ac:dyDescent="0.25">
      <c r="F2095" s="80" t="s">
        <v>35</v>
      </c>
      <c r="G2095" s="80" t="s">
        <v>1034</v>
      </c>
      <c r="H2095" s="6">
        <v>506000000</v>
      </c>
      <c r="I2095" s="6"/>
      <c r="J2095" s="6">
        <f t="shared" si="94"/>
        <v>506000000</v>
      </c>
      <c r="K2095" s="67" t="str">
        <f>IF(F2095&lt;&gt;"",K2094,A2095&amp;IF(B2095="","","-"&amp;B2095)&amp;IF(OR(C2095="",C2095=" "),"","-"&amp;C2095)&amp;IF(OR(D2095="",D2095=" "),"","-"&amp;D2095)&amp;IF(OR(E2095="",E2095=" "),"","-"&amp;E2095))</f>
        <v>02-02-02-008-004</v>
      </c>
      <c r="L2095" s="67" t="s">
        <v>667</v>
      </c>
      <c r="M2095" s="66" t="s">
        <v>273</v>
      </c>
      <c r="N2095" s="66" t="str">
        <f t="shared" si="93"/>
        <v/>
      </c>
      <c r="O2095" s="66" t="str">
        <f>IF(A2095="","",IF(M2095="DETALLE","",COUNTIFS(N2095:$N$2970,N2095)))</f>
        <v/>
      </c>
      <c r="P2095" s="66" t="s">
        <v>739</v>
      </c>
      <c r="Q2095" s="66" t="s">
        <v>709</v>
      </c>
      <c r="R2095" s="66" t="s">
        <v>550</v>
      </c>
      <c r="S2095" s="65" t="s">
        <v>836</v>
      </c>
    </row>
    <row r="2096" spans="6:19" s="66" customFormat="1" x14ac:dyDescent="0.25">
      <c r="F2096" s="80" t="s">
        <v>135</v>
      </c>
      <c r="G2096" s="80" t="s">
        <v>1039</v>
      </c>
      <c r="H2096" s="6">
        <v>40190999991.199997</v>
      </c>
      <c r="I2096" s="6">
        <v>3935000000</v>
      </c>
      <c r="J2096" s="6">
        <f t="shared" si="94"/>
        <v>44125999991.199997</v>
      </c>
      <c r="K2096" s="67" t="str">
        <f t="shared" si="95"/>
        <v>02-02-02-008-004</v>
      </c>
      <c r="L2096" s="67" t="s">
        <v>667</v>
      </c>
      <c r="M2096" s="66" t="s">
        <v>273</v>
      </c>
      <c r="N2096" s="66" t="str">
        <f t="shared" si="93"/>
        <v/>
      </c>
      <c r="O2096" s="66" t="str">
        <f>IF(A2096="","",IF(M2096="DETALLE","",COUNTIFS(N2096:$N$2970,N2096)))</f>
        <v/>
      </c>
      <c r="P2096" s="66" t="s">
        <v>739</v>
      </c>
      <c r="Q2096" s="66" t="s">
        <v>709</v>
      </c>
      <c r="R2096" s="66" t="s">
        <v>550</v>
      </c>
      <c r="S2096" s="65" t="s">
        <v>883</v>
      </c>
    </row>
    <row r="2097" spans="6:19" s="66" customFormat="1" x14ac:dyDescent="0.25">
      <c r="F2097" s="80" t="s">
        <v>136</v>
      </c>
      <c r="G2097" s="80" t="s">
        <v>1035</v>
      </c>
      <c r="H2097" s="6">
        <v>23000000</v>
      </c>
      <c r="I2097" s="6"/>
      <c r="J2097" s="6">
        <f t="shared" si="94"/>
        <v>23000000</v>
      </c>
      <c r="K2097" s="67" t="str">
        <f t="shared" si="95"/>
        <v>02-02-02-008-004</v>
      </c>
      <c r="L2097" s="67" t="s">
        <v>667</v>
      </c>
      <c r="M2097" s="66" t="s">
        <v>273</v>
      </c>
      <c r="N2097" s="66" t="str">
        <f t="shared" si="93"/>
        <v/>
      </c>
      <c r="O2097" s="66" t="str">
        <f>IF(A2097="","",IF(M2097="DETALLE","",COUNTIFS(N2097:$N$2970,N2097)))</f>
        <v/>
      </c>
      <c r="P2097" s="66" t="s">
        <v>739</v>
      </c>
      <c r="Q2097" s="66" t="s">
        <v>709</v>
      </c>
      <c r="R2097" s="66" t="s">
        <v>550</v>
      </c>
      <c r="S2097" s="65" t="s">
        <v>884</v>
      </c>
    </row>
    <row r="2098" spans="6:19" s="66" customFormat="1" x14ac:dyDescent="0.25">
      <c r="F2098" s="80" t="s">
        <v>121</v>
      </c>
      <c r="G2098" s="80" t="s">
        <v>980</v>
      </c>
      <c r="H2098" s="6">
        <v>73000000</v>
      </c>
      <c r="I2098" s="6"/>
      <c r="J2098" s="6">
        <f t="shared" si="94"/>
        <v>73000000</v>
      </c>
      <c r="K2098" s="67" t="str">
        <f t="shared" si="95"/>
        <v>02-02-02-008-004</v>
      </c>
      <c r="L2098" s="67" t="s">
        <v>667</v>
      </c>
      <c r="M2098" s="66" t="s">
        <v>273</v>
      </c>
      <c r="N2098" s="66" t="str">
        <f t="shared" si="93"/>
        <v/>
      </c>
      <c r="O2098" s="66" t="str">
        <f>IF(A2098="","",IF(M2098="DETALLE","",COUNTIFS(N2098:$N$2970,N2098)))</f>
        <v/>
      </c>
      <c r="P2098" s="66" t="s">
        <v>739</v>
      </c>
      <c r="Q2098" s="66" t="s">
        <v>709</v>
      </c>
      <c r="R2098" s="66" t="s">
        <v>550</v>
      </c>
      <c r="S2098" s="65" t="s">
        <v>870</v>
      </c>
    </row>
    <row r="2099" spans="6:19" s="66" customFormat="1" x14ac:dyDescent="0.25">
      <c r="F2099" s="80" t="s">
        <v>170</v>
      </c>
      <c r="G2099" s="80" t="s">
        <v>456</v>
      </c>
      <c r="H2099" s="6">
        <v>130000000</v>
      </c>
      <c r="I2099" s="6"/>
      <c r="J2099" s="6">
        <f t="shared" si="94"/>
        <v>130000000</v>
      </c>
      <c r="K2099" s="67" t="str">
        <f t="shared" si="95"/>
        <v>02-02-02-008-004</v>
      </c>
      <c r="L2099" s="67" t="s">
        <v>667</v>
      </c>
      <c r="M2099" s="66" t="s">
        <v>273</v>
      </c>
      <c r="N2099" s="66" t="str">
        <f t="shared" ref="N2099:N2165" si="96">IF(F2099&lt;&gt;"","",A2099&amp;TRIM(B2099)&amp;TRIM(C2099)&amp;TRIM(D2099)&amp;TRIM(E2099)&amp;TRIM(M2099))</f>
        <v/>
      </c>
      <c r="O2099" s="66" t="str">
        <f>IF(A2099="","",IF(M2099="DETALLE","",COUNTIFS(N2099:$N$2970,N2099)))</f>
        <v/>
      </c>
      <c r="P2099" s="66" t="s">
        <v>777</v>
      </c>
      <c r="Q2099" s="66" t="s">
        <v>709</v>
      </c>
      <c r="R2099" s="66" t="s">
        <v>550</v>
      </c>
      <c r="S2099" s="65" t="s">
        <v>777</v>
      </c>
    </row>
    <row r="2100" spans="6:19" s="66" customFormat="1" x14ac:dyDescent="0.25">
      <c r="F2100" s="80" t="s">
        <v>148</v>
      </c>
      <c r="G2100" s="80" t="s">
        <v>412</v>
      </c>
      <c r="H2100" s="6">
        <v>800000</v>
      </c>
      <c r="I2100" s="6"/>
      <c r="J2100" s="6">
        <f t="shared" si="94"/>
        <v>800000</v>
      </c>
      <c r="K2100" s="67" t="str">
        <f t="shared" si="95"/>
        <v>02-02-02-008-004</v>
      </c>
      <c r="L2100" s="67" t="s">
        <v>667</v>
      </c>
      <c r="M2100" s="66" t="s">
        <v>273</v>
      </c>
      <c r="N2100" s="66" t="str">
        <f t="shared" si="96"/>
        <v/>
      </c>
      <c r="O2100" s="66" t="str">
        <f>IF(A2100="","",IF(M2100="DETALLE","",COUNTIFS(N2100:$N$2970,N2100)))</f>
        <v/>
      </c>
      <c r="P2100" s="66" t="s">
        <v>780</v>
      </c>
      <c r="Q2100" s="66" t="s">
        <v>709</v>
      </c>
      <c r="R2100" s="66" t="s">
        <v>550</v>
      </c>
      <c r="S2100" s="65" t="s">
        <v>780</v>
      </c>
    </row>
    <row r="2101" spans="6:19" s="66" customFormat="1" x14ac:dyDescent="0.25">
      <c r="F2101" s="80" t="s">
        <v>54</v>
      </c>
      <c r="G2101" s="80" t="s">
        <v>288</v>
      </c>
      <c r="H2101" s="6"/>
      <c r="I2101" s="6">
        <v>313500000</v>
      </c>
      <c r="J2101" s="6">
        <f t="shared" si="94"/>
        <v>313500000</v>
      </c>
      <c r="K2101" s="67" t="str">
        <f t="shared" si="95"/>
        <v>02-02-02-008-004</v>
      </c>
      <c r="L2101" s="67" t="s">
        <v>667</v>
      </c>
      <c r="M2101" s="66" t="s">
        <v>273</v>
      </c>
      <c r="N2101" s="66" t="str">
        <f t="shared" si="96"/>
        <v/>
      </c>
      <c r="O2101" s="66" t="str">
        <f>IF(A2101="","",IF(M2101="DETALLE","",COUNTIFS(N2101:$N$2970,N2101)))</f>
        <v/>
      </c>
      <c r="P2101" s="66" t="s">
        <v>743</v>
      </c>
      <c r="Q2101" s="66" t="s">
        <v>709</v>
      </c>
      <c r="R2101" s="66" t="s">
        <v>550</v>
      </c>
      <c r="S2101" s="65" t="s">
        <v>743</v>
      </c>
    </row>
    <row r="2102" spans="6:19" s="66" customFormat="1" x14ac:dyDescent="0.25">
      <c r="F2102" s="80" t="s">
        <v>138</v>
      </c>
      <c r="G2102" s="80" t="s">
        <v>992</v>
      </c>
      <c r="H2102" s="6">
        <v>2573369405</v>
      </c>
      <c r="I2102" s="6"/>
      <c r="J2102" s="6">
        <f t="shared" si="94"/>
        <v>2573369405</v>
      </c>
      <c r="K2102" s="67" t="str">
        <f t="shared" si="95"/>
        <v>02-02-02-008-004</v>
      </c>
      <c r="L2102" s="67" t="s">
        <v>667</v>
      </c>
      <c r="M2102" s="66" t="s">
        <v>273</v>
      </c>
      <c r="N2102" s="66" t="str">
        <f t="shared" si="96"/>
        <v/>
      </c>
      <c r="O2102" s="66" t="str">
        <f>IF(A2102="","",IF(M2102="DETALLE","",COUNTIFS(N2102:$N$2970,N2102)))</f>
        <v/>
      </c>
      <c r="P2102" s="66" t="s">
        <v>778</v>
      </c>
      <c r="Q2102" s="66" t="s">
        <v>709</v>
      </c>
      <c r="R2102" s="66" t="s">
        <v>550</v>
      </c>
      <c r="S2102" s="65" t="s">
        <v>778</v>
      </c>
    </row>
    <row r="2103" spans="6:19" s="66" customFormat="1" x14ac:dyDescent="0.25">
      <c r="F2103" s="80" t="s">
        <v>55</v>
      </c>
      <c r="G2103" s="80" t="s">
        <v>1030</v>
      </c>
      <c r="H2103" s="6">
        <v>95000000</v>
      </c>
      <c r="I2103" s="6"/>
      <c r="J2103" s="6">
        <f t="shared" ref="J2103:J2169" si="97">IF(AND(A2103="",F2103=""),"",H2103+I2103)</f>
        <v>95000000</v>
      </c>
      <c r="K2103" s="67" t="str">
        <f t="shared" ref="K2103:K2169" si="98">IF(F2103&lt;&gt;"",K2102,A2103&amp;IF(B2103="","","-"&amp;B2103)&amp;IF(OR(C2103="",C2103=" "),"","-"&amp;C2103)&amp;IF(OR(D2103="",D2103=" "),"","-"&amp;D2103)&amp;IF(OR(E2103="",E2103=" "),"","-"&amp;E2103))</f>
        <v>02-02-02-008-004</v>
      </c>
      <c r="L2103" s="67" t="s">
        <v>667</v>
      </c>
      <c r="M2103" s="66" t="s">
        <v>273</v>
      </c>
      <c r="N2103" s="66" t="str">
        <f t="shared" si="96"/>
        <v/>
      </c>
      <c r="O2103" s="66" t="str">
        <f>IF(A2103="","",IF(M2103="DETALLE","",COUNTIFS(N2103:$N$2970,N2103)))</f>
        <v/>
      </c>
      <c r="P2103" s="66" t="s">
        <v>756</v>
      </c>
      <c r="Q2103" s="66" t="s">
        <v>709</v>
      </c>
      <c r="R2103" s="66" t="s">
        <v>550</v>
      </c>
      <c r="S2103" s="65" t="s">
        <v>756</v>
      </c>
    </row>
    <row r="2104" spans="6:19" s="66" customFormat="1" x14ac:dyDescent="0.25">
      <c r="F2104" s="80" t="s">
        <v>56</v>
      </c>
      <c r="G2104" s="80" t="s">
        <v>280</v>
      </c>
      <c r="H2104" s="6">
        <v>4038500000</v>
      </c>
      <c r="I2104" s="6"/>
      <c r="J2104" s="6">
        <f t="shared" si="97"/>
        <v>4038500000</v>
      </c>
      <c r="K2104" s="67" t="str">
        <f t="shared" si="98"/>
        <v>02-02-02-008-004</v>
      </c>
      <c r="L2104" s="67" t="s">
        <v>667</v>
      </c>
      <c r="M2104" s="66" t="s">
        <v>273</v>
      </c>
      <c r="N2104" s="66" t="str">
        <f t="shared" si="96"/>
        <v/>
      </c>
      <c r="O2104" s="66" t="str">
        <f>IF(A2104="","",IF(M2104="DETALLE","",COUNTIFS(N2104:$N$2970,N2104)))</f>
        <v/>
      </c>
      <c r="P2104" s="66" t="s">
        <v>740</v>
      </c>
      <c r="Q2104" s="66" t="s">
        <v>709</v>
      </c>
      <c r="R2104" s="66" t="s">
        <v>550</v>
      </c>
      <c r="S2104" s="65" t="s">
        <v>740</v>
      </c>
    </row>
    <row r="2105" spans="6:19" s="66" customFormat="1" x14ac:dyDescent="0.25">
      <c r="F2105" s="80" t="s">
        <v>57</v>
      </c>
      <c r="G2105" s="80" t="s">
        <v>1023</v>
      </c>
      <c r="H2105" s="6">
        <v>15000000</v>
      </c>
      <c r="I2105" s="6"/>
      <c r="J2105" s="6">
        <f t="shared" si="97"/>
        <v>15000000</v>
      </c>
      <c r="K2105" s="67" t="str">
        <f t="shared" si="98"/>
        <v>02-02-02-008-004</v>
      </c>
      <c r="L2105" s="67" t="s">
        <v>667</v>
      </c>
      <c r="M2105" s="66" t="s">
        <v>273</v>
      </c>
      <c r="N2105" s="66" t="str">
        <f t="shared" si="96"/>
        <v/>
      </c>
      <c r="O2105" s="66" t="str">
        <f>IF(A2105="","",IF(M2105="DETALLE","",COUNTIFS(N2105:$N$2970,N2105)))</f>
        <v/>
      </c>
      <c r="P2105" s="66" t="s">
        <v>757</v>
      </c>
      <c r="Q2105" s="66" t="s">
        <v>709</v>
      </c>
      <c r="R2105" s="66" t="s">
        <v>550</v>
      </c>
      <c r="S2105" s="65" t="s">
        <v>757</v>
      </c>
    </row>
    <row r="2106" spans="6:19" s="66" customFormat="1" x14ac:dyDescent="0.25">
      <c r="F2106" s="84" t="s">
        <v>58</v>
      </c>
      <c r="G2106" s="80" t="s">
        <v>988</v>
      </c>
      <c r="H2106" s="6"/>
      <c r="I2106" s="6">
        <v>1350000000</v>
      </c>
      <c r="J2106" s="6">
        <f t="shared" si="97"/>
        <v>1350000000</v>
      </c>
      <c r="K2106" s="67" t="str">
        <f t="shared" si="98"/>
        <v>02-02-02-008-004</v>
      </c>
      <c r="L2106" s="67" t="s">
        <v>667</v>
      </c>
      <c r="M2106" s="66" t="s">
        <v>273</v>
      </c>
      <c r="N2106" s="66" t="str">
        <f t="shared" si="96"/>
        <v/>
      </c>
      <c r="O2106" s="66" t="str">
        <f>IF(A2106="","",IF(M2106="DETALLE","",COUNTIFS(N2106:$N$2970,N2106)))</f>
        <v/>
      </c>
      <c r="P2106" s="66" t="s">
        <v>758</v>
      </c>
      <c r="Q2106" s="66" t="s">
        <v>709</v>
      </c>
      <c r="R2106" s="66" t="s">
        <v>550</v>
      </c>
      <c r="S2106" s="65" t="s">
        <v>758</v>
      </c>
    </row>
    <row r="2107" spans="6:19" s="66" customFormat="1" x14ac:dyDescent="0.25">
      <c r="F2107" s="84" t="s">
        <v>145</v>
      </c>
      <c r="G2107" s="80" t="s">
        <v>1037</v>
      </c>
      <c r="H2107" s="6"/>
      <c r="I2107" s="6">
        <v>50000000</v>
      </c>
      <c r="J2107" s="6">
        <f t="shared" si="97"/>
        <v>50000000</v>
      </c>
      <c r="K2107" s="67" t="str">
        <f t="shared" si="98"/>
        <v>02-02-02-008-004</v>
      </c>
      <c r="L2107" s="67" t="s">
        <v>667</v>
      </c>
      <c r="M2107" s="66" t="s">
        <v>273</v>
      </c>
      <c r="N2107" s="66" t="str">
        <f t="shared" si="96"/>
        <v/>
      </c>
      <c r="O2107" s="66" t="str">
        <f>IF(A2107="","",IF(M2107="DETALLE","",COUNTIFS(N2107:$N$2970,N2107)))</f>
        <v/>
      </c>
      <c r="P2107" s="66" t="s">
        <v>767</v>
      </c>
      <c r="Q2107" s="66" t="s">
        <v>709</v>
      </c>
      <c r="R2107" s="66" t="s">
        <v>550</v>
      </c>
      <c r="S2107" s="65" t="s">
        <v>767</v>
      </c>
    </row>
    <row r="2108" spans="6:19" s="66" customFormat="1" x14ac:dyDescent="0.25">
      <c r="F2108" s="84" t="s">
        <v>69</v>
      </c>
      <c r="G2108" s="80" t="s">
        <v>338</v>
      </c>
      <c r="H2108" s="6">
        <v>46730000</v>
      </c>
      <c r="I2108" s="6"/>
      <c r="J2108" s="6">
        <f t="shared" si="97"/>
        <v>46730000</v>
      </c>
      <c r="K2108" s="67" t="str">
        <f t="shared" si="98"/>
        <v>02-02-02-008-004</v>
      </c>
      <c r="L2108" s="67" t="s">
        <v>667</v>
      </c>
      <c r="M2108" s="66" t="s">
        <v>273</v>
      </c>
      <c r="N2108" s="66" t="str">
        <f t="shared" si="96"/>
        <v/>
      </c>
      <c r="O2108" s="66" t="str">
        <f>IF(A2108="","",IF(M2108="DETALLE","",COUNTIFS(N2108:$N$2970,N2108)))</f>
        <v/>
      </c>
      <c r="P2108" s="66" t="s">
        <v>763</v>
      </c>
      <c r="Q2108" s="66" t="s">
        <v>709</v>
      </c>
      <c r="R2108" s="66" t="s">
        <v>550</v>
      </c>
      <c r="S2108" s="65" t="s">
        <v>847</v>
      </c>
    </row>
    <row r="2109" spans="6:19" s="66" customFormat="1" x14ac:dyDescent="0.25">
      <c r="F2109" s="84" t="s">
        <v>158</v>
      </c>
      <c r="G2109" s="80" t="s">
        <v>986</v>
      </c>
      <c r="H2109" s="6">
        <v>7000000</v>
      </c>
      <c r="I2109" s="6"/>
      <c r="J2109" s="6">
        <f t="shared" si="97"/>
        <v>7000000</v>
      </c>
      <c r="K2109" s="67" t="str">
        <f t="shared" si="98"/>
        <v>02-02-02-008-004</v>
      </c>
      <c r="L2109" s="67" t="s">
        <v>667</v>
      </c>
      <c r="M2109" s="66" t="s">
        <v>273</v>
      </c>
      <c r="N2109" s="66" t="str">
        <f t="shared" si="96"/>
        <v/>
      </c>
      <c r="O2109" s="66" t="str">
        <f>IF(A2109="","",IF(M2109="DETALLE","",COUNTIFS(N2109:$N$2970,N2109)))</f>
        <v/>
      </c>
      <c r="P2109" s="66" t="s">
        <v>764</v>
      </c>
      <c r="Q2109" s="66" t="s">
        <v>709</v>
      </c>
      <c r="R2109" s="66" t="s">
        <v>550</v>
      </c>
      <c r="S2109" s="65" t="s">
        <v>764</v>
      </c>
    </row>
    <row r="2110" spans="6:19" s="66" customFormat="1" x14ac:dyDescent="0.25">
      <c r="F2110" s="84" t="s">
        <v>76</v>
      </c>
      <c r="G2110" s="80" t="s">
        <v>282</v>
      </c>
      <c r="H2110" s="6">
        <v>2000000</v>
      </c>
      <c r="I2110" s="6"/>
      <c r="J2110" s="6">
        <f t="shared" si="97"/>
        <v>2000000</v>
      </c>
      <c r="K2110" s="67" t="str">
        <f t="shared" si="98"/>
        <v>02-02-02-008-004</v>
      </c>
      <c r="L2110" s="67" t="s">
        <v>667</v>
      </c>
      <c r="M2110" s="66" t="s">
        <v>273</v>
      </c>
      <c r="N2110" s="66" t="str">
        <f t="shared" si="96"/>
        <v/>
      </c>
      <c r="O2110" s="66" t="str">
        <f>IF(A2110="","",IF(M2110="DETALLE","",COUNTIFS(N2110:$N$2970,N2110)))</f>
        <v/>
      </c>
      <c r="P2110" s="66" t="s">
        <v>741</v>
      </c>
      <c r="Q2110" s="66" t="s">
        <v>709</v>
      </c>
      <c r="R2110" s="66" t="s">
        <v>550</v>
      </c>
      <c r="S2110" s="65" t="s">
        <v>851</v>
      </c>
    </row>
    <row r="2111" spans="6:19" s="66" customFormat="1" x14ac:dyDescent="0.25">
      <c r="F2111" s="84" t="s">
        <v>80</v>
      </c>
      <c r="G2111" s="80" t="s">
        <v>347</v>
      </c>
      <c r="H2111" s="6">
        <v>52197681.600000001</v>
      </c>
      <c r="I2111" s="6"/>
      <c r="J2111" s="6">
        <f t="shared" si="97"/>
        <v>52197681.600000001</v>
      </c>
      <c r="K2111" s="67" t="str">
        <f t="shared" si="98"/>
        <v>02-02-02-008-004</v>
      </c>
      <c r="L2111" s="67" t="s">
        <v>667</v>
      </c>
      <c r="M2111" s="66" t="s">
        <v>273</v>
      </c>
      <c r="N2111" s="66" t="str">
        <f t="shared" si="96"/>
        <v/>
      </c>
      <c r="O2111" s="66" t="str">
        <f>IF(A2111="","",IF(M2111="DETALLE","",COUNTIFS(N2111:$N$2970,N2111)))</f>
        <v/>
      </c>
      <c r="P2111" s="66" t="s">
        <v>768</v>
      </c>
      <c r="Q2111" s="66" t="s">
        <v>709</v>
      </c>
      <c r="R2111" s="66" t="s">
        <v>550</v>
      </c>
      <c r="S2111" s="65" t="s">
        <v>768</v>
      </c>
    </row>
    <row r="2112" spans="6:19" s="66" customFormat="1" x14ac:dyDescent="0.25">
      <c r="F2112" s="84" t="s">
        <v>113</v>
      </c>
      <c r="G2112" s="80" t="s">
        <v>379</v>
      </c>
      <c r="H2112" s="6">
        <v>4586080</v>
      </c>
      <c r="I2112" s="6"/>
      <c r="J2112" s="6">
        <f t="shared" si="97"/>
        <v>4586080</v>
      </c>
      <c r="K2112" s="67" t="str">
        <f t="shared" si="98"/>
        <v>02-02-02-008-004</v>
      </c>
      <c r="L2112" s="67" t="s">
        <v>667</v>
      </c>
      <c r="M2112" s="66" t="s">
        <v>273</v>
      </c>
      <c r="N2112" s="66" t="str">
        <f t="shared" si="96"/>
        <v/>
      </c>
      <c r="O2112" s="66" t="str">
        <f>IF(A2112="","",IF(M2112="DETALLE","",COUNTIFS(N2112:$N$2970,N2112)))</f>
        <v/>
      </c>
      <c r="P2112" s="66" t="s">
        <v>768</v>
      </c>
      <c r="Q2112" s="66" t="s">
        <v>709</v>
      </c>
      <c r="R2112" s="66" t="s">
        <v>550</v>
      </c>
      <c r="S2112" s="65" t="s">
        <v>867</v>
      </c>
    </row>
    <row r="2113" spans="1:19" s="66" customFormat="1" x14ac:dyDescent="0.25">
      <c r="F2113" s="84" t="s">
        <v>82</v>
      </c>
      <c r="G2113" s="80" t="s">
        <v>349</v>
      </c>
      <c r="H2113" s="6">
        <v>1500000</v>
      </c>
      <c r="I2113" s="6"/>
      <c r="J2113" s="6">
        <f t="shared" si="97"/>
        <v>1500000</v>
      </c>
      <c r="K2113" s="67" t="str">
        <f t="shared" si="98"/>
        <v>02-02-02-008-004</v>
      </c>
      <c r="L2113" s="67" t="s">
        <v>667</v>
      </c>
      <c r="M2113" s="66" t="s">
        <v>273</v>
      </c>
      <c r="N2113" s="66" t="str">
        <f t="shared" si="96"/>
        <v/>
      </c>
      <c r="O2113" s="66" t="str">
        <f>IF(A2113="","",IF(M2113="DETALLE","",COUNTIFS(N2113:$N$2970,N2113)))</f>
        <v/>
      </c>
      <c r="P2113" s="66" t="s">
        <v>768</v>
      </c>
      <c r="Q2113" s="66" t="s">
        <v>709</v>
      </c>
      <c r="R2113" s="66" t="s">
        <v>550</v>
      </c>
      <c r="S2113" s="65" t="s">
        <v>841</v>
      </c>
    </row>
    <row r="2114" spans="1:19" s="66" customFormat="1" x14ac:dyDescent="0.25">
      <c r="F2114" s="84" t="s">
        <v>176</v>
      </c>
      <c r="G2114" s="80" t="s">
        <v>1057</v>
      </c>
      <c r="H2114" s="6">
        <v>75000000</v>
      </c>
      <c r="I2114" s="6">
        <v>75000000</v>
      </c>
      <c r="J2114" s="6">
        <f t="shared" si="97"/>
        <v>150000000</v>
      </c>
      <c r="K2114" s="67" t="str">
        <f t="shared" si="98"/>
        <v>02-02-02-008-004</v>
      </c>
      <c r="L2114" s="67" t="s">
        <v>667</v>
      </c>
      <c r="M2114" s="66" t="s">
        <v>273</v>
      </c>
      <c r="N2114" s="66" t="str">
        <f t="shared" si="96"/>
        <v/>
      </c>
      <c r="O2114" s="66" t="str">
        <f>IF(A2114="","",IF(M2114="DETALLE","",COUNTIFS(N2114:$N$2970,N2114)))</f>
        <v/>
      </c>
      <c r="P2114" s="66" t="s">
        <v>769</v>
      </c>
      <c r="Q2114" s="66" t="s">
        <v>709</v>
      </c>
      <c r="R2114" s="66" t="s">
        <v>550</v>
      </c>
      <c r="S2114" s="65" t="s">
        <v>769</v>
      </c>
    </row>
    <row r="2115" spans="1:19" s="66" customFormat="1" x14ac:dyDescent="0.25">
      <c r="F2115" s="84" t="s">
        <v>84</v>
      </c>
      <c r="G2115" s="80" t="s">
        <v>351</v>
      </c>
      <c r="H2115" s="6">
        <v>24000000</v>
      </c>
      <c r="I2115" s="6"/>
      <c r="J2115" s="6">
        <f t="shared" si="97"/>
        <v>24000000</v>
      </c>
      <c r="K2115" s="67" t="str">
        <f t="shared" si="98"/>
        <v>02-02-02-008-004</v>
      </c>
      <c r="L2115" s="67" t="s">
        <v>667</v>
      </c>
      <c r="M2115" s="66" t="s">
        <v>273</v>
      </c>
      <c r="N2115" s="66" t="str">
        <f t="shared" si="96"/>
        <v/>
      </c>
      <c r="O2115" s="66" t="str">
        <f>IF(A2115="","",IF(M2115="DETALLE","",COUNTIFS(N2115:$N$2970,N2115)))</f>
        <v/>
      </c>
      <c r="P2115" s="66" t="s">
        <v>769</v>
      </c>
      <c r="Q2115" s="66" t="s">
        <v>709</v>
      </c>
      <c r="R2115" s="66" t="s">
        <v>550</v>
      </c>
      <c r="S2115" s="65" t="s">
        <v>1050</v>
      </c>
    </row>
    <row r="2116" spans="1:19" s="66" customFormat="1" x14ac:dyDescent="0.25">
      <c r="F2116" s="84" t="s">
        <v>171</v>
      </c>
      <c r="G2116" s="80" t="s">
        <v>457</v>
      </c>
      <c r="H2116" s="6">
        <v>4056000</v>
      </c>
      <c r="I2116" s="6"/>
      <c r="J2116" s="6">
        <f t="shared" si="97"/>
        <v>4056000</v>
      </c>
      <c r="K2116" s="67" t="str">
        <f t="shared" si="98"/>
        <v>02-02-02-008-004</v>
      </c>
      <c r="L2116" s="67" t="s">
        <v>667</v>
      </c>
      <c r="M2116" s="66" t="s">
        <v>273</v>
      </c>
      <c r="N2116" s="66" t="str">
        <f t="shared" si="96"/>
        <v/>
      </c>
      <c r="O2116" s="66" t="str">
        <f>IF(A2116="","",IF(M2116="DETALLE","",COUNTIFS(N2116:$N$2970,N2116)))</f>
        <v/>
      </c>
      <c r="P2116" s="66" t="s">
        <v>770</v>
      </c>
      <c r="Q2116" s="66" t="s">
        <v>709</v>
      </c>
      <c r="R2116" s="66" t="s">
        <v>550</v>
      </c>
      <c r="S2116" s="65" t="s">
        <v>841</v>
      </c>
    </row>
    <row r="2117" spans="1:19" s="66" customFormat="1" x14ac:dyDescent="0.25">
      <c r="F2117" s="84" t="s">
        <v>87</v>
      </c>
      <c r="G2117" s="80" t="s">
        <v>354</v>
      </c>
      <c r="H2117" s="6">
        <v>65000000</v>
      </c>
      <c r="I2117" s="6"/>
      <c r="J2117" s="6">
        <f t="shared" si="97"/>
        <v>65000000</v>
      </c>
      <c r="K2117" s="67" t="str">
        <f t="shared" si="98"/>
        <v>02-02-02-008-004</v>
      </c>
      <c r="L2117" s="67" t="s">
        <v>667</v>
      </c>
      <c r="M2117" s="66" t="s">
        <v>273</v>
      </c>
      <c r="N2117" s="66" t="str">
        <f t="shared" si="96"/>
        <v/>
      </c>
      <c r="O2117" s="66" t="str">
        <f>IF(A2117="","",IF(M2117="DETALLE","",COUNTIFS(N2117:$N$2970,N2117)))</f>
        <v/>
      </c>
      <c r="P2117" s="66" t="s">
        <v>771</v>
      </c>
      <c r="Q2117" s="66" t="s">
        <v>709</v>
      </c>
      <c r="R2117" s="66" t="s">
        <v>550</v>
      </c>
      <c r="S2117" s="65" t="s">
        <v>771</v>
      </c>
    </row>
    <row r="2118" spans="1:19" s="66" customFormat="1" x14ac:dyDescent="0.25">
      <c r="F2118" s="84" t="s">
        <v>141</v>
      </c>
      <c r="G2118" s="80" t="s">
        <v>405</v>
      </c>
      <c r="H2118" s="6">
        <v>41000000</v>
      </c>
      <c r="I2118" s="6"/>
      <c r="J2118" s="6">
        <f t="shared" si="97"/>
        <v>41000000</v>
      </c>
      <c r="K2118" s="67" t="str">
        <f t="shared" si="98"/>
        <v>02-02-02-008-004</v>
      </c>
      <c r="L2118" s="67" t="s">
        <v>667</v>
      </c>
      <c r="M2118" s="66" t="s">
        <v>273</v>
      </c>
      <c r="N2118" s="66" t="str">
        <f t="shared" si="96"/>
        <v/>
      </c>
      <c r="O2118" s="66" t="str">
        <f>IF(A2118="","",IF(M2118="DETALLE","",COUNTIFS(N2118:$N$2970,N2118)))</f>
        <v/>
      </c>
      <c r="P2118" s="66" t="s">
        <v>772</v>
      </c>
      <c r="Q2118" s="66" t="s">
        <v>709</v>
      </c>
      <c r="R2118" s="66" t="s">
        <v>550</v>
      </c>
      <c r="S2118" s="65" t="s">
        <v>772</v>
      </c>
    </row>
    <row r="2119" spans="1:19" s="66" customFormat="1" x14ac:dyDescent="0.25">
      <c r="F2119" s="84" t="s">
        <v>90</v>
      </c>
      <c r="G2119" s="80" t="s">
        <v>1025</v>
      </c>
      <c r="H2119" s="6">
        <v>36000000</v>
      </c>
      <c r="I2119" s="6"/>
      <c r="J2119" s="6">
        <f t="shared" si="97"/>
        <v>36000000</v>
      </c>
      <c r="K2119" s="67" t="str">
        <f t="shared" si="98"/>
        <v>02-02-02-008-004</v>
      </c>
      <c r="L2119" s="67" t="s">
        <v>667</v>
      </c>
      <c r="M2119" s="66" t="s">
        <v>273</v>
      </c>
      <c r="N2119" s="66" t="str">
        <f t="shared" si="96"/>
        <v/>
      </c>
      <c r="O2119" s="66" t="str">
        <f>IF(A2119="","",IF(M2119="DETALLE","",COUNTIFS(N2119:$N$2970,N2119)))</f>
        <v/>
      </c>
      <c r="P2119" s="66" t="s">
        <v>773</v>
      </c>
      <c r="Q2119" s="66" t="s">
        <v>709</v>
      </c>
      <c r="R2119" s="66" t="s">
        <v>550</v>
      </c>
      <c r="S2119" s="65" t="s">
        <v>773</v>
      </c>
    </row>
    <row r="2120" spans="1:19" s="66" customFormat="1" ht="26.25" customHeight="1" x14ac:dyDescent="0.25">
      <c r="A2120" s="62"/>
      <c r="B2120" s="62"/>
      <c r="C2120" s="62"/>
      <c r="D2120" s="62"/>
      <c r="E2120" s="62"/>
      <c r="F2120" s="71"/>
      <c r="G2120" s="62" t="s">
        <v>261</v>
      </c>
      <c r="H2120" s="4" t="str">
        <f>IF(A2120="","",SUMIFS(H2121:$H$2970,L2121:$L$2970,K2120))</f>
        <v/>
      </c>
      <c r="I2120" s="4" t="str">
        <f>IF(A2120="","",SUMIFS(I2121:$I$2970,L2121:$L$2970,K2120))</f>
        <v/>
      </c>
      <c r="J2120" s="4" t="str">
        <f t="shared" si="97"/>
        <v/>
      </c>
      <c r="K2120" s="64" t="str">
        <f t="shared" si="98"/>
        <v/>
      </c>
      <c r="L2120" s="64" t="s">
        <v>261</v>
      </c>
      <c r="M2120" s="62" t="s">
        <v>261</v>
      </c>
      <c r="N2120" s="62" t="str">
        <f t="shared" si="96"/>
        <v/>
      </c>
      <c r="O2120" s="62" t="str">
        <f>IF(A2120="","",IF(M2120="DETALLE","",COUNTIFS(N2120:$N$2970,N2120)))</f>
        <v/>
      </c>
      <c r="P2120" s="62" t="s">
        <v>261</v>
      </c>
      <c r="Q2120" s="62" t="s">
        <v>261</v>
      </c>
      <c r="R2120" s="62" t="s">
        <v>261</v>
      </c>
      <c r="S2120" s="65" t="s">
        <v>261</v>
      </c>
    </row>
    <row r="2121" spans="1:19" s="66" customFormat="1" ht="30" customHeight="1" x14ac:dyDescent="0.25">
      <c r="A2121" s="62" t="s">
        <v>27</v>
      </c>
      <c r="B2121" s="62" t="s">
        <v>27</v>
      </c>
      <c r="C2121" s="62" t="s">
        <v>27</v>
      </c>
      <c r="D2121" s="62" t="s">
        <v>30</v>
      </c>
      <c r="E2121" s="62" t="s">
        <v>126</v>
      </c>
      <c r="F2121" s="62"/>
      <c r="G2121" s="63" t="s">
        <v>551</v>
      </c>
      <c r="H2121" s="4">
        <f>IF(A2121="","",SUMIFS(H2122:$H$2970,L2122:$L$2970,K2121))</f>
        <v>19562706217.689999</v>
      </c>
      <c r="I2121" s="4">
        <f>IF(A2121="","",SUMIFS(I2122:$I$2970,L2122:$L$2970,K2121))</f>
        <v>16820360573</v>
      </c>
      <c r="J2121" s="4">
        <f t="shared" si="97"/>
        <v>36383066790.690002</v>
      </c>
      <c r="K2121" s="64" t="str">
        <f t="shared" si="98"/>
        <v>02-02-02-008-005</v>
      </c>
      <c r="L2121" s="64" t="s">
        <v>663</v>
      </c>
      <c r="M2121" s="62" t="s">
        <v>277</v>
      </c>
      <c r="N2121" s="62" t="str">
        <f t="shared" si="96"/>
        <v>020202008005Subordinal</v>
      </c>
      <c r="O2121" s="62">
        <f>IF(A2121="","",IF(M2121="DETALLE","",COUNTIFS(N2121:$N$2970,N2121)))</f>
        <v>1</v>
      </c>
      <c r="P2121" s="62" t="s">
        <v>261</v>
      </c>
      <c r="Q2121" s="62" t="s">
        <v>551</v>
      </c>
      <c r="R2121" s="62" t="s">
        <v>551</v>
      </c>
      <c r="S2121" s="65" t="s">
        <v>261</v>
      </c>
    </row>
    <row r="2122" spans="1:19" s="66" customFormat="1" x14ac:dyDescent="0.25">
      <c r="F2122" s="80" t="s">
        <v>101</v>
      </c>
      <c r="G2122" s="80" t="s">
        <v>279</v>
      </c>
      <c r="H2122" s="6">
        <v>2205134319.4000001</v>
      </c>
      <c r="I2122" s="6"/>
      <c r="J2122" s="6">
        <f t="shared" si="97"/>
        <v>2205134319.4000001</v>
      </c>
      <c r="K2122" s="67" t="str">
        <f t="shared" si="98"/>
        <v>02-02-02-008-005</v>
      </c>
      <c r="L2122" s="67" t="s">
        <v>668</v>
      </c>
      <c r="M2122" s="66" t="s">
        <v>273</v>
      </c>
      <c r="N2122" s="66" t="str">
        <f t="shared" si="96"/>
        <v/>
      </c>
      <c r="O2122" s="66" t="str">
        <f>IF(A2122="","",IF(M2122="DETALLE","",COUNTIFS(N2122:$N$2970,N2122)))</f>
        <v/>
      </c>
      <c r="P2122" s="66" t="s">
        <v>739</v>
      </c>
      <c r="Q2122" s="66" t="s">
        <v>551</v>
      </c>
      <c r="R2122" s="66" t="s">
        <v>551</v>
      </c>
      <c r="S2122" s="65" t="s">
        <v>864</v>
      </c>
    </row>
    <row r="2123" spans="1:19" s="66" customFormat="1" x14ac:dyDescent="0.25">
      <c r="F2123" s="80" t="s">
        <v>31</v>
      </c>
      <c r="G2123" s="80" t="s">
        <v>961</v>
      </c>
      <c r="H2123" s="6">
        <v>174500000</v>
      </c>
      <c r="I2123" s="6">
        <v>267000000</v>
      </c>
      <c r="J2123" s="6">
        <f t="shared" si="97"/>
        <v>441500000</v>
      </c>
      <c r="K2123" s="67" t="str">
        <f t="shared" si="98"/>
        <v>02-02-02-008-005</v>
      </c>
      <c r="L2123" s="67" t="s">
        <v>668</v>
      </c>
      <c r="M2123" s="66" t="s">
        <v>273</v>
      </c>
      <c r="N2123" s="66" t="str">
        <f t="shared" si="96"/>
        <v/>
      </c>
      <c r="O2123" s="66" t="str">
        <f>IF(A2123="","",IF(M2123="DETALLE","",COUNTIFS(N2123:$N$2970,N2123)))</f>
        <v/>
      </c>
      <c r="P2123" s="66" t="s">
        <v>739</v>
      </c>
      <c r="Q2123" s="66" t="s">
        <v>551</v>
      </c>
      <c r="R2123" s="66" t="s">
        <v>551</v>
      </c>
      <c r="S2123" s="65" t="s">
        <v>832</v>
      </c>
    </row>
    <row r="2124" spans="1:19" s="66" customFormat="1" x14ac:dyDescent="0.25">
      <c r="F2124" s="84" t="s">
        <v>144</v>
      </c>
      <c r="G2124" s="80" t="s">
        <v>408</v>
      </c>
      <c r="H2124" s="6">
        <v>120000000</v>
      </c>
      <c r="I2124" s="6"/>
      <c r="J2124" s="6">
        <f t="shared" si="97"/>
        <v>120000000</v>
      </c>
      <c r="K2124" s="67" t="str">
        <f t="shared" si="98"/>
        <v>02-02-02-008-005</v>
      </c>
      <c r="L2124" s="67" t="s">
        <v>668</v>
      </c>
      <c r="M2124" s="66" t="s">
        <v>273</v>
      </c>
      <c r="N2124" s="66" t="str">
        <f t="shared" si="96"/>
        <v/>
      </c>
      <c r="O2124" s="66" t="str">
        <f>IF(A2124="","",IF(M2124="DETALLE","",COUNTIFS(N2124:$N$2970,N2124)))</f>
        <v/>
      </c>
      <c r="P2124" s="66" t="s">
        <v>739</v>
      </c>
      <c r="Q2124" s="66" t="s">
        <v>551</v>
      </c>
      <c r="R2124" s="66" t="s">
        <v>551</v>
      </c>
      <c r="S2124" s="65" t="s">
        <v>888</v>
      </c>
    </row>
    <row r="2125" spans="1:19" s="66" customFormat="1" x14ac:dyDescent="0.25">
      <c r="F2125" s="84" t="s">
        <v>128</v>
      </c>
      <c r="G2125" s="80" t="s">
        <v>1038</v>
      </c>
      <c r="H2125" s="6">
        <v>30000000</v>
      </c>
      <c r="I2125" s="6"/>
      <c r="J2125" s="6">
        <f t="shared" si="97"/>
        <v>30000000</v>
      </c>
      <c r="K2125" s="67" t="str">
        <f t="shared" si="98"/>
        <v>02-02-02-008-005</v>
      </c>
      <c r="L2125" s="67" t="s">
        <v>668</v>
      </c>
      <c r="M2125" s="66" t="s">
        <v>273</v>
      </c>
      <c r="N2125" s="66" t="str">
        <f t="shared" si="96"/>
        <v/>
      </c>
      <c r="O2125" s="66" t="str">
        <f>IF(A2125="","",IF(M2125="DETALLE","",COUNTIFS(N2125:$N$2970,N2125)))</f>
        <v/>
      </c>
      <c r="P2125" s="66" t="s">
        <v>739</v>
      </c>
      <c r="Q2125" s="66" t="s">
        <v>551</v>
      </c>
      <c r="R2125" s="66" t="s">
        <v>551</v>
      </c>
      <c r="S2125" s="65" t="s">
        <v>876</v>
      </c>
    </row>
    <row r="2126" spans="1:19" s="66" customFormat="1" x14ac:dyDescent="0.25">
      <c r="F2126" s="84" t="s">
        <v>130</v>
      </c>
      <c r="G2126" s="80" t="s">
        <v>1004</v>
      </c>
      <c r="H2126" s="6">
        <v>2000000</v>
      </c>
      <c r="I2126" s="6"/>
      <c r="J2126" s="6">
        <f t="shared" si="97"/>
        <v>2000000</v>
      </c>
      <c r="K2126" s="67" t="str">
        <f t="shared" si="98"/>
        <v>02-02-02-008-005</v>
      </c>
      <c r="L2126" s="67" t="s">
        <v>668</v>
      </c>
      <c r="M2126" s="66" t="s">
        <v>273</v>
      </c>
      <c r="N2126" s="66" t="str">
        <f t="shared" si="96"/>
        <v/>
      </c>
      <c r="O2126" s="66" t="str">
        <f>IF(A2126="","",IF(M2126="DETALLE","",COUNTIFS(N2126:$N$2970,N2126)))</f>
        <v/>
      </c>
      <c r="P2126" s="66" t="s">
        <v>739</v>
      </c>
      <c r="Q2126" s="66" t="s">
        <v>551</v>
      </c>
      <c r="R2126" s="66" t="s">
        <v>551</v>
      </c>
      <c r="S2126" s="65" t="s">
        <v>878</v>
      </c>
    </row>
    <row r="2127" spans="1:19" s="66" customFormat="1" x14ac:dyDescent="0.25">
      <c r="F2127" s="84" t="s">
        <v>32</v>
      </c>
      <c r="G2127" s="80" t="s">
        <v>1002</v>
      </c>
      <c r="H2127" s="6">
        <v>900000</v>
      </c>
      <c r="I2127" s="6"/>
      <c r="J2127" s="6">
        <f t="shared" si="97"/>
        <v>900000</v>
      </c>
      <c r="K2127" s="67" t="str">
        <f t="shared" si="98"/>
        <v>02-02-02-008-005</v>
      </c>
      <c r="L2127" s="67" t="s">
        <v>668</v>
      </c>
      <c r="M2127" s="66" t="s">
        <v>273</v>
      </c>
      <c r="N2127" s="66" t="str">
        <f t="shared" si="96"/>
        <v/>
      </c>
      <c r="O2127" s="66" t="str">
        <f>IF(A2127="","",IF(M2127="DETALLE","",COUNTIFS(N2127:$N$2970,N2127)))</f>
        <v/>
      </c>
      <c r="P2127" s="66" t="s">
        <v>739</v>
      </c>
      <c r="Q2127" s="66" t="s">
        <v>551</v>
      </c>
      <c r="R2127" s="66" t="s">
        <v>551</v>
      </c>
      <c r="S2127" s="65" t="s">
        <v>833</v>
      </c>
    </row>
    <row r="2128" spans="1:19" s="66" customFormat="1" x14ac:dyDescent="0.25">
      <c r="F2128" s="84" t="s">
        <v>153</v>
      </c>
      <c r="G2128" s="80" t="s">
        <v>1008</v>
      </c>
      <c r="H2128" s="6">
        <v>2500000</v>
      </c>
      <c r="I2128" s="6"/>
      <c r="J2128" s="6">
        <f t="shared" si="97"/>
        <v>2500000</v>
      </c>
      <c r="K2128" s="67" t="str">
        <f t="shared" si="98"/>
        <v>02-02-02-008-005</v>
      </c>
      <c r="L2128" s="67" t="s">
        <v>668</v>
      </c>
      <c r="M2128" s="66" t="s">
        <v>273</v>
      </c>
      <c r="N2128" s="66" t="str">
        <f t="shared" si="96"/>
        <v/>
      </c>
      <c r="O2128" s="66" t="str">
        <f>IF(A2128="","",IF(M2128="DETALLE","",COUNTIFS(N2128:$N$2970,N2128)))</f>
        <v/>
      </c>
      <c r="P2128" s="66" t="s">
        <v>739</v>
      </c>
      <c r="Q2128" s="66" t="s">
        <v>551</v>
      </c>
      <c r="R2128" s="66" t="s">
        <v>551</v>
      </c>
      <c r="S2128" s="65" t="s">
        <v>890</v>
      </c>
    </row>
    <row r="2129" spans="6:19" s="66" customFormat="1" x14ac:dyDescent="0.25">
      <c r="F2129" s="84" t="s">
        <v>160</v>
      </c>
      <c r="G2129" s="80" t="s">
        <v>1042</v>
      </c>
      <c r="H2129" s="6">
        <v>8000000</v>
      </c>
      <c r="I2129" s="6"/>
      <c r="J2129" s="6">
        <f t="shared" si="97"/>
        <v>8000000</v>
      </c>
      <c r="K2129" s="67" t="str">
        <f t="shared" si="98"/>
        <v>02-02-02-008-005</v>
      </c>
      <c r="L2129" s="67" t="s">
        <v>668</v>
      </c>
      <c r="M2129" s="66" t="s">
        <v>273</v>
      </c>
      <c r="N2129" s="66" t="str">
        <f t="shared" si="96"/>
        <v/>
      </c>
      <c r="O2129" s="66" t="str">
        <f>IF(A2129="","",IF(M2129="DETALLE","",COUNTIFS(N2129:$N$2970,N2129)))</f>
        <v/>
      </c>
      <c r="P2129" s="66" t="s">
        <v>739</v>
      </c>
      <c r="Q2129" s="66" t="s">
        <v>551</v>
      </c>
      <c r="R2129" s="66" t="s">
        <v>551</v>
      </c>
      <c r="S2129" s="65" t="s">
        <v>894</v>
      </c>
    </row>
    <row r="2130" spans="6:19" s="66" customFormat="1" x14ac:dyDescent="0.25">
      <c r="F2130" s="84" t="s">
        <v>169</v>
      </c>
      <c r="G2130" s="80" t="s">
        <v>1044</v>
      </c>
      <c r="H2130" s="6">
        <v>4000000</v>
      </c>
      <c r="I2130" s="6"/>
      <c r="J2130" s="6">
        <f t="shared" si="97"/>
        <v>4000000</v>
      </c>
      <c r="K2130" s="67" t="str">
        <f t="shared" si="98"/>
        <v>02-02-02-008-005</v>
      </c>
      <c r="L2130" s="67" t="s">
        <v>668</v>
      </c>
      <c r="M2130" s="66" t="s">
        <v>273</v>
      </c>
      <c r="N2130" s="66" t="str">
        <f t="shared" si="96"/>
        <v/>
      </c>
      <c r="O2130" s="66" t="str">
        <f>IF(A2130="","",IF(M2130="DETALLE","",COUNTIFS(N2130:$N$2970,N2130)))</f>
        <v/>
      </c>
      <c r="P2130" s="66" t="s">
        <v>739</v>
      </c>
      <c r="Q2130" s="66" t="s">
        <v>551</v>
      </c>
      <c r="R2130" s="66" t="s">
        <v>551</v>
      </c>
      <c r="S2130" s="65" t="s">
        <v>902</v>
      </c>
    </row>
    <row r="2131" spans="6:19" s="66" customFormat="1" x14ac:dyDescent="0.25">
      <c r="F2131" s="84" t="s">
        <v>154</v>
      </c>
      <c r="G2131" s="80" t="s">
        <v>1009</v>
      </c>
      <c r="H2131" s="6">
        <v>700000</v>
      </c>
      <c r="I2131" s="6"/>
      <c r="J2131" s="6">
        <f t="shared" si="97"/>
        <v>700000</v>
      </c>
      <c r="K2131" s="67" t="str">
        <f t="shared" si="98"/>
        <v>02-02-02-008-005</v>
      </c>
      <c r="L2131" s="67" t="s">
        <v>668</v>
      </c>
      <c r="M2131" s="66" t="s">
        <v>273</v>
      </c>
      <c r="N2131" s="66" t="str">
        <f t="shared" si="96"/>
        <v/>
      </c>
      <c r="O2131" s="66" t="str">
        <f>IF(A2131="","",IF(M2131="DETALLE","",COUNTIFS(N2131:$N$2970,N2131)))</f>
        <v/>
      </c>
      <c r="P2131" s="66" t="s">
        <v>739</v>
      </c>
      <c r="Q2131" s="66" t="s">
        <v>551</v>
      </c>
      <c r="R2131" s="66" t="s">
        <v>551</v>
      </c>
      <c r="S2131" s="65" t="s">
        <v>891</v>
      </c>
    </row>
    <row r="2132" spans="6:19" s="66" customFormat="1" x14ac:dyDescent="0.25">
      <c r="F2132" s="84" t="s">
        <v>155</v>
      </c>
      <c r="G2132" s="80" t="s">
        <v>1010</v>
      </c>
      <c r="H2132" s="6">
        <v>200000</v>
      </c>
      <c r="I2132" s="6"/>
      <c r="J2132" s="6">
        <f t="shared" si="97"/>
        <v>200000</v>
      </c>
      <c r="K2132" s="67" t="str">
        <f t="shared" si="98"/>
        <v>02-02-02-008-005</v>
      </c>
      <c r="L2132" s="67" t="s">
        <v>668</v>
      </c>
      <c r="M2132" s="66" t="s">
        <v>273</v>
      </c>
      <c r="N2132" s="66" t="str">
        <f t="shared" si="96"/>
        <v/>
      </c>
      <c r="O2132" s="66" t="str">
        <f>IF(A2132="","",IF(M2132="DETALLE","",COUNTIFS(N2132:$N$2970,N2132)))</f>
        <v/>
      </c>
      <c r="P2132" s="66" t="s">
        <v>739</v>
      </c>
      <c r="Q2132" s="66" t="s">
        <v>551</v>
      </c>
      <c r="R2132" s="66" t="s">
        <v>551</v>
      </c>
      <c r="S2132" s="65" t="s">
        <v>892</v>
      </c>
    </row>
    <row r="2133" spans="6:19" s="66" customFormat="1" x14ac:dyDescent="0.25">
      <c r="F2133" s="80" t="s">
        <v>37</v>
      </c>
      <c r="G2133" s="80" t="s">
        <v>308</v>
      </c>
      <c r="H2133" s="6">
        <v>120000000</v>
      </c>
      <c r="I2133" s="6"/>
      <c r="J2133" s="6">
        <f t="shared" si="97"/>
        <v>120000000</v>
      </c>
      <c r="K2133" s="67" t="str">
        <f t="shared" si="98"/>
        <v>02-02-02-008-005</v>
      </c>
      <c r="L2133" s="67" t="s">
        <v>668</v>
      </c>
      <c r="M2133" s="66" t="s">
        <v>273</v>
      </c>
      <c r="N2133" s="66" t="str">
        <f t="shared" si="96"/>
        <v/>
      </c>
      <c r="O2133" s="66" t="str">
        <f>IF(A2133="","",IF(M2133="DETALLE","",COUNTIFS(N2133:$N$2970,N2133)))</f>
        <v/>
      </c>
      <c r="P2133" s="66" t="s">
        <v>739</v>
      </c>
      <c r="Q2133" s="66" t="s">
        <v>551</v>
      </c>
      <c r="R2133" s="66" t="s">
        <v>551</v>
      </c>
      <c r="S2133" s="65" t="s">
        <v>838</v>
      </c>
    </row>
    <row r="2134" spans="6:19" s="66" customFormat="1" x14ac:dyDescent="0.25">
      <c r="F2134" s="80" t="s">
        <v>103</v>
      </c>
      <c r="G2134" s="80" t="s">
        <v>369</v>
      </c>
      <c r="H2134" s="6">
        <v>214000000</v>
      </c>
      <c r="I2134" s="6"/>
      <c r="J2134" s="6">
        <f t="shared" si="97"/>
        <v>214000000</v>
      </c>
      <c r="K2134" s="67" t="str">
        <f t="shared" si="98"/>
        <v>02-02-02-008-005</v>
      </c>
      <c r="L2134" s="67" t="s">
        <v>668</v>
      </c>
      <c r="M2134" s="66" t="s">
        <v>273</v>
      </c>
      <c r="N2134" s="66" t="str">
        <f t="shared" si="96"/>
        <v/>
      </c>
      <c r="O2134" s="66" t="str">
        <f>IF(A2134="","",IF(M2134="DETALLE","",COUNTIFS(N2134:$N$2970,N2134)))</f>
        <v/>
      </c>
      <c r="P2134" s="66" t="s">
        <v>747</v>
      </c>
      <c r="Q2134" s="66" t="s">
        <v>551</v>
      </c>
      <c r="R2134" s="66" t="s">
        <v>551</v>
      </c>
      <c r="S2134" s="65" t="s">
        <v>747</v>
      </c>
    </row>
    <row r="2135" spans="6:19" s="66" customFormat="1" x14ac:dyDescent="0.25">
      <c r="F2135" s="80" t="s">
        <v>40</v>
      </c>
      <c r="G2135" s="80" t="s">
        <v>994</v>
      </c>
      <c r="H2135" s="6">
        <v>77000000</v>
      </c>
      <c r="I2135" s="6"/>
      <c r="J2135" s="6">
        <f t="shared" si="97"/>
        <v>77000000</v>
      </c>
      <c r="K2135" s="67" t="str">
        <f t="shared" si="98"/>
        <v>02-02-02-008-005</v>
      </c>
      <c r="L2135" s="67" t="s">
        <v>668</v>
      </c>
      <c r="M2135" s="66" t="s">
        <v>273</v>
      </c>
      <c r="N2135" s="66" t="str">
        <f t="shared" si="96"/>
        <v/>
      </c>
      <c r="O2135" s="66" t="str">
        <f>IF(A2135="","",IF(M2135="DETALLE","",COUNTIFS(N2135:$N$2970,N2135)))</f>
        <v/>
      </c>
      <c r="P2135" s="66" t="s">
        <v>744</v>
      </c>
      <c r="Q2135" s="66" t="s">
        <v>551</v>
      </c>
      <c r="R2135" s="66" t="s">
        <v>551</v>
      </c>
      <c r="S2135" s="65" t="s">
        <v>744</v>
      </c>
    </row>
    <row r="2136" spans="6:19" s="66" customFormat="1" x14ac:dyDescent="0.25">
      <c r="F2136" s="80" t="s">
        <v>163</v>
      </c>
      <c r="G2136" s="80" t="s">
        <v>442</v>
      </c>
      <c r="H2136" s="6">
        <v>257115616</v>
      </c>
      <c r="I2136" s="6"/>
      <c r="J2136" s="6">
        <f t="shared" si="97"/>
        <v>257115616</v>
      </c>
      <c r="K2136" s="67" t="str">
        <f t="shared" si="98"/>
        <v>02-02-02-008-005</v>
      </c>
      <c r="L2136" s="67" t="s">
        <v>668</v>
      </c>
      <c r="M2136" s="66" t="s">
        <v>273</v>
      </c>
      <c r="N2136" s="66" t="str">
        <f t="shared" si="96"/>
        <v/>
      </c>
      <c r="O2136" s="66" t="str">
        <f>IF(A2136="","",IF(M2136="DETALLE","",COUNTIFS(N2136:$N$2970,N2136)))</f>
        <v/>
      </c>
      <c r="P2136" s="66" t="s">
        <v>775</v>
      </c>
      <c r="Q2136" s="66" t="s">
        <v>551</v>
      </c>
      <c r="R2136" s="66" t="s">
        <v>551</v>
      </c>
      <c r="S2136" s="65" t="s">
        <v>775</v>
      </c>
    </row>
    <row r="2137" spans="6:19" s="66" customFormat="1" x14ac:dyDescent="0.25">
      <c r="F2137" s="80" t="s">
        <v>105</v>
      </c>
      <c r="G2137" s="80" t="s">
        <v>963</v>
      </c>
      <c r="H2137" s="6"/>
      <c r="I2137" s="6">
        <v>2000000</v>
      </c>
      <c r="J2137" s="6">
        <f t="shared" si="97"/>
        <v>2000000</v>
      </c>
      <c r="K2137" s="67" t="str">
        <f t="shared" si="98"/>
        <v>02-02-02-008-005</v>
      </c>
      <c r="L2137" s="67" t="s">
        <v>668</v>
      </c>
      <c r="M2137" s="66" t="s">
        <v>273</v>
      </c>
      <c r="N2137" s="66" t="str">
        <f t="shared" si="96"/>
        <v/>
      </c>
      <c r="O2137" s="66" t="str">
        <f>IF(A2137="","",IF(M2137="DETALLE","",COUNTIFS(N2137:$N$2970,N2137)))</f>
        <v/>
      </c>
      <c r="P2137" s="66" t="s">
        <v>745</v>
      </c>
      <c r="Q2137" s="66" t="s">
        <v>551</v>
      </c>
      <c r="R2137" s="66" t="s">
        <v>551</v>
      </c>
      <c r="S2137" s="65" t="s">
        <v>866</v>
      </c>
    </row>
    <row r="2138" spans="6:19" s="66" customFormat="1" x14ac:dyDescent="0.25">
      <c r="F2138" s="80" t="s">
        <v>147</v>
      </c>
      <c r="G2138" s="80" t="s">
        <v>830</v>
      </c>
      <c r="H2138" s="6">
        <v>80000000</v>
      </c>
      <c r="I2138" s="6"/>
      <c r="J2138" s="6">
        <f t="shared" si="97"/>
        <v>80000000</v>
      </c>
      <c r="K2138" s="67" t="str">
        <f t="shared" si="98"/>
        <v>02-02-02-008-005</v>
      </c>
      <c r="L2138" s="67" t="s">
        <v>668</v>
      </c>
      <c r="M2138" s="66" t="s">
        <v>273</v>
      </c>
      <c r="N2138" s="66" t="str">
        <f t="shared" si="96"/>
        <v/>
      </c>
      <c r="O2138" s="66" t="str">
        <f>IF(A2138="","",IF(M2138="DETALLE","",COUNTIFS(N2138:$N$2970,N2138)))</f>
        <v/>
      </c>
      <c r="P2138" s="66" t="s">
        <v>745</v>
      </c>
      <c r="Q2138" s="66" t="s">
        <v>551</v>
      </c>
      <c r="R2138" s="66" t="s">
        <v>551</v>
      </c>
      <c r="S2138" s="65" t="s">
        <v>889</v>
      </c>
    </row>
    <row r="2139" spans="6:19" s="66" customFormat="1" x14ac:dyDescent="0.25">
      <c r="F2139" s="80" t="s">
        <v>106</v>
      </c>
      <c r="G2139" s="80" t="s">
        <v>997</v>
      </c>
      <c r="H2139" s="6">
        <v>432000000</v>
      </c>
      <c r="I2139" s="6"/>
      <c r="J2139" s="6">
        <f t="shared" si="97"/>
        <v>432000000</v>
      </c>
      <c r="K2139" s="67" t="str">
        <f t="shared" si="98"/>
        <v>02-02-02-008-005</v>
      </c>
      <c r="L2139" s="67" t="s">
        <v>668</v>
      </c>
      <c r="M2139" s="66" t="s">
        <v>273</v>
      </c>
      <c r="N2139" s="66" t="str">
        <f t="shared" si="96"/>
        <v/>
      </c>
      <c r="O2139" s="66" t="str">
        <f>IF(A2139="","",IF(M2139="DETALLE","",COUNTIFS(N2139:$N$2970,N2139)))</f>
        <v/>
      </c>
      <c r="P2139" s="66" t="s">
        <v>776</v>
      </c>
      <c r="Q2139" s="66" t="s">
        <v>551</v>
      </c>
      <c r="R2139" s="66" t="s">
        <v>551</v>
      </c>
      <c r="S2139" s="65" t="s">
        <v>776</v>
      </c>
    </row>
    <row r="2140" spans="6:19" s="66" customFormat="1" x14ac:dyDescent="0.25">
      <c r="F2140" s="80" t="s">
        <v>43</v>
      </c>
      <c r="G2140" s="80" t="s">
        <v>1017</v>
      </c>
      <c r="H2140" s="6">
        <v>23000000</v>
      </c>
      <c r="I2140" s="6"/>
      <c r="J2140" s="6">
        <f t="shared" si="97"/>
        <v>23000000</v>
      </c>
      <c r="K2140" s="67" t="str">
        <f t="shared" si="98"/>
        <v>02-02-02-008-005</v>
      </c>
      <c r="L2140" s="67" t="s">
        <v>668</v>
      </c>
      <c r="M2140" s="66" t="s">
        <v>273</v>
      </c>
      <c r="N2140" s="66" t="str">
        <f t="shared" si="96"/>
        <v/>
      </c>
      <c r="O2140" s="66" t="str">
        <f>IF(A2140="","",IF(M2140="DETALLE","",COUNTIFS(N2140:$N$2970,N2140)))</f>
        <v/>
      </c>
      <c r="P2140" s="66" t="s">
        <v>746</v>
      </c>
      <c r="Q2140" s="66" t="s">
        <v>551</v>
      </c>
      <c r="R2140" s="66" t="s">
        <v>551</v>
      </c>
      <c r="S2140" s="65" t="s">
        <v>746</v>
      </c>
    </row>
    <row r="2141" spans="6:19" s="66" customFormat="1" x14ac:dyDescent="0.25">
      <c r="F2141" s="80" t="s">
        <v>170</v>
      </c>
      <c r="G2141" s="80" t="s">
        <v>456</v>
      </c>
      <c r="H2141" s="6">
        <v>130000000</v>
      </c>
      <c r="I2141" s="6"/>
      <c r="J2141" s="6">
        <f t="shared" si="97"/>
        <v>130000000</v>
      </c>
      <c r="K2141" s="67" t="str">
        <f t="shared" si="98"/>
        <v>02-02-02-008-005</v>
      </c>
      <c r="L2141" s="67" t="s">
        <v>668</v>
      </c>
      <c r="M2141" s="66" t="s">
        <v>273</v>
      </c>
      <c r="N2141" s="66" t="str">
        <f t="shared" si="96"/>
        <v/>
      </c>
      <c r="O2141" s="66" t="str">
        <f>IF(A2141="","",IF(M2141="DETALLE","",COUNTIFS(N2141:$N$2970,N2141)))</f>
        <v/>
      </c>
      <c r="P2141" s="66" t="s">
        <v>777</v>
      </c>
      <c r="Q2141" s="66" t="s">
        <v>551</v>
      </c>
      <c r="R2141" s="66" t="s">
        <v>551</v>
      </c>
      <c r="S2141" s="65" t="s">
        <v>777</v>
      </c>
    </row>
    <row r="2142" spans="6:19" s="66" customFormat="1" x14ac:dyDescent="0.25">
      <c r="F2142" s="80" t="s">
        <v>148</v>
      </c>
      <c r="G2142" s="80" t="s">
        <v>412</v>
      </c>
      <c r="H2142" s="6">
        <v>65000000</v>
      </c>
      <c r="I2142" s="6"/>
      <c r="J2142" s="6">
        <f t="shared" si="97"/>
        <v>65000000</v>
      </c>
      <c r="K2142" s="67" t="str">
        <f t="shared" si="98"/>
        <v>02-02-02-008-005</v>
      </c>
      <c r="L2142" s="67" t="s">
        <v>668</v>
      </c>
      <c r="M2142" s="66" t="s">
        <v>273</v>
      </c>
      <c r="N2142" s="66" t="str">
        <f t="shared" si="96"/>
        <v/>
      </c>
      <c r="O2142" s="66" t="str">
        <f>IF(A2142="","",IF(M2142="DETALLE","",COUNTIFS(N2142:$N$2970,N2142)))</f>
        <v/>
      </c>
      <c r="P2142" s="66" t="s">
        <v>780</v>
      </c>
      <c r="Q2142" s="66" t="s">
        <v>551</v>
      </c>
      <c r="R2142" s="66" t="s">
        <v>551</v>
      </c>
      <c r="S2142" s="65" t="s">
        <v>780</v>
      </c>
    </row>
    <row r="2143" spans="6:19" s="66" customFormat="1" x14ac:dyDescent="0.25">
      <c r="F2143" s="80" t="s">
        <v>46</v>
      </c>
      <c r="G2143" s="80" t="s">
        <v>989</v>
      </c>
      <c r="H2143" s="6">
        <v>389000000</v>
      </c>
      <c r="I2143" s="6"/>
      <c r="J2143" s="6">
        <f t="shared" si="97"/>
        <v>389000000</v>
      </c>
      <c r="K2143" s="67" t="str">
        <f t="shared" si="98"/>
        <v>02-02-02-008-005</v>
      </c>
      <c r="L2143" s="67" t="s">
        <v>668</v>
      </c>
      <c r="M2143" s="66" t="s">
        <v>273</v>
      </c>
      <c r="N2143" s="66" t="str">
        <f t="shared" si="96"/>
        <v/>
      </c>
      <c r="O2143" s="66" t="str">
        <f>IF(A2143="","",IF(M2143="DETALLE","",COUNTIFS(N2143:$N$2970,N2143)))</f>
        <v/>
      </c>
      <c r="P2143" s="66" t="s">
        <v>749</v>
      </c>
      <c r="Q2143" s="66" t="s">
        <v>551</v>
      </c>
      <c r="R2143" s="66" t="s">
        <v>551</v>
      </c>
      <c r="S2143" s="65" t="s">
        <v>749</v>
      </c>
    </row>
    <row r="2144" spans="6:19" s="66" customFormat="1" x14ac:dyDescent="0.25">
      <c r="F2144" s="80" t="s">
        <v>47</v>
      </c>
      <c r="G2144" s="80" t="s">
        <v>1031</v>
      </c>
      <c r="H2144" s="6">
        <v>520000000</v>
      </c>
      <c r="I2144" s="6"/>
      <c r="J2144" s="6">
        <f t="shared" si="97"/>
        <v>520000000</v>
      </c>
      <c r="K2144" s="67" t="str">
        <f t="shared" si="98"/>
        <v>02-02-02-008-005</v>
      </c>
      <c r="L2144" s="67" t="s">
        <v>668</v>
      </c>
      <c r="M2144" s="66" t="s">
        <v>273</v>
      </c>
      <c r="N2144" s="66" t="str">
        <f t="shared" si="96"/>
        <v/>
      </c>
      <c r="O2144" s="66" t="str">
        <f>IF(A2144="","",IF(M2144="DETALLE","",COUNTIFS(N2144:$N$2970,N2144)))</f>
        <v/>
      </c>
      <c r="P2144" s="66" t="s">
        <v>750</v>
      </c>
      <c r="Q2144" s="66" t="s">
        <v>551</v>
      </c>
      <c r="R2144" s="66" t="s">
        <v>551</v>
      </c>
      <c r="S2144" s="65" t="s">
        <v>750</v>
      </c>
    </row>
    <row r="2145" spans="1:19" s="66" customFormat="1" x14ac:dyDescent="0.25">
      <c r="F2145" s="80" t="s">
        <v>48</v>
      </c>
      <c r="G2145" s="80" t="s">
        <v>319</v>
      </c>
      <c r="H2145" s="6">
        <v>181710754.18000001</v>
      </c>
      <c r="I2145" s="6"/>
      <c r="J2145" s="6">
        <f t="shared" si="97"/>
        <v>181710754.18000001</v>
      </c>
      <c r="K2145" s="67" t="str">
        <f t="shared" si="98"/>
        <v>02-02-02-008-005</v>
      </c>
      <c r="L2145" s="67" t="s">
        <v>668</v>
      </c>
      <c r="M2145" s="66" t="s">
        <v>273</v>
      </c>
      <c r="N2145" s="66" t="str">
        <f t="shared" si="96"/>
        <v/>
      </c>
      <c r="O2145" s="66" t="str">
        <f>IF(A2145="","",IF(M2145="DETALLE","",COUNTIFS(N2145:$N$2970,N2145)))</f>
        <v/>
      </c>
      <c r="P2145" s="66" t="s">
        <v>751</v>
      </c>
      <c r="Q2145" s="66" t="s">
        <v>551</v>
      </c>
      <c r="R2145" s="66" t="s">
        <v>551</v>
      </c>
      <c r="S2145" s="65" t="s">
        <v>751</v>
      </c>
    </row>
    <row r="2146" spans="1:19" s="66" customFormat="1" x14ac:dyDescent="0.25">
      <c r="F2146" s="80" t="s">
        <v>109</v>
      </c>
      <c r="G2146" s="80" t="s">
        <v>966</v>
      </c>
      <c r="H2146" s="6">
        <v>10000000</v>
      </c>
      <c r="I2146" s="6">
        <v>2000000</v>
      </c>
      <c r="J2146" s="6">
        <f t="shared" si="97"/>
        <v>12000000</v>
      </c>
      <c r="K2146" s="67" t="str">
        <f t="shared" si="98"/>
        <v>02-02-02-008-005</v>
      </c>
      <c r="L2146" s="67" t="s">
        <v>668</v>
      </c>
      <c r="M2146" s="66" t="s">
        <v>273</v>
      </c>
      <c r="N2146" s="66" t="str">
        <f t="shared" si="96"/>
        <v/>
      </c>
      <c r="O2146" s="66" t="str">
        <f>IF(A2146="","",IF(M2146="DETALLE","",COUNTIFS(N2146:$N$2970,N2146)))</f>
        <v/>
      </c>
      <c r="P2146" s="66" t="s">
        <v>751</v>
      </c>
      <c r="Q2146" s="66" t="s">
        <v>551</v>
      </c>
      <c r="R2146" s="66" t="s">
        <v>551</v>
      </c>
      <c r="S2146" s="65" t="s">
        <v>866</v>
      </c>
    </row>
    <row r="2147" spans="1:19" s="66" customFormat="1" x14ac:dyDescent="0.25">
      <c r="F2147" s="80" t="s">
        <v>49</v>
      </c>
      <c r="G2147" s="80" t="s">
        <v>1018</v>
      </c>
      <c r="H2147" s="6">
        <v>30000000</v>
      </c>
      <c r="I2147" s="6"/>
      <c r="J2147" s="6">
        <f t="shared" si="97"/>
        <v>30000000</v>
      </c>
      <c r="K2147" s="67" t="str">
        <f t="shared" si="98"/>
        <v>02-02-02-008-005</v>
      </c>
      <c r="L2147" s="67" t="s">
        <v>668</v>
      </c>
      <c r="M2147" s="66" t="s">
        <v>273</v>
      </c>
      <c r="N2147" s="66" t="str">
        <f t="shared" si="96"/>
        <v/>
      </c>
      <c r="O2147" s="66" t="str">
        <f>IF(A2147="","",IF(M2147="DETALLE","",COUNTIFS(N2147:$N$2970,N2147)))</f>
        <v/>
      </c>
      <c r="P2147" s="66" t="s">
        <v>752</v>
      </c>
      <c r="Q2147" s="66" t="s">
        <v>551</v>
      </c>
      <c r="R2147" s="66" t="s">
        <v>551</v>
      </c>
      <c r="S2147" s="65" t="s">
        <v>752</v>
      </c>
    </row>
    <row r="2148" spans="1:19" s="66" customFormat="1" x14ac:dyDescent="0.25">
      <c r="F2148" s="80" t="s">
        <v>51</v>
      </c>
      <c r="G2148" s="80" t="s">
        <v>322</v>
      </c>
      <c r="H2148" s="6">
        <v>165000000</v>
      </c>
      <c r="I2148" s="6"/>
      <c r="J2148" s="6">
        <f t="shared" si="97"/>
        <v>165000000</v>
      </c>
      <c r="K2148" s="67" t="str">
        <f t="shared" si="98"/>
        <v>02-02-02-008-005</v>
      </c>
      <c r="L2148" s="67" t="s">
        <v>668</v>
      </c>
      <c r="M2148" s="66" t="s">
        <v>273</v>
      </c>
      <c r="N2148" s="66" t="str">
        <f t="shared" si="96"/>
        <v/>
      </c>
      <c r="O2148" s="66" t="str">
        <f>IF(A2148="","",IF(M2148="DETALLE","",COUNTIFS(N2148:$N$2970,N2148)))</f>
        <v/>
      </c>
      <c r="P2148" s="66" t="s">
        <v>753</v>
      </c>
      <c r="Q2148" s="66" t="s">
        <v>551</v>
      </c>
      <c r="R2148" s="66" t="s">
        <v>551</v>
      </c>
      <c r="S2148" s="65" t="s">
        <v>753</v>
      </c>
    </row>
    <row r="2149" spans="1:19" s="66" customFormat="1" x14ac:dyDescent="0.25">
      <c r="F2149" s="80" t="s">
        <v>52</v>
      </c>
      <c r="G2149" s="80" t="s">
        <v>323</v>
      </c>
      <c r="H2149" s="6">
        <v>15000000</v>
      </c>
      <c r="I2149" s="6"/>
      <c r="J2149" s="6">
        <f t="shared" si="97"/>
        <v>15000000</v>
      </c>
      <c r="K2149" s="67" t="str">
        <f t="shared" si="98"/>
        <v>02-02-02-008-005</v>
      </c>
      <c r="L2149" s="67" t="s">
        <v>668</v>
      </c>
      <c r="M2149" s="66" t="s">
        <v>273</v>
      </c>
      <c r="N2149" s="66" t="str">
        <f t="shared" si="96"/>
        <v/>
      </c>
      <c r="O2149" s="66" t="str">
        <f>IF(A2149="","",IF(M2149="DETALLE","",COUNTIFS(N2149:$N$2970,N2149)))</f>
        <v/>
      </c>
      <c r="P2149" s="66" t="s">
        <v>754</v>
      </c>
      <c r="Q2149" s="66" t="s">
        <v>551</v>
      </c>
      <c r="R2149" s="66" t="s">
        <v>551</v>
      </c>
      <c r="S2149" s="65" t="s">
        <v>754</v>
      </c>
    </row>
    <row r="2150" spans="1:19" s="66" customFormat="1" x14ac:dyDescent="0.25">
      <c r="F2150" s="80" t="s">
        <v>157</v>
      </c>
      <c r="G2150" s="80" t="s">
        <v>434</v>
      </c>
      <c r="H2150" s="6">
        <v>300000000</v>
      </c>
      <c r="I2150" s="6"/>
      <c r="J2150" s="6">
        <f t="shared" si="97"/>
        <v>300000000</v>
      </c>
      <c r="K2150" s="67" t="str">
        <f t="shared" si="98"/>
        <v>02-02-02-008-005</v>
      </c>
      <c r="L2150" s="67" t="s">
        <v>668</v>
      </c>
      <c r="M2150" s="66" t="s">
        <v>273</v>
      </c>
      <c r="N2150" s="66" t="str">
        <f t="shared" si="96"/>
        <v/>
      </c>
      <c r="O2150" s="66" t="str">
        <f>IF(A2150="","",IF(M2150="DETALLE","",COUNTIFS(N2150:$N$2970,N2150)))</f>
        <v/>
      </c>
      <c r="P2150" s="66" t="s">
        <v>755</v>
      </c>
      <c r="Q2150" s="66" t="s">
        <v>551</v>
      </c>
      <c r="R2150" s="66" t="s">
        <v>551</v>
      </c>
      <c r="S2150" s="65" t="s">
        <v>755</v>
      </c>
    </row>
    <row r="2151" spans="1:19" s="66" customFormat="1" x14ac:dyDescent="0.25">
      <c r="F2151" s="80" t="s">
        <v>54</v>
      </c>
      <c r="G2151" s="80" t="s">
        <v>288</v>
      </c>
      <c r="H2151" s="6"/>
      <c r="I2151" s="6">
        <v>14007285573</v>
      </c>
      <c r="J2151" s="6">
        <f t="shared" si="97"/>
        <v>14007285573</v>
      </c>
      <c r="K2151" s="67" t="str">
        <f t="shared" si="98"/>
        <v>02-02-02-008-005</v>
      </c>
      <c r="L2151" s="67" t="s">
        <v>668</v>
      </c>
      <c r="M2151" s="66" t="s">
        <v>273</v>
      </c>
      <c r="N2151" s="66" t="str">
        <f t="shared" si="96"/>
        <v/>
      </c>
      <c r="O2151" s="66" t="str">
        <f>IF(A2151="","",IF(M2151="DETALLE","",COUNTIFS(N2151:$N$2970,N2151)))</f>
        <v/>
      </c>
      <c r="P2151" s="66" t="s">
        <v>743</v>
      </c>
      <c r="Q2151" s="66" t="s">
        <v>551</v>
      </c>
      <c r="R2151" s="66" t="s">
        <v>551</v>
      </c>
      <c r="S2151" s="65" t="s">
        <v>743</v>
      </c>
    </row>
    <row r="2152" spans="1:19" s="66" customFormat="1" x14ac:dyDescent="0.25">
      <c r="F2152" s="80" t="s">
        <v>138</v>
      </c>
      <c r="G2152" s="80" t="s">
        <v>992</v>
      </c>
      <c r="H2152" s="6">
        <v>528800000</v>
      </c>
      <c r="I2152" s="6"/>
      <c r="J2152" s="6">
        <f t="shared" si="97"/>
        <v>528800000</v>
      </c>
      <c r="K2152" s="67" t="str">
        <f t="shared" si="98"/>
        <v>02-02-02-008-005</v>
      </c>
      <c r="L2152" s="67" t="s">
        <v>668</v>
      </c>
      <c r="M2152" s="66" t="s">
        <v>273</v>
      </c>
      <c r="N2152" s="66" t="str">
        <f t="shared" si="96"/>
        <v/>
      </c>
      <c r="O2152" s="66" t="str">
        <f>IF(A2152="","",IF(M2152="DETALLE","",COUNTIFS(N2152:$N$2970,N2152)))</f>
        <v/>
      </c>
      <c r="P2152" s="66" t="s">
        <v>778</v>
      </c>
      <c r="Q2152" s="66" t="s">
        <v>551</v>
      </c>
      <c r="R2152" s="66" t="s">
        <v>551</v>
      </c>
      <c r="S2152" s="65" t="s">
        <v>778</v>
      </c>
    </row>
    <row r="2153" spans="1:19" s="66" customFormat="1" x14ac:dyDescent="0.25">
      <c r="F2153" s="80" t="s">
        <v>55</v>
      </c>
      <c r="G2153" s="80" t="s">
        <v>1030</v>
      </c>
      <c r="H2153" s="6">
        <v>713000000</v>
      </c>
      <c r="I2153" s="6"/>
      <c r="J2153" s="6">
        <f t="shared" si="97"/>
        <v>713000000</v>
      </c>
      <c r="K2153" s="67" t="str">
        <f t="shared" si="98"/>
        <v>02-02-02-008-005</v>
      </c>
      <c r="L2153" s="67" t="s">
        <v>668</v>
      </c>
      <c r="M2153" s="66" t="s">
        <v>273</v>
      </c>
      <c r="N2153" s="66" t="str">
        <f t="shared" si="96"/>
        <v/>
      </c>
      <c r="O2153" s="66" t="str">
        <f>IF(A2153="","",IF(M2153="DETALLE","",COUNTIFS(N2153:$N$2970,N2153)))</f>
        <v/>
      </c>
      <c r="P2153" s="66" t="s">
        <v>756</v>
      </c>
      <c r="Q2153" s="66" t="s">
        <v>551</v>
      </c>
      <c r="R2153" s="66" t="s">
        <v>551</v>
      </c>
      <c r="S2153" s="65" t="s">
        <v>756</v>
      </c>
    </row>
    <row r="2154" spans="1:19" s="66" customFormat="1" x14ac:dyDescent="0.25">
      <c r="F2154" s="80" t="s">
        <v>56</v>
      </c>
      <c r="G2154" s="80" t="s">
        <v>280</v>
      </c>
      <c r="H2154" s="6">
        <v>870000000</v>
      </c>
      <c r="I2154" s="6"/>
      <c r="J2154" s="6">
        <f t="shared" si="97"/>
        <v>870000000</v>
      </c>
      <c r="K2154" s="67" t="str">
        <f>IF(F2154&lt;&gt;"",K2153,A2154&amp;IF(B2154="","","-"&amp;B2154)&amp;IF(OR(C2154="",C2154=" "),"","-"&amp;C2154)&amp;IF(OR(D2154="",D2154=" "),"","-"&amp;D2154)&amp;IF(OR(E2154="",E2154=" "),"","-"&amp;E2154))</f>
        <v>02-02-02-008-005</v>
      </c>
      <c r="L2154" s="67" t="s">
        <v>668</v>
      </c>
      <c r="M2154" s="66" t="s">
        <v>273</v>
      </c>
      <c r="N2154" s="66" t="str">
        <f t="shared" si="96"/>
        <v/>
      </c>
      <c r="O2154" s="66" t="str">
        <f>IF(A2154="","",IF(M2154="DETALLE","",COUNTIFS(N2154:$N$2970,N2154)))</f>
        <v/>
      </c>
      <c r="P2154" s="66" t="s">
        <v>740</v>
      </c>
      <c r="Q2154" s="66" t="s">
        <v>551</v>
      </c>
      <c r="R2154" s="66" t="s">
        <v>551</v>
      </c>
      <c r="S2154" s="65" t="s">
        <v>740</v>
      </c>
    </row>
    <row r="2155" spans="1:19" s="66" customFormat="1" x14ac:dyDescent="0.25">
      <c r="F2155" s="80" t="s">
        <v>57</v>
      </c>
      <c r="G2155" s="80" t="s">
        <v>1023</v>
      </c>
      <c r="H2155" s="6">
        <v>550000000</v>
      </c>
      <c r="I2155" s="6"/>
      <c r="J2155" s="6">
        <f t="shared" si="97"/>
        <v>550000000</v>
      </c>
      <c r="K2155" s="67" t="str">
        <f>IF(F2155&lt;&gt;"",K2154,A2155&amp;IF(B2155="","","-"&amp;B2155)&amp;IF(OR(C2155="",C2155=" "),"","-"&amp;C2155)&amp;IF(OR(D2155="",D2155=" "),"","-"&amp;D2155)&amp;IF(OR(E2155="",E2155=" "),"","-"&amp;E2155))</f>
        <v>02-02-02-008-005</v>
      </c>
      <c r="L2155" s="67" t="s">
        <v>668</v>
      </c>
      <c r="M2155" s="66" t="s">
        <v>273</v>
      </c>
      <c r="N2155" s="66" t="str">
        <f t="shared" si="96"/>
        <v/>
      </c>
      <c r="O2155" s="66" t="str">
        <f>IF(A2155="","",IF(M2155="DETALLE","",COUNTIFS(N2155:$N$2970,N2155)))</f>
        <v/>
      </c>
      <c r="P2155" s="66" t="s">
        <v>757</v>
      </c>
      <c r="Q2155" s="66" t="s">
        <v>551</v>
      </c>
      <c r="R2155" s="66" t="s">
        <v>551</v>
      </c>
      <c r="S2155" s="65" t="s">
        <v>757</v>
      </c>
    </row>
    <row r="2156" spans="1:19" s="66" customFormat="1" x14ac:dyDescent="0.25">
      <c r="F2156" s="80" t="s">
        <v>58</v>
      </c>
      <c r="G2156" s="80" t="s">
        <v>988</v>
      </c>
      <c r="H2156" s="6">
        <v>450000000</v>
      </c>
      <c r="I2156" s="6"/>
      <c r="J2156" s="6">
        <f t="shared" si="97"/>
        <v>450000000</v>
      </c>
      <c r="K2156" s="67" t="str">
        <f t="shared" si="98"/>
        <v>02-02-02-008-005</v>
      </c>
      <c r="L2156" s="67" t="s">
        <v>668</v>
      </c>
      <c r="M2156" s="66" t="s">
        <v>273</v>
      </c>
      <c r="N2156" s="66" t="str">
        <f t="shared" si="96"/>
        <v/>
      </c>
      <c r="O2156" s="66" t="str">
        <f>IF(A2156="","",IF(M2156="DETALLE","",COUNTIFS(N2156:$N$2970,N2156)))</f>
        <v/>
      </c>
      <c r="P2156" s="66" t="s">
        <v>758</v>
      </c>
      <c r="Q2156" s="66" t="s">
        <v>551</v>
      </c>
      <c r="R2156" s="66" t="s">
        <v>551</v>
      </c>
      <c r="S2156" s="65" t="s">
        <v>758</v>
      </c>
    </row>
    <row r="2157" spans="1:19" s="66" customFormat="1" ht="15.75" thickBot="1" x14ac:dyDescent="0.3">
      <c r="F2157" s="80" t="s">
        <v>139</v>
      </c>
      <c r="G2157" s="80" t="s">
        <v>1036</v>
      </c>
      <c r="H2157" s="6">
        <v>566464497.13999999</v>
      </c>
      <c r="I2157" s="6"/>
      <c r="J2157" s="6">
        <f t="shared" si="97"/>
        <v>566464497.13999999</v>
      </c>
      <c r="K2157" s="67" t="str">
        <f t="shared" si="98"/>
        <v>02-02-02-008-005</v>
      </c>
      <c r="L2157" s="67" t="s">
        <v>668</v>
      </c>
      <c r="M2157" s="66" t="s">
        <v>273</v>
      </c>
      <c r="N2157" s="66" t="str">
        <f t="shared" si="96"/>
        <v/>
      </c>
      <c r="O2157" s="66" t="str">
        <f>IF(A2157="","",IF(M2157="DETALLE","",COUNTIFS(N2157:$N$2970,N2157)))</f>
        <v/>
      </c>
      <c r="P2157" s="66" t="s">
        <v>779</v>
      </c>
      <c r="Q2157" s="66" t="s">
        <v>551</v>
      </c>
      <c r="R2157" s="66" t="s">
        <v>551</v>
      </c>
      <c r="S2157" s="65" t="s">
        <v>779</v>
      </c>
    </row>
    <row r="2158" spans="1:19" s="66" customFormat="1" ht="15.75" thickTop="1" x14ac:dyDescent="0.25">
      <c r="A2158" s="91" t="s">
        <v>926</v>
      </c>
      <c r="B2158" s="92"/>
      <c r="C2158" s="92"/>
      <c r="D2158" s="92"/>
      <c r="E2158" s="92"/>
      <c r="F2158" s="92"/>
      <c r="G2158" s="92"/>
      <c r="H2158" s="92"/>
      <c r="I2158" s="92"/>
      <c r="J2158" s="61" t="s">
        <v>949</v>
      </c>
      <c r="K2158" s="67"/>
      <c r="L2158" s="67"/>
      <c r="S2158" s="65"/>
    </row>
    <row r="2159" spans="1:19" s="66" customFormat="1" ht="45" customHeight="1" thickBot="1" x14ac:dyDescent="0.3">
      <c r="A2159" s="93" t="s">
        <v>929</v>
      </c>
      <c r="B2159" s="94"/>
      <c r="C2159" s="94"/>
      <c r="D2159" s="94"/>
      <c r="E2159" s="94"/>
      <c r="F2159" s="94"/>
      <c r="G2159" s="94"/>
      <c r="H2159" s="94"/>
      <c r="I2159" s="94"/>
      <c r="J2159" s="94"/>
      <c r="K2159" s="67"/>
      <c r="L2159" s="67"/>
      <c r="S2159" s="65"/>
    </row>
    <row r="2160" spans="1:19" s="66" customFormat="1" ht="15.75" thickTop="1" x14ac:dyDescent="0.25">
      <c r="A2160" s="48" t="s">
        <v>11</v>
      </c>
      <c r="B2160" s="48" t="s">
        <v>12</v>
      </c>
      <c r="C2160" s="48" t="s">
        <v>13</v>
      </c>
      <c r="D2160" s="48" t="s">
        <v>14</v>
      </c>
      <c r="E2160" s="48" t="s">
        <v>15</v>
      </c>
      <c r="F2160" s="48" t="s">
        <v>16</v>
      </c>
      <c r="G2160" s="49" t="s">
        <v>17</v>
      </c>
      <c r="H2160" s="50" t="s">
        <v>18</v>
      </c>
      <c r="I2160" s="50" t="s">
        <v>19</v>
      </c>
      <c r="J2160" s="50" t="s">
        <v>20</v>
      </c>
      <c r="K2160" s="67"/>
      <c r="L2160" s="67"/>
      <c r="S2160" s="65"/>
    </row>
    <row r="2161" spans="6:19" s="66" customFormat="1" x14ac:dyDescent="0.25">
      <c r="F2161" s="80" t="s">
        <v>59</v>
      </c>
      <c r="G2161" s="80" t="s">
        <v>1029</v>
      </c>
      <c r="H2161" s="6">
        <v>390071348.65999997</v>
      </c>
      <c r="I2161" s="6"/>
      <c r="J2161" s="6">
        <f t="shared" si="97"/>
        <v>390071348.65999997</v>
      </c>
      <c r="K2161" s="67" t="str">
        <f>IF(F2161&lt;&gt;"",K2157,A2161&amp;IF(B2161="","","-"&amp;B2161)&amp;IF(OR(C2161="",C2161=" "),"","-"&amp;C2161)&amp;IF(OR(D2161="",D2161=" "),"","-"&amp;D2161)&amp;IF(OR(E2161="",E2161=" "),"","-"&amp;E2161))</f>
        <v>02-02-02-008-005</v>
      </c>
      <c r="L2161" s="67" t="s">
        <v>668</v>
      </c>
      <c r="M2161" s="66" t="s">
        <v>273</v>
      </c>
      <c r="N2161" s="66" t="str">
        <f t="shared" si="96"/>
        <v/>
      </c>
      <c r="O2161" s="66" t="str">
        <f>IF(A2161="","",IF(M2161="DETALLE","",COUNTIFS(N2161:$N$2970,N2161)))</f>
        <v/>
      </c>
      <c r="P2161" s="66" t="s">
        <v>759</v>
      </c>
      <c r="Q2161" s="66" t="s">
        <v>551</v>
      </c>
      <c r="R2161" s="66" t="s">
        <v>551</v>
      </c>
      <c r="S2161" s="65" t="s">
        <v>759</v>
      </c>
    </row>
    <row r="2162" spans="6:19" s="66" customFormat="1" x14ac:dyDescent="0.25">
      <c r="F2162" s="80" t="s">
        <v>145</v>
      </c>
      <c r="G2162" s="80" t="s">
        <v>1037</v>
      </c>
      <c r="H2162" s="6">
        <v>600000000</v>
      </c>
      <c r="I2162" s="6">
        <v>2472375000</v>
      </c>
      <c r="J2162" s="6">
        <f t="shared" si="97"/>
        <v>3072375000</v>
      </c>
      <c r="K2162" s="67" t="str">
        <f t="shared" si="98"/>
        <v>02-02-02-008-005</v>
      </c>
      <c r="L2162" s="67" t="s">
        <v>668</v>
      </c>
      <c r="M2162" s="66" t="s">
        <v>273</v>
      </c>
      <c r="N2162" s="66" t="str">
        <f t="shared" si="96"/>
        <v/>
      </c>
      <c r="O2162" s="66" t="str">
        <f>IF(A2162="","",IF(M2162="DETALLE","",COUNTIFS(N2162:$N$2970,N2162)))</f>
        <v/>
      </c>
      <c r="P2162" s="66" t="s">
        <v>767</v>
      </c>
      <c r="Q2162" s="66" t="s">
        <v>551</v>
      </c>
      <c r="R2162" s="66" t="s">
        <v>551</v>
      </c>
      <c r="S2162" s="65" t="s">
        <v>767</v>
      </c>
    </row>
    <row r="2163" spans="6:19" s="66" customFormat="1" x14ac:dyDescent="0.25">
      <c r="F2163" s="80" t="s">
        <v>60</v>
      </c>
      <c r="G2163" s="80" t="s">
        <v>329</v>
      </c>
      <c r="H2163" s="6">
        <v>321630000</v>
      </c>
      <c r="I2163" s="6"/>
      <c r="J2163" s="6">
        <f t="shared" si="97"/>
        <v>321630000</v>
      </c>
      <c r="K2163" s="67" t="str">
        <f t="shared" si="98"/>
        <v>02-02-02-008-005</v>
      </c>
      <c r="L2163" s="67" t="s">
        <v>668</v>
      </c>
      <c r="M2163" s="66" t="s">
        <v>273</v>
      </c>
      <c r="N2163" s="66" t="str">
        <f t="shared" si="96"/>
        <v/>
      </c>
      <c r="O2163" s="66" t="str">
        <f>IF(A2163="","",IF(M2163="DETALLE","",COUNTIFS(N2163:$N$2970,N2163)))</f>
        <v/>
      </c>
      <c r="P2163" s="66" t="s">
        <v>760</v>
      </c>
      <c r="Q2163" s="66" t="s">
        <v>551</v>
      </c>
      <c r="R2163" s="66" t="s">
        <v>551</v>
      </c>
      <c r="S2163" s="65" t="s">
        <v>760</v>
      </c>
    </row>
    <row r="2164" spans="6:19" s="66" customFormat="1" x14ac:dyDescent="0.25">
      <c r="F2164" s="80" t="s">
        <v>61</v>
      </c>
      <c r="G2164" s="80" t="s">
        <v>330</v>
      </c>
      <c r="H2164" s="6">
        <v>320000000</v>
      </c>
      <c r="I2164" s="6"/>
      <c r="J2164" s="6">
        <f t="shared" si="97"/>
        <v>320000000</v>
      </c>
      <c r="K2164" s="67" t="str">
        <f t="shared" si="98"/>
        <v>02-02-02-008-005</v>
      </c>
      <c r="L2164" s="67" t="s">
        <v>668</v>
      </c>
      <c r="M2164" s="66" t="s">
        <v>273</v>
      </c>
      <c r="N2164" s="66" t="str">
        <f t="shared" si="96"/>
        <v/>
      </c>
      <c r="O2164" s="66" t="str">
        <f>IF(A2164="","",IF(M2164="DETALLE","",COUNTIFS(N2164:$N$2970,N2164)))</f>
        <v/>
      </c>
      <c r="P2164" s="66" t="s">
        <v>760</v>
      </c>
      <c r="Q2164" s="66" t="s">
        <v>551</v>
      </c>
      <c r="R2164" s="66" t="s">
        <v>551</v>
      </c>
      <c r="S2164" s="65" t="s">
        <v>843</v>
      </c>
    </row>
    <row r="2165" spans="6:19" s="66" customFormat="1" x14ac:dyDescent="0.25">
      <c r="F2165" s="80" t="s">
        <v>195</v>
      </c>
      <c r="G2165" s="80" t="s">
        <v>498</v>
      </c>
      <c r="H2165" s="6">
        <v>35000000</v>
      </c>
      <c r="I2165" s="6"/>
      <c r="J2165" s="6">
        <f t="shared" si="97"/>
        <v>35000000</v>
      </c>
      <c r="K2165" s="67" t="str">
        <f t="shared" si="98"/>
        <v>02-02-02-008-005</v>
      </c>
      <c r="L2165" s="67" t="s">
        <v>668</v>
      </c>
      <c r="M2165" s="66" t="s">
        <v>273</v>
      </c>
      <c r="N2165" s="66" t="str">
        <f t="shared" si="96"/>
        <v/>
      </c>
      <c r="O2165" s="66" t="str">
        <f>IF(A2165="","",IF(M2165="DETALLE","",COUNTIFS(N2165:$N$2970,N2165)))</f>
        <v/>
      </c>
      <c r="P2165" s="66" t="s">
        <v>760</v>
      </c>
      <c r="Q2165" s="66" t="s">
        <v>551</v>
      </c>
      <c r="R2165" s="66" t="s">
        <v>551</v>
      </c>
      <c r="S2165" s="65" t="s">
        <v>866</v>
      </c>
    </row>
    <row r="2166" spans="6:19" s="66" customFormat="1" x14ac:dyDescent="0.25">
      <c r="F2166" s="80" t="s">
        <v>62</v>
      </c>
      <c r="G2166" s="80" t="s">
        <v>331</v>
      </c>
      <c r="H2166" s="6">
        <v>270000000</v>
      </c>
      <c r="I2166" s="6"/>
      <c r="J2166" s="6">
        <f t="shared" si="97"/>
        <v>270000000</v>
      </c>
      <c r="K2166" s="67" t="str">
        <f t="shared" si="98"/>
        <v>02-02-02-008-005</v>
      </c>
      <c r="L2166" s="67" t="s">
        <v>668</v>
      </c>
      <c r="M2166" s="66" t="s">
        <v>273</v>
      </c>
      <c r="N2166" s="66" t="str">
        <f t="shared" ref="N2166:N2229" si="99">IF(F2166&lt;&gt;"","",A2166&amp;TRIM(B2166)&amp;TRIM(C2166)&amp;TRIM(D2166)&amp;TRIM(E2166)&amp;TRIM(M2166))</f>
        <v/>
      </c>
      <c r="O2166" s="66" t="str">
        <f>IF(A2166="","",IF(M2166="DETALLE","",COUNTIFS(N2166:$N$2970,N2166)))</f>
        <v/>
      </c>
      <c r="P2166" s="66" t="s">
        <v>761</v>
      </c>
      <c r="Q2166" s="66" t="s">
        <v>551</v>
      </c>
      <c r="R2166" s="66" t="s">
        <v>551</v>
      </c>
      <c r="S2166" s="65" t="s">
        <v>761</v>
      </c>
    </row>
    <row r="2167" spans="6:19" s="66" customFormat="1" x14ac:dyDescent="0.25">
      <c r="F2167" s="80" t="s">
        <v>63</v>
      </c>
      <c r="G2167" s="80" t="s">
        <v>332</v>
      </c>
      <c r="H2167" s="6">
        <v>270000000</v>
      </c>
      <c r="I2167" s="6"/>
      <c r="J2167" s="6">
        <f t="shared" si="97"/>
        <v>270000000</v>
      </c>
      <c r="K2167" s="67" t="str">
        <f t="shared" si="98"/>
        <v>02-02-02-008-005</v>
      </c>
      <c r="L2167" s="67" t="s">
        <v>668</v>
      </c>
      <c r="M2167" s="66" t="s">
        <v>273</v>
      </c>
      <c r="N2167" s="66" t="str">
        <f t="shared" si="99"/>
        <v/>
      </c>
      <c r="O2167" s="66" t="str">
        <f>IF(A2167="","",IF(M2167="DETALLE","",COUNTIFS(N2167:$N$2970,N2167)))</f>
        <v/>
      </c>
      <c r="P2167" s="66" t="s">
        <v>761</v>
      </c>
      <c r="Q2167" s="66" t="s">
        <v>551</v>
      </c>
      <c r="R2167" s="66" t="s">
        <v>551</v>
      </c>
      <c r="S2167" s="65" t="s">
        <v>844</v>
      </c>
    </row>
    <row r="2168" spans="6:19" s="66" customFormat="1" x14ac:dyDescent="0.25">
      <c r="F2168" s="80" t="s">
        <v>230</v>
      </c>
      <c r="G2168" s="80" t="s">
        <v>977</v>
      </c>
      <c r="H2168" s="6"/>
      <c r="I2168" s="6">
        <v>3000000</v>
      </c>
      <c r="J2168" s="6">
        <f t="shared" si="97"/>
        <v>3000000</v>
      </c>
      <c r="K2168" s="67" t="str">
        <f t="shared" si="98"/>
        <v>02-02-02-008-005</v>
      </c>
      <c r="L2168" s="67" t="s">
        <v>668</v>
      </c>
      <c r="M2168" s="66" t="s">
        <v>273</v>
      </c>
      <c r="N2168" s="66" t="str">
        <f t="shared" si="99"/>
        <v/>
      </c>
      <c r="O2168" s="66" t="str">
        <f>IF(A2168="","",IF(M2168="DETALLE","",COUNTIFS(N2168:$N$2970,N2168)))</f>
        <v/>
      </c>
      <c r="P2168" s="66" t="s">
        <v>761</v>
      </c>
      <c r="Q2168" s="66" t="s">
        <v>551</v>
      </c>
      <c r="R2168" s="66" t="s">
        <v>551</v>
      </c>
      <c r="S2168" s="65" t="s">
        <v>866</v>
      </c>
    </row>
    <row r="2169" spans="6:19" s="66" customFormat="1" x14ac:dyDescent="0.25">
      <c r="F2169" s="80" t="s">
        <v>65</v>
      </c>
      <c r="G2169" s="80" t="s">
        <v>1024</v>
      </c>
      <c r="H2169" s="6">
        <v>160000000</v>
      </c>
      <c r="I2169" s="6"/>
      <c r="J2169" s="6">
        <f t="shared" si="97"/>
        <v>160000000</v>
      </c>
      <c r="K2169" s="67" t="str">
        <f t="shared" si="98"/>
        <v>02-02-02-008-005</v>
      </c>
      <c r="L2169" s="67" t="s">
        <v>668</v>
      </c>
      <c r="M2169" s="66" t="s">
        <v>273</v>
      </c>
      <c r="N2169" s="66" t="str">
        <f t="shared" si="99"/>
        <v/>
      </c>
      <c r="O2169" s="66" t="str">
        <f>IF(A2169="","",IF(M2169="DETALLE","",COUNTIFS(N2169:$N$2970,N2169)))</f>
        <v/>
      </c>
      <c r="P2169" s="66" t="s">
        <v>762</v>
      </c>
      <c r="Q2169" s="66" t="s">
        <v>551</v>
      </c>
      <c r="R2169" s="66" t="s">
        <v>551</v>
      </c>
      <c r="S2169" s="65" t="s">
        <v>762</v>
      </c>
    </row>
    <row r="2170" spans="6:19" s="66" customFormat="1" x14ac:dyDescent="0.25">
      <c r="F2170" s="80" t="s">
        <v>66</v>
      </c>
      <c r="G2170" s="80" t="s">
        <v>335</v>
      </c>
      <c r="H2170" s="6">
        <v>212599747.86000001</v>
      </c>
      <c r="I2170" s="6"/>
      <c r="J2170" s="6">
        <f t="shared" ref="J2170:J2233" si="100">IF(AND(A2170="",F2170=""),"",H2170+I2170)</f>
        <v>212599747.86000001</v>
      </c>
      <c r="K2170" s="67" t="str">
        <f t="shared" ref="K2170:K2233" si="101">IF(F2170&lt;&gt;"",K2169,A2170&amp;IF(B2170="","","-"&amp;B2170)&amp;IF(OR(C2170="",C2170=" "),"","-"&amp;C2170)&amp;IF(OR(D2170="",D2170=" "),"","-"&amp;D2170)&amp;IF(OR(E2170="",E2170=" "),"","-"&amp;E2170))</f>
        <v>02-02-02-008-005</v>
      </c>
      <c r="L2170" s="67" t="s">
        <v>668</v>
      </c>
      <c r="M2170" s="66" t="s">
        <v>273</v>
      </c>
      <c r="N2170" s="66" t="str">
        <f t="shared" si="99"/>
        <v/>
      </c>
      <c r="O2170" s="66" t="str">
        <f>IF(A2170="","",IF(M2170="DETALLE","",COUNTIFS(N2170:$N$2970,N2170)))</f>
        <v/>
      </c>
      <c r="P2170" s="66" t="s">
        <v>762</v>
      </c>
      <c r="Q2170" s="66" t="s">
        <v>551</v>
      </c>
      <c r="R2170" s="66" t="s">
        <v>551</v>
      </c>
      <c r="S2170" s="65" t="s">
        <v>845</v>
      </c>
    </row>
    <row r="2171" spans="6:19" s="66" customFormat="1" x14ac:dyDescent="0.25">
      <c r="F2171" s="80" t="s">
        <v>111</v>
      </c>
      <c r="G2171" s="80" t="s">
        <v>968</v>
      </c>
      <c r="H2171" s="6"/>
      <c r="I2171" s="6">
        <v>14000000</v>
      </c>
      <c r="J2171" s="6">
        <f t="shared" si="100"/>
        <v>14000000</v>
      </c>
      <c r="K2171" s="67" t="str">
        <f t="shared" si="101"/>
        <v>02-02-02-008-005</v>
      </c>
      <c r="L2171" s="67" t="s">
        <v>668</v>
      </c>
      <c r="M2171" s="66" t="s">
        <v>273</v>
      </c>
      <c r="N2171" s="66" t="str">
        <f t="shared" si="99"/>
        <v/>
      </c>
      <c r="O2171" s="66" t="str">
        <f>IF(A2171="","",IF(M2171="DETALLE","",COUNTIFS(N2171:$N$2970,N2171)))</f>
        <v/>
      </c>
      <c r="P2171" s="66" t="s">
        <v>762</v>
      </c>
      <c r="Q2171" s="66" t="s">
        <v>551</v>
      </c>
      <c r="R2171" s="66" t="s">
        <v>551</v>
      </c>
      <c r="S2171" s="65" t="s">
        <v>866</v>
      </c>
    </row>
    <row r="2172" spans="6:19" s="66" customFormat="1" x14ac:dyDescent="0.25">
      <c r="F2172" s="80" t="s">
        <v>67</v>
      </c>
      <c r="G2172" s="80" t="s">
        <v>336</v>
      </c>
      <c r="H2172" s="6">
        <v>92000000</v>
      </c>
      <c r="I2172" s="6"/>
      <c r="J2172" s="6">
        <f t="shared" si="100"/>
        <v>92000000</v>
      </c>
      <c r="K2172" s="67" t="str">
        <f t="shared" si="101"/>
        <v>02-02-02-008-005</v>
      </c>
      <c r="L2172" s="67" t="s">
        <v>668</v>
      </c>
      <c r="M2172" s="66" t="s">
        <v>273</v>
      </c>
      <c r="N2172" s="66" t="str">
        <f t="shared" si="99"/>
        <v/>
      </c>
      <c r="O2172" s="66" t="str">
        <f>IF(A2172="","",IF(M2172="DETALLE","",COUNTIFS(N2172:$N$2970,N2172)))</f>
        <v/>
      </c>
      <c r="P2172" s="66" t="s">
        <v>762</v>
      </c>
      <c r="Q2172" s="66" t="s">
        <v>551</v>
      </c>
      <c r="R2172" s="66" t="s">
        <v>551</v>
      </c>
      <c r="S2172" s="65" t="s">
        <v>1048</v>
      </c>
    </row>
    <row r="2173" spans="6:19" s="66" customFormat="1" x14ac:dyDescent="0.25">
      <c r="F2173" s="80" t="s">
        <v>68</v>
      </c>
      <c r="G2173" s="80" t="s">
        <v>337</v>
      </c>
      <c r="H2173" s="6">
        <v>221060000</v>
      </c>
      <c r="I2173" s="6"/>
      <c r="J2173" s="6">
        <f t="shared" si="100"/>
        <v>221060000</v>
      </c>
      <c r="K2173" s="67" t="str">
        <f t="shared" si="101"/>
        <v>02-02-02-008-005</v>
      </c>
      <c r="L2173" s="67" t="s">
        <v>668</v>
      </c>
      <c r="M2173" s="66" t="s">
        <v>273</v>
      </c>
      <c r="N2173" s="66" t="str">
        <f t="shared" si="99"/>
        <v/>
      </c>
      <c r="O2173" s="66" t="str">
        <f>IF(A2173="","",IF(M2173="DETALLE","",COUNTIFS(N2173:$N$2970,N2173)))</f>
        <v/>
      </c>
      <c r="P2173" s="66" t="s">
        <v>763</v>
      </c>
      <c r="Q2173" s="66" t="s">
        <v>551</v>
      </c>
      <c r="R2173" s="66" t="s">
        <v>551</v>
      </c>
      <c r="S2173" s="65" t="s">
        <v>763</v>
      </c>
    </row>
    <row r="2174" spans="6:19" s="66" customFormat="1" x14ac:dyDescent="0.25">
      <c r="F2174" s="80" t="s">
        <v>69</v>
      </c>
      <c r="G2174" s="80" t="s">
        <v>338</v>
      </c>
      <c r="H2174" s="6">
        <v>74200000</v>
      </c>
      <c r="I2174" s="6"/>
      <c r="J2174" s="6">
        <f t="shared" si="100"/>
        <v>74200000</v>
      </c>
      <c r="K2174" s="67" t="str">
        <f t="shared" si="101"/>
        <v>02-02-02-008-005</v>
      </c>
      <c r="L2174" s="67" t="s">
        <v>668</v>
      </c>
      <c r="M2174" s="66" t="s">
        <v>273</v>
      </c>
      <c r="N2174" s="66" t="str">
        <f t="shared" si="99"/>
        <v/>
      </c>
      <c r="O2174" s="66" t="str">
        <f>IF(A2174="","",IF(M2174="DETALLE","",COUNTIFS(N2174:$N$2970,N2174)))</f>
        <v/>
      </c>
      <c r="P2174" s="66" t="s">
        <v>763</v>
      </c>
      <c r="Q2174" s="66" t="s">
        <v>551</v>
      </c>
      <c r="R2174" s="66" t="s">
        <v>551</v>
      </c>
      <c r="S2174" s="65" t="s">
        <v>847</v>
      </c>
    </row>
    <row r="2175" spans="6:19" s="66" customFormat="1" x14ac:dyDescent="0.25">
      <c r="F2175" s="80" t="s">
        <v>70</v>
      </c>
      <c r="G2175" s="80" t="s">
        <v>339</v>
      </c>
      <c r="H2175" s="6">
        <v>65500000</v>
      </c>
      <c r="I2175" s="6"/>
      <c r="J2175" s="6">
        <f t="shared" si="100"/>
        <v>65500000</v>
      </c>
      <c r="K2175" s="67" t="str">
        <f t="shared" si="101"/>
        <v>02-02-02-008-005</v>
      </c>
      <c r="L2175" s="67" t="s">
        <v>668</v>
      </c>
      <c r="M2175" s="66" t="s">
        <v>273</v>
      </c>
      <c r="N2175" s="66" t="str">
        <f t="shared" si="99"/>
        <v/>
      </c>
      <c r="O2175" s="66" t="str">
        <f>IF(A2175="","",IF(M2175="DETALLE","",COUNTIFS(N2175:$N$2970,N2175)))</f>
        <v/>
      </c>
      <c r="P2175" s="66" t="s">
        <v>763</v>
      </c>
      <c r="Q2175" s="66" t="s">
        <v>551</v>
      </c>
      <c r="R2175" s="66" t="s">
        <v>551</v>
      </c>
      <c r="S2175" s="65" t="s">
        <v>1049</v>
      </c>
    </row>
    <row r="2176" spans="6:19" s="66" customFormat="1" x14ac:dyDescent="0.25">
      <c r="F2176" s="80" t="s">
        <v>158</v>
      </c>
      <c r="G2176" s="80" t="s">
        <v>986</v>
      </c>
      <c r="H2176" s="6">
        <v>232000000</v>
      </c>
      <c r="I2176" s="6"/>
      <c r="J2176" s="6">
        <f t="shared" si="100"/>
        <v>232000000</v>
      </c>
      <c r="K2176" s="67" t="str">
        <f t="shared" si="101"/>
        <v>02-02-02-008-005</v>
      </c>
      <c r="L2176" s="67" t="s">
        <v>668</v>
      </c>
      <c r="M2176" s="66" t="s">
        <v>273</v>
      </c>
      <c r="N2176" s="66" t="str">
        <f t="shared" si="99"/>
        <v/>
      </c>
      <c r="O2176" s="66" t="str">
        <f>IF(A2176="","",IF(M2176="DETALLE","",COUNTIFS(N2176:$N$2970,N2176)))</f>
        <v/>
      </c>
      <c r="P2176" s="66" t="s">
        <v>764</v>
      </c>
      <c r="Q2176" s="66" t="s">
        <v>551</v>
      </c>
      <c r="R2176" s="66" t="s">
        <v>551</v>
      </c>
      <c r="S2176" s="65" t="s">
        <v>764</v>
      </c>
    </row>
    <row r="2177" spans="6:19" s="66" customFormat="1" x14ac:dyDescent="0.25">
      <c r="F2177" s="80" t="s">
        <v>71</v>
      </c>
      <c r="G2177" s="80" t="s">
        <v>982</v>
      </c>
      <c r="H2177" s="6">
        <v>209064786.98000002</v>
      </c>
      <c r="I2177" s="6"/>
      <c r="J2177" s="6">
        <f t="shared" si="100"/>
        <v>209064786.98000002</v>
      </c>
      <c r="K2177" s="67" t="str">
        <f t="shared" si="101"/>
        <v>02-02-02-008-005</v>
      </c>
      <c r="L2177" s="67" t="s">
        <v>668</v>
      </c>
      <c r="M2177" s="66" t="s">
        <v>273</v>
      </c>
      <c r="N2177" s="66" t="str">
        <f t="shared" si="99"/>
        <v/>
      </c>
      <c r="O2177" s="66" t="str">
        <f>IF(A2177="","",IF(M2177="DETALLE","",COUNTIFS(N2177:$N$2970,N2177)))</f>
        <v/>
      </c>
      <c r="P2177" s="66" t="s">
        <v>764</v>
      </c>
      <c r="Q2177" s="66" t="s">
        <v>551</v>
      </c>
      <c r="R2177" s="66" t="s">
        <v>551</v>
      </c>
      <c r="S2177" s="65" t="s">
        <v>849</v>
      </c>
    </row>
    <row r="2178" spans="6:19" s="66" customFormat="1" x14ac:dyDescent="0.25">
      <c r="F2178" s="80" t="s">
        <v>173</v>
      </c>
      <c r="G2178" s="80" t="s">
        <v>983</v>
      </c>
      <c r="H2178" s="6">
        <v>37525820.079999998</v>
      </c>
      <c r="I2178" s="6"/>
      <c r="J2178" s="6">
        <f t="shared" si="100"/>
        <v>37525820.079999998</v>
      </c>
      <c r="K2178" s="67" t="str">
        <f t="shared" si="101"/>
        <v>02-02-02-008-005</v>
      </c>
      <c r="L2178" s="67" t="s">
        <v>668</v>
      </c>
      <c r="M2178" s="66" t="s">
        <v>273</v>
      </c>
      <c r="N2178" s="66" t="str">
        <f t="shared" si="99"/>
        <v/>
      </c>
      <c r="O2178" s="66" t="str">
        <f>IF(A2178="","",IF(M2178="DETALLE","",COUNTIFS(N2178:$N$2970,N2178)))</f>
        <v/>
      </c>
      <c r="P2178" s="66" t="s">
        <v>764</v>
      </c>
      <c r="Q2178" s="66" t="s">
        <v>551</v>
      </c>
      <c r="R2178" s="66" t="s">
        <v>551</v>
      </c>
      <c r="S2178" s="65" t="s">
        <v>904</v>
      </c>
    </row>
    <row r="2179" spans="6:19" s="66" customFormat="1" x14ac:dyDescent="0.25">
      <c r="F2179" s="84" t="s">
        <v>197</v>
      </c>
      <c r="G2179" s="80" t="s">
        <v>984</v>
      </c>
      <c r="H2179" s="6">
        <v>800000</v>
      </c>
      <c r="I2179" s="6"/>
      <c r="J2179" s="6">
        <f t="shared" si="100"/>
        <v>800000</v>
      </c>
      <c r="K2179" s="67" t="str">
        <f t="shared" si="101"/>
        <v>02-02-02-008-005</v>
      </c>
      <c r="L2179" s="67" t="s">
        <v>668</v>
      </c>
      <c r="M2179" s="66" t="s">
        <v>273</v>
      </c>
      <c r="N2179" s="66" t="str">
        <f t="shared" si="99"/>
        <v/>
      </c>
      <c r="O2179" s="66" t="str">
        <f>IF(A2179="","",IF(M2179="DETALLE","",COUNTIFS(N2179:$N$2970,N2179)))</f>
        <v/>
      </c>
      <c r="P2179" s="66" t="s">
        <v>764</v>
      </c>
      <c r="Q2179" s="66" t="s">
        <v>551</v>
      </c>
      <c r="R2179" s="66" t="s">
        <v>551</v>
      </c>
      <c r="S2179" s="65" t="s">
        <v>866</v>
      </c>
    </row>
    <row r="2180" spans="6:19" s="66" customFormat="1" x14ac:dyDescent="0.25">
      <c r="F2180" s="84" t="s">
        <v>72</v>
      </c>
      <c r="G2180" s="80" t="s">
        <v>341</v>
      </c>
      <c r="H2180" s="6">
        <v>100000000</v>
      </c>
      <c r="I2180" s="6">
        <v>2500000</v>
      </c>
      <c r="J2180" s="6">
        <f t="shared" si="100"/>
        <v>102500000</v>
      </c>
      <c r="K2180" s="67" t="str">
        <f t="shared" si="101"/>
        <v>02-02-02-008-005</v>
      </c>
      <c r="L2180" s="67" t="s">
        <v>668</v>
      </c>
      <c r="M2180" s="66" t="s">
        <v>273</v>
      </c>
      <c r="N2180" s="66" t="str">
        <f t="shared" si="99"/>
        <v/>
      </c>
      <c r="O2180" s="66" t="str">
        <f>IF(A2180="","",IF(M2180="DETALLE","",COUNTIFS(N2180:$N$2970,N2180)))</f>
        <v/>
      </c>
      <c r="P2180" s="66" t="s">
        <v>765</v>
      </c>
      <c r="Q2180" s="66" t="s">
        <v>551</v>
      </c>
      <c r="R2180" s="66" t="s">
        <v>551</v>
      </c>
      <c r="S2180" s="65" t="s">
        <v>850</v>
      </c>
    </row>
    <row r="2181" spans="6:19" s="66" customFormat="1" x14ac:dyDescent="0.25">
      <c r="F2181" s="84" t="s">
        <v>73</v>
      </c>
      <c r="G2181" s="80" t="s">
        <v>342</v>
      </c>
      <c r="H2181" s="6">
        <v>180000000</v>
      </c>
      <c r="I2181" s="6"/>
      <c r="J2181" s="6">
        <f t="shared" si="100"/>
        <v>180000000</v>
      </c>
      <c r="K2181" s="67" t="str">
        <f t="shared" si="101"/>
        <v>02-02-02-008-005</v>
      </c>
      <c r="L2181" s="67" t="s">
        <v>668</v>
      </c>
      <c r="M2181" s="66" t="s">
        <v>273</v>
      </c>
      <c r="N2181" s="66" t="str">
        <f t="shared" si="99"/>
        <v/>
      </c>
      <c r="O2181" s="66" t="str">
        <f>IF(A2181="","",IF(M2181="DETALLE","",COUNTIFS(N2181:$N$2970,N2181)))</f>
        <v/>
      </c>
      <c r="P2181" s="66" t="s">
        <v>765</v>
      </c>
      <c r="Q2181" s="66" t="s">
        <v>551</v>
      </c>
      <c r="R2181" s="66" t="s">
        <v>551</v>
      </c>
      <c r="S2181" s="65" t="s">
        <v>765</v>
      </c>
    </row>
    <row r="2182" spans="6:19" s="66" customFormat="1" x14ac:dyDescent="0.25">
      <c r="F2182" s="84" t="s">
        <v>124</v>
      </c>
      <c r="G2182" s="80" t="s">
        <v>987</v>
      </c>
      <c r="H2182" s="6">
        <v>265000000</v>
      </c>
      <c r="I2182" s="6"/>
      <c r="J2182" s="6">
        <f t="shared" si="100"/>
        <v>265000000</v>
      </c>
      <c r="K2182" s="67" t="str">
        <f t="shared" si="101"/>
        <v>02-02-02-008-005</v>
      </c>
      <c r="L2182" s="67" t="s">
        <v>668</v>
      </c>
      <c r="M2182" s="66" t="s">
        <v>273</v>
      </c>
      <c r="N2182" s="66" t="str">
        <f t="shared" si="99"/>
        <v/>
      </c>
      <c r="O2182" s="66" t="str">
        <f>IF(A2182="","",IF(M2182="DETALLE","",COUNTIFS(N2182:$N$2970,N2182)))</f>
        <v/>
      </c>
      <c r="P2182" s="66" t="s">
        <v>766</v>
      </c>
      <c r="Q2182" s="66" t="s">
        <v>551</v>
      </c>
      <c r="R2182" s="66" t="s">
        <v>551</v>
      </c>
      <c r="S2182" s="65" t="s">
        <v>873</v>
      </c>
    </row>
    <row r="2183" spans="6:19" s="66" customFormat="1" x14ac:dyDescent="0.25">
      <c r="F2183" s="84" t="s">
        <v>74</v>
      </c>
      <c r="G2183" s="80" t="s">
        <v>343</v>
      </c>
      <c r="H2183" s="6">
        <v>240000000</v>
      </c>
      <c r="I2183" s="6"/>
      <c r="J2183" s="6">
        <f t="shared" si="100"/>
        <v>240000000</v>
      </c>
      <c r="K2183" s="67" t="str">
        <f t="shared" si="101"/>
        <v>02-02-02-008-005</v>
      </c>
      <c r="L2183" s="67" t="s">
        <v>668</v>
      </c>
      <c r="M2183" s="66" t="s">
        <v>273</v>
      </c>
      <c r="N2183" s="66" t="str">
        <f t="shared" si="99"/>
        <v/>
      </c>
      <c r="O2183" s="66" t="str">
        <f>IF(A2183="","",IF(M2183="DETALLE","",COUNTIFS(N2183:$N$2970,N2183)))</f>
        <v/>
      </c>
      <c r="P2183" s="66" t="s">
        <v>766</v>
      </c>
      <c r="Q2183" s="66" t="s">
        <v>551</v>
      </c>
      <c r="R2183" s="66" t="s">
        <v>551</v>
      </c>
      <c r="S2183" s="65" t="s">
        <v>766</v>
      </c>
    </row>
    <row r="2184" spans="6:19" s="66" customFormat="1" x14ac:dyDescent="0.25">
      <c r="F2184" s="84" t="s">
        <v>214</v>
      </c>
      <c r="G2184" s="80" t="s">
        <v>525</v>
      </c>
      <c r="H2184" s="6">
        <v>17500000</v>
      </c>
      <c r="I2184" s="6"/>
      <c r="J2184" s="6">
        <f t="shared" si="100"/>
        <v>17500000</v>
      </c>
      <c r="K2184" s="67" t="str">
        <f t="shared" si="101"/>
        <v>02-02-02-008-005</v>
      </c>
      <c r="L2184" s="67" t="s">
        <v>668</v>
      </c>
      <c r="M2184" s="66" t="s">
        <v>273</v>
      </c>
      <c r="N2184" s="66" t="str">
        <f t="shared" si="99"/>
        <v/>
      </c>
      <c r="O2184" s="66" t="str">
        <f>IF(A2184="","",IF(M2184="DETALLE","",COUNTIFS(N2184:$N$2970,N2184)))</f>
        <v/>
      </c>
      <c r="P2184" s="66" t="s">
        <v>766</v>
      </c>
      <c r="Q2184" s="66" t="s">
        <v>551</v>
      </c>
      <c r="R2184" s="66" t="s">
        <v>551</v>
      </c>
      <c r="S2184" s="65" t="s">
        <v>866</v>
      </c>
    </row>
    <row r="2185" spans="6:19" s="66" customFormat="1" x14ac:dyDescent="0.25">
      <c r="F2185" s="84" t="s">
        <v>75</v>
      </c>
      <c r="G2185" s="80" t="s">
        <v>281</v>
      </c>
      <c r="H2185" s="6">
        <v>178700000</v>
      </c>
      <c r="I2185" s="6"/>
      <c r="J2185" s="6">
        <f t="shared" si="100"/>
        <v>178700000</v>
      </c>
      <c r="K2185" s="67" t="str">
        <f t="shared" si="101"/>
        <v>02-02-02-008-005</v>
      </c>
      <c r="L2185" s="67" t="s">
        <v>668</v>
      </c>
      <c r="M2185" s="66" t="s">
        <v>273</v>
      </c>
      <c r="N2185" s="66" t="str">
        <f t="shared" si="99"/>
        <v/>
      </c>
      <c r="O2185" s="66" t="str">
        <f>IF(A2185="","",IF(M2185="DETALLE","",COUNTIFS(N2185:$N$2970,N2185)))</f>
        <v/>
      </c>
      <c r="P2185" s="66" t="s">
        <v>741</v>
      </c>
      <c r="Q2185" s="66" t="s">
        <v>551</v>
      </c>
      <c r="R2185" s="66" t="s">
        <v>551</v>
      </c>
      <c r="S2185" s="65" t="s">
        <v>741</v>
      </c>
    </row>
    <row r="2186" spans="6:19" s="66" customFormat="1" x14ac:dyDescent="0.25">
      <c r="F2186" s="84" t="s">
        <v>76</v>
      </c>
      <c r="G2186" s="80" t="s">
        <v>282</v>
      </c>
      <c r="H2186" s="6">
        <v>1400000</v>
      </c>
      <c r="I2186" s="6"/>
      <c r="J2186" s="6">
        <f t="shared" si="100"/>
        <v>1400000</v>
      </c>
      <c r="K2186" s="67" t="str">
        <f t="shared" si="101"/>
        <v>02-02-02-008-005</v>
      </c>
      <c r="L2186" s="67" t="s">
        <v>668</v>
      </c>
      <c r="M2186" s="66" t="s">
        <v>273</v>
      </c>
      <c r="N2186" s="66" t="str">
        <f t="shared" si="99"/>
        <v/>
      </c>
      <c r="O2186" s="66" t="str">
        <f>IF(A2186="","",IF(M2186="DETALLE","",COUNTIFS(N2186:$N$2970,N2186)))</f>
        <v/>
      </c>
      <c r="P2186" s="66" t="s">
        <v>741</v>
      </c>
      <c r="Q2186" s="66" t="s">
        <v>551</v>
      </c>
      <c r="R2186" s="66" t="s">
        <v>551</v>
      </c>
      <c r="S2186" s="65" t="s">
        <v>851</v>
      </c>
    </row>
    <row r="2187" spans="6:19" s="66" customFormat="1" x14ac:dyDescent="0.25">
      <c r="F2187" s="84" t="s">
        <v>78</v>
      </c>
      <c r="G2187" s="80" t="s">
        <v>345</v>
      </c>
      <c r="H2187" s="6">
        <v>125000000</v>
      </c>
      <c r="I2187" s="6"/>
      <c r="J2187" s="6">
        <f t="shared" si="100"/>
        <v>125000000</v>
      </c>
      <c r="K2187" s="67" t="str">
        <f t="shared" si="101"/>
        <v>02-02-02-008-005</v>
      </c>
      <c r="L2187" s="67" t="s">
        <v>668</v>
      </c>
      <c r="M2187" s="66" t="s">
        <v>273</v>
      </c>
      <c r="N2187" s="66" t="str">
        <f t="shared" si="99"/>
        <v/>
      </c>
      <c r="O2187" s="66" t="str">
        <f>IF(A2187="","",IF(M2187="DETALLE","",COUNTIFS(N2187:$N$2970,N2187)))</f>
        <v/>
      </c>
      <c r="P2187" s="66" t="s">
        <v>767</v>
      </c>
      <c r="Q2187" s="66" t="s">
        <v>551</v>
      </c>
      <c r="R2187" s="66" t="s">
        <v>551</v>
      </c>
      <c r="S2187" s="65" t="s">
        <v>852</v>
      </c>
    </row>
    <row r="2188" spans="6:19" s="66" customFormat="1" x14ac:dyDescent="0.25">
      <c r="F2188" s="84" t="s">
        <v>80</v>
      </c>
      <c r="G2188" s="80" t="s">
        <v>347</v>
      </c>
      <c r="H2188" s="6">
        <v>775691076.63999999</v>
      </c>
      <c r="I2188" s="6"/>
      <c r="J2188" s="6">
        <f t="shared" si="100"/>
        <v>775691076.63999999</v>
      </c>
      <c r="K2188" s="67" t="str">
        <f t="shared" si="101"/>
        <v>02-02-02-008-005</v>
      </c>
      <c r="L2188" s="67" t="s">
        <v>668</v>
      </c>
      <c r="M2188" s="66" t="s">
        <v>273</v>
      </c>
      <c r="N2188" s="66" t="str">
        <f t="shared" si="99"/>
        <v/>
      </c>
      <c r="O2188" s="66" t="str">
        <f>IF(A2188="","",IF(M2188="DETALLE","",COUNTIFS(N2188:$N$2970,N2188)))</f>
        <v/>
      </c>
      <c r="P2188" s="66" t="s">
        <v>768</v>
      </c>
      <c r="Q2188" s="66" t="s">
        <v>551</v>
      </c>
      <c r="R2188" s="66" t="s">
        <v>551</v>
      </c>
      <c r="S2188" s="65" t="s">
        <v>768</v>
      </c>
    </row>
    <row r="2189" spans="6:19" s="66" customFormat="1" x14ac:dyDescent="0.25">
      <c r="F2189" s="84" t="s">
        <v>113</v>
      </c>
      <c r="G2189" s="80" t="s">
        <v>379</v>
      </c>
      <c r="H2189" s="6">
        <v>232000000</v>
      </c>
      <c r="I2189" s="6"/>
      <c r="J2189" s="6">
        <f t="shared" si="100"/>
        <v>232000000</v>
      </c>
      <c r="K2189" s="67" t="str">
        <f t="shared" si="101"/>
        <v>02-02-02-008-005</v>
      </c>
      <c r="L2189" s="67" t="s">
        <v>668</v>
      </c>
      <c r="M2189" s="66" t="s">
        <v>273</v>
      </c>
      <c r="N2189" s="66" t="str">
        <f t="shared" si="99"/>
        <v/>
      </c>
      <c r="O2189" s="66" t="str">
        <f>IF(A2189="","",IF(M2189="DETALLE","",COUNTIFS(N2189:$N$2970,N2189)))</f>
        <v/>
      </c>
      <c r="P2189" s="66" t="s">
        <v>768</v>
      </c>
      <c r="Q2189" s="66" t="s">
        <v>551</v>
      </c>
      <c r="R2189" s="66" t="s">
        <v>551</v>
      </c>
      <c r="S2189" s="65" t="s">
        <v>867</v>
      </c>
    </row>
    <row r="2190" spans="6:19" s="66" customFormat="1" x14ac:dyDescent="0.25">
      <c r="F2190" s="84" t="s">
        <v>81</v>
      </c>
      <c r="G2190" s="80" t="s">
        <v>348</v>
      </c>
      <c r="H2190" s="6">
        <v>140000000</v>
      </c>
      <c r="I2190" s="6"/>
      <c r="J2190" s="6">
        <f t="shared" si="100"/>
        <v>140000000</v>
      </c>
      <c r="K2190" s="67" t="str">
        <f t="shared" si="101"/>
        <v>02-02-02-008-005</v>
      </c>
      <c r="L2190" s="67" t="s">
        <v>668</v>
      </c>
      <c r="M2190" s="66" t="s">
        <v>273</v>
      </c>
      <c r="N2190" s="66" t="str">
        <f t="shared" si="99"/>
        <v/>
      </c>
      <c r="O2190" s="66" t="str">
        <f>IF(A2190="","",IF(M2190="DETALLE","",COUNTIFS(N2190:$N$2970,N2190)))</f>
        <v/>
      </c>
      <c r="P2190" s="66" t="s">
        <v>768</v>
      </c>
      <c r="Q2190" s="66" t="s">
        <v>551</v>
      </c>
      <c r="R2190" s="66" t="s">
        <v>551</v>
      </c>
      <c r="S2190" s="65" t="s">
        <v>854</v>
      </c>
    </row>
    <row r="2191" spans="6:19" s="66" customFormat="1" x14ac:dyDescent="0.25">
      <c r="F2191" s="84" t="s">
        <v>199</v>
      </c>
      <c r="G2191" s="80" t="s">
        <v>974</v>
      </c>
      <c r="H2191" s="6">
        <v>14000000</v>
      </c>
      <c r="I2191" s="6"/>
      <c r="J2191" s="6">
        <f t="shared" si="100"/>
        <v>14000000</v>
      </c>
      <c r="K2191" s="67" t="str">
        <f t="shared" si="101"/>
        <v>02-02-02-008-005</v>
      </c>
      <c r="L2191" s="67" t="s">
        <v>668</v>
      </c>
      <c r="M2191" s="66" t="s">
        <v>273</v>
      </c>
      <c r="N2191" s="66" t="str">
        <f t="shared" si="99"/>
        <v/>
      </c>
      <c r="O2191" s="66" t="str">
        <f>IF(A2191="","",IF(M2191="DETALLE","",COUNTIFS(N2191:$N$2970,N2191)))</f>
        <v/>
      </c>
      <c r="P2191" s="66" t="s">
        <v>768</v>
      </c>
      <c r="Q2191" s="66" t="s">
        <v>551</v>
      </c>
      <c r="R2191" s="66" t="s">
        <v>551</v>
      </c>
      <c r="S2191" s="65" t="s">
        <v>866</v>
      </c>
    </row>
    <row r="2192" spans="6:19" s="66" customFormat="1" x14ac:dyDescent="0.25">
      <c r="F2192" s="84" t="s">
        <v>176</v>
      </c>
      <c r="G2192" s="80" t="s">
        <v>1057</v>
      </c>
      <c r="H2192" s="6">
        <v>500000000</v>
      </c>
      <c r="I2192" s="6"/>
      <c r="J2192" s="6">
        <f t="shared" si="100"/>
        <v>500000000</v>
      </c>
      <c r="K2192" s="67" t="str">
        <f t="shared" si="101"/>
        <v>02-02-02-008-005</v>
      </c>
      <c r="L2192" s="67" t="s">
        <v>668</v>
      </c>
      <c r="M2192" s="66" t="s">
        <v>273</v>
      </c>
      <c r="N2192" s="66" t="str">
        <f t="shared" si="99"/>
        <v/>
      </c>
      <c r="O2192" s="66" t="str">
        <f>IF(A2192="","",IF(M2192="DETALLE","",COUNTIFS(N2192:$N$2970,N2192)))</f>
        <v/>
      </c>
      <c r="P2192" s="66" t="s">
        <v>769</v>
      </c>
      <c r="Q2192" s="66" t="s">
        <v>551</v>
      </c>
      <c r="R2192" s="66" t="s">
        <v>551</v>
      </c>
      <c r="S2192" s="65" t="s">
        <v>769</v>
      </c>
    </row>
    <row r="2193" spans="6:19" s="66" customFormat="1" x14ac:dyDescent="0.25">
      <c r="F2193" s="84" t="s">
        <v>114</v>
      </c>
      <c r="G2193" s="80" t="s">
        <v>380</v>
      </c>
      <c r="H2193" s="6">
        <v>387000000</v>
      </c>
      <c r="I2193" s="6"/>
      <c r="J2193" s="6">
        <f t="shared" si="100"/>
        <v>387000000</v>
      </c>
      <c r="K2193" s="67" t="str">
        <f t="shared" si="101"/>
        <v>02-02-02-008-005</v>
      </c>
      <c r="L2193" s="67" t="s">
        <v>668</v>
      </c>
      <c r="M2193" s="66" t="s">
        <v>273</v>
      </c>
      <c r="N2193" s="66" t="str">
        <f t="shared" si="99"/>
        <v/>
      </c>
      <c r="O2193" s="66" t="str">
        <f>IF(A2193="","",IF(M2193="DETALLE","",COUNTIFS(N2193:$N$2970,N2193)))</f>
        <v/>
      </c>
      <c r="P2193" s="66" t="s">
        <v>769</v>
      </c>
      <c r="Q2193" s="66" t="s">
        <v>551</v>
      </c>
      <c r="R2193" s="66" t="s">
        <v>551</v>
      </c>
      <c r="S2193" s="65" t="s">
        <v>868</v>
      </c>
    </row>
    <row r="2194" spans="6:19" s="66" customFormat="1" x14ac:dyDescent="0.25">
      <c r="F2194" s="84" t="s">
        <v>178</v>
      </c>
      <c r="G2194" s="80" t="s">
        <v>972</v>
      </c>
      <c r="H2194" s="6"/>
      <c r="I2194" s="6">
        <v>20000000</v>
      </c>
      <c r="J2194" s="6">
        <f t="shared" si="100"/>
        <v>20000000</v>
      </c>
      <c r="K2194" s="67" t="str">
        <f>IF(F2194&lt;&gt;"",K2193,A2194&amp;IF(B2194="","","-"&amp;B2194)&amp;IF(OR(C2194="",C2194=" "),"","-"&amp;C2194)&amp;IF(OR(D2194="",D2194=" "),"","-"&amp;D2194)&amp;IF(OR(E2194="",E2194=" "),"","-"&amp;E2194))</f>
        <v>02-02-02-008-005</v>
      </c>
      <c r="L2194" s="67" t="s">
        <v>668</v>
      </c>
      <c r="M2194" s="66" t="s">
        <v>273</v>
      </c>
      <c r="N2194" s="66" t="str">
        <f t="shared" si="99"/>
        <v/>
      </c>
      <c r="O2194" s="66" t="str">
        <f>IF(A2194="","",IF(M2194="DETALLE","",COUNTIFS(N2194:$N$2970,N2194)))</f>
        <v/>
      </c>
      <c r="P2194" s="66" t="s">
        <v>769</v>
      </c>
      <c r="Q2194" s="66" t="s">
        <v>551</v>
      </c>
      <c r="R2194" s="66" t="s">
        <v>551</v>
      </c>
      <c r="S2194" s="65" t="s">
        <v>866</v>
      </c>
    </row>
    <row r="2195" spans="6:19" s="66" customFormat="1" x14ac:dyDescent="0.25">
      <c r="F2195" s="84" t="s">
        <v>84</v>
      </c>
      <c r="G2195" s="80" t="s">
        <v>351</v>
      </c>
      <c r="H2195" s="6">
        <v>66300000</v>
      </c>
      <c r="I2195" s="6"/>
      <c r="J2195" s="6">
        <f t="shared" si="100"/>
        <v>66300000</v>
      </c>
      <c r="K2195" s="67" t="str">
        <f t="shared" si="101"/>
        <v>02-02-02-008-005</v>
      </c>
      <c r="L2195" s="67" t="s">
        <v>668</v>
      </c>
      <c r="M2195" s="66" t="s">
        <v>273</v>
      </c>
      <c r="N2195" s="66" t="str">
        <f t="shared" si="99"/>
        <v/>
      </c>
      <c r="O2195" s="66" t="str">
        <f>IF(A2195="","",IF(M2195="DETALLE","",COUNTIFS(N2195:$N$2970,N2195)))</f>
        <v/>
      </c>
      <c r="P2195" s="66" t="s">
        <v>769</v>
      </c>
      <c r="Q2195" s="66" t="s">
        <v>551</v>
      </c>
      <c r="R2195" s="66" t="s">
        <v>551</v>
      </c>
      <c r="S2195" s="65" t="s">
        <v>1050</v>
      </c>
    </row>
    <row r="2196" spans="6:19" s="66" customFormat="1" x14ac:dyDescent="0.25">
      <c r="F2196" s="80" t="s">
        <v>85</v>
      </c>
      <c r="G2196" s="80" t="s">
        <v>352</v>
      </c>
      <c r="H2196" s="6">
        <v>540000000</v>
      </c>
      <c r="I2196" s="6"/>
      <c r="J2196" s="6">
        <f t="shared" si="100"/>
        <v>540000000</v>
      </c>
      <c r="K2196" s="67" t="str">
        <f t="shared" si="101"/>
        <v>02-02-02-008-005</v>
      </c>
      <c r="L2196" s="67" t="s">
        <v>668</v>
      </c>
      <c r="M2196" s="66" t="s">
        <v>273</v>
      </c>
      <c r="N2196" s="66" t="str">
        <f t="shared" si="99"/>
        <v/>
      </c>
      <c r="O2196" s="66" t="str">
        <f>IF(A2196="","",IF(M2196="DETALLE","",COUNTIFS(N2196:$N$2970,N2196)))</f>
        <v/>
      </c>
      <c r="P2196" s="66" t="s">
        <v>770</v>
      </c>
      <c r="Q2196" s="66" t="s">
        <v>551</v>
      </c>
      <c r="R2196" s="66" t="s">
        <v>551</v>
      </c>
      <c r="S2196" s="65" t="s">
        <v>770</v>
      </c>
    </row>
    <row r="2197" spans="6:19" s="66" customFormat="1" x14ac:dyDescent="0.25">
      <c r="F2197" s="80" t="s">
        <v>86</v>
      </c>
      <c r="G2197" s="80" t="s">
        <v>353</v>
      </c>
      <c r="H2197" s="6">
        <v>138000000</v>
      </c>
      <c r="I2197" s="6"/>
      <c r="J2197" s="6">
        <f t="shared" si="100"/>
        <v>138000000</v>
      </c>
      <c r="K2197" s="67" t="str">
        <f t="shared" si="101"/>
        <v>02-02-02-008-005</v>
      </c>
      <c r="L2197" s="67" t="s">
        <v>668</v>
      </c>
      <c r="M2197" s="66" t="s">
        <v>273</v>
      </c>
      <c r="N2197" s="66" t="str">
        <f t="shared" si="99"/>
        <v/>
      </c>
      <c r="O2197" s="66" t="str">
        <f>IF(A2197="","",IF(M2197="DETALLE","",COUNTIFS(N2197:$N$2970,N2197)))</f>
        <v/>
      </c>
      <c r="P2197" s="66" t="s">
        <v>770</v>
      </c>
      <c r="Q2197" s="66" t="s">
        <v>551</v>
      </c>
      <c r="R2197" s="66" t="s">
        <v>551</v>
      </c>
      <c r="S2197" s="65" t="s">
        <v>856</v>
      </c>
    </row>
    <row r="2198" spans="6:19" s="66" customFormat="1" x14ac:dyDescent="0.25">
      <c r="F2198" s="80" t="s">
        <v>87</v>
      </c>
      <c r="G2198" s="80" t="s">
        <v>354</v>
      </c>
      <c r="H2198" s="6">
        <v>210000000</v>
      </c>
      <c r="I2198" s="6"/>
      <c r="J2198" s="6">
        <f t="shared" si="100"/>
        <v>210000000</v>
      </c>
      <c r="K2198" s="67" t="str">
        <f t="shared" si="101"/>
        <v>02-02-02-008-005</v>
      </c>
      <c r="L2198" s="67" t="s">
        <v>668</v>
      </c>
      <c r="M2198" s="66" t="s">
        <v>273</v>
      </c>
      <c r="N2198" s="66" t="str">
        <f t="shared" si="99"/>
        <v/>
      </c>
      <c r="O2198" s="66" t="str">
        <f>IF(A2198="","",IF(M2198="DETALLE","",COUNTIFS(N2198:$N$2970,N2198)))</f>
        <v/>
      </c>
      <c r="P2198" s="66" t="s">
        <v>771</v>
      </c>
      <c r="Q2198" s="66" t="s">
        <v>551</v>
      </c>
      <c r="R2198" s="66" t="s">
        <v>551</v>
      </c>
      <c r="S2198" s="65" t="s">
        <v>771</v>
      </c>
    </row>
    <row r="2199" spans="6:19" s="66" customFormat="1" x14ac:dyDescent="0.25">
      <c r="F2199" s="80" t="s">
        <v>88</v>
      </c>
      <c r="G2199" s="80" t="s">
        <v>355</v>
      </c>
      <c r="H2199" s="6">
        <v>56899282</v>
      </c>
      <c r="I2199" s="6"/>
      <c r="J2199" s="6">
        <f t="shared" si="100"/>
        <v>56899282</v>
      </c>
      <c r="K2199" s="67" t="str">
        <f t="shared" si="101"/>
        <v>02-02-02-008-005</v>
      </c>
      <c r="L2199" s="67" t="s">
        <v>668</v>
      </c>
      <c r="M2199" s="66" t="s">
        <v>273</v>
      </c>
      <c r="N2199" s="66" t="str">
        <f t="shared" si="99"/>
        <v/>
      </c>
      <c r="O2199" s="66" t="str">
        <f>IF(A2199="","",IF(M2199="DETALLE","",COUNTIFS(N2199:$N$2970,N2199)))</f>
        <v/>
      </c>
      <c r="P2199" s="66" t="s">
        <v>771</v>
      </c>
      <c r="Q2199" s="66" t="s">
        <v>551</v>
      </c>
      <c r="R2199" s="66" t="s">
        <v>551</v>
      </c>
      <c r="S2199" s="65" t="s">
        <v>1051</v>
      </c>
    </row>
    <row r="2200" spans="6:19" s="66" customFormat="1" x14ac:dyDescent="0.25">
      <c r="F2200" s="80" t="s">
        <v>116</v>
      </c>
      <c r="G2200" s="80" t="s">
        <v>382</v>
      </c>
      <c r="H2200" s="6">
        <v>185000000</v>
      </c>
      <c r="I2200" s="6"/>
      <c r="J2200" s="6">
        <f t="shared" si="100"/>
        <v>185000000</v>
      </c>
      <c r="K2200" s="67" t="str">
        <f t="shared" si="101"/>
        <v>02-02-02-008-005</v>
      </c>
      <c r="L2200" s="67" t="s">
        <v>668</v>
      </c>
      <c r="M2200" s="66" t="s">
        <v>273</v>
      </c>
      <c r="N2200" s="66" t="str">
        <f t="shared" si="99"/>
        <v/>
      </c>
      <c r="O2200" s="66" t="str">
        <f>IF(A2200="","",IF(M2200="DETALLE","",COUNTIFS(N2200:$N$2970,N2200)))</f>
        <v/>
      </c>
      <c r="P2200" s="66" t="s">
        <v>771</v>
      </c>
      <c r="Q2200" s="66" t="s">
        <v>551</v>
      </c>
      <c r="R2200" s="66" t="s">
        <v>551</v>
      </c>
      <c r="S2200" s="65" t="s">
        <v>869</v>
      </c>
    </row>
    <row r="2201" spans="6:19" s="66" customFormat="1" x14ac:dyDescent="0.25">
      <c r="F2201" s="80" t="s">
        <v>117</v>
      </c>
      <c r="G2201" s="80" t="s">
        <v>970</v>
      </c>
      <c r="H2201" s="6">
        <v>17000000</v>
      </c>
      <c r="I2201" s="6"/>
      <c r="J2201" s="6">
        <f t="shared" si="100"/>
        <v>17000000</v>
      </c>
      <c r="K2201" s="67" t="str">
        <f t="shared" si="101"/>
        <v>02-02-02-008-005</v>
      </c>
      <c r="L2201" s="67" t="s">
        <v>668</v>
      </c>
      <c r="M2201" s="66" t="s">
        <v>273</v>
      </c>
      <c r="N2201" s="66" t="str">
        <f t="shared" si="99"/>
        <v/>
      </c>
      <c r="O2201" s="66" t="str">
        <f>IF(A2201="","",IF(M2201="DETALLE","",COUNTIFS(N2201:$N$2970,N2201)))</f>
        <v/>
      </c>
      <c r="P2201" s="66" t="s">
        <v>771</v>
      </c>
      <c r="Q2201" s="66" t="s">
        <v>551</v>
      </c>
      <c r="R2201" s="66" t="s">
        <v>551</v>
      </c>
      <c r="S2201" s="65" t="s">
        <v>866</v>
      </c>
    </row>
    <row r="2202" spans="6:19" s="66" customFormat="1" x14ac:dyDescent="0.25">
      <c r="F2202" s="80" t="s">
        <v>141</v>
      </c>
      <c r="G2202" s="80" t="s">
        <v>405</v>
      </c>
      <c r="H2202" s="6">
        <v>363000000</v>
      </c>
      <c r="I2202" s="6">
        <v>26000000</v>
      </c>
      <c r="J2202" s="6">
        <f t="shared" si="100"/>
        <v>389000000</v>
      </c>
      <c r="K2202" s="67" t="str">
        <f t="shared" si="101"/>
        <v>02-02-02-008-005</v>
      </c>
      <c r="L2202" s="67" t="s">
        <v>668</v>
      </c>
      <c r="M2202" s="66" t="s">
        <v>273</v>
      </c>
      <c r="N2202" s="66" t="str">
        <f t="shared" si="99"/>
        <v/>
      </c>
      <c r="O2202" s="66" t="str">
        <f>IF(A2202="","",IF(M2202="DETALLE","",COUNTIFS(N2202:$N$2970,N2202)))</f>
        <v/>
      </c>
      <c r="P2202" s="66" t="s">
        <v>772</v>
      </c>
      <c r="Q2202" s="66" t="s">
        <v>551</v>
      </c>
      <c r="R2202" s="66" t="s">
        <v>551</v>
      </c>
      <c r="S2202" s="65" t="s">
        <v>772</v>
      </c>
    </row>
    <row r="2203" spans="6:19" s="66" customFormat="1" x14ac:dyDescent="0.25">
      <c r="F2203" s="80" t="s">
        <v>125</v>
      </c>
      <c r="G2203" s="80" t="s">
        <v>392</v>
      </c>
      <c r="H2203" s="6">
        <v>406438968.75</v>
      </c>
      <c r="I2203" s="6"/>
      <c r="J2203" s="6">
        <f t="shared" si="100"/>
        <v>406438968.75</v>
      </c>
      <c r="K2203" s="67" t="str">
        <f t="shared" si="101"/>
        <v>02-02-02-008-005</v>
      </c>
      <c r="L2203" s="67" t="s">
        <v>668</v>
      </c>
      <c r="M2203" s="66" t="s">
        <v>273</v>
      </c>
      <c r="N2203" s="66" t="str">
        <f t="shared" si="99"/>
        <v/>
      </c>
      <c r="O2203" s="66" t="str">
        <f>IF(A2203="","",IF(M2203="DETALLE","",COUNTIFS(N2203:$N$2970,N2203)))</f>
        <v/>
      </c>
      <c r="P2203" s="66" t="s">
        <v>772</v>
      </c>
      <c r="Q2203" s="66" t="s">
        <v>551</v>
      </c>
      <c r="R2203" s="66" t="s">
        <v>551</v>
      </c>
      <c r="S2203" s="65" t="s">
        <v>874</v>
      </c>
    </row>
    <row r="2204" spans="6:19" s="66" customFormat="1" x14ac:dyDescent="0.25">
      <c r="F2204" s="80" t="s">
        <v>118</v>
      </c>
      <c r="G2204" s="80" t="s">
        <v>384</v>
      </c>
      <c r="H2204" s="6"/>
      <c r="I2204" s="6">
        <v>4200000</v>
      </c>
      <c r="J2204" s="6">
        <f t="shared" si="100"/>
        <v>4200000</v>
      </c>
      <c r="K2204" s="67" t="str">
        <f t="shared" si="101"/>
        <v>02-02-02-008-005</v>
      </c>
      <c r="L2204" s="67" t="s">
        <v>668</v>
      </c>
      <c r="M2204" s="66" t="s">
        <v>273</v>
      </c>
      <c r="N2204" s="66" t="str">
        <f t="shared" si="99"/>
        <v/>
      </c>
      <c r="O2204" s="66" t="str">
        <f>IF(A2204="","",IF(M2204="DETALLE","",COUNTIFS(N2204:$N$2970,N2204)))</f>
        <v/>
      </c>
      <c r="P2204" s="66" t="s">
        <v>772</v>
      </c>
      <c r="Q2204" s="66" t="s">
        <v>551</v>
      </c>
      <c r="R2204" s="66" t="s">
        <v>551</v>
      </c>
      <c r="S2204" s="65" t="s">
        <v>866</v>
      </c>
    </row>
    <row r="2205" spans="6:19" s="66" customFormat="1" x14ac:dyDescent="0.25">
      <c r="F2205" s="80" t="s">
        <v>89</v>
      </c>
      <c r="G2205" s="80" t="s">
        <v>356</v>
      </c>
      <c r="H2205" s="6">
        <v>215000000</v>
      </c>
      <c r="I2205" s="6"/>
      <c r="J2205" s="6">
        <f t="shared" si="100"/>
        <v>215000000</v>
      </c>
      <c r="K2205" s="67" t="str">
        <f t="shared" si="101"/>
        <v>02-02-02-008-005</v>
      </c>
      <c r="L2205" s="67" t="s">
        <v>668</v>
      </c>
      <c r="M2205" s="66" t="s">
        <v>273</v>
      </c>
      <c r="N2205" s="66" t="str">
        <f t="shared" si="99"/>
        <v/>
      </c>
      <c r="O2205" s="66" t="str">
        <f>IF(A2205="","",IF(M2205="DETALLE","",COUNTIFS(N2205:$N$2970,N2205)))</f>
        <v/>
      </c>
      <c r="P2205" s="66" t="s">
        <v>772</v>
      </c>
      <c r="Q2205" s="66" t="s">
        <v>551</v>
      </c>
      <c r="R2205" s="66" t="s">
        <v>551</v>
      </c>
      <c r="S2205" s="65" t="s">
        <v>858</v>
      </c>
    </row>
    <row r="2206" spans="6:19" s="66" customFormat="1" x14ac:dyDescent="0.25">
      <c r="F2206" s="80" t="s">
        <v>90</v>
      </c>
      <c r="G2206" s="80" t="s">
        <v>1025</v>
      </c>
      <c r="H2206" s="6">
        <v>209000000</v>
      </c>
      <c r="I2206" s="6"/>
      <c r="J2206" s="6">
        <f t="shared" si="100"/>
        <v>209000000</v>
      </c>
      <c r="K2206" s="67" t="str">
        <f t="shared" si="101"/>
        <v>02-02-02-008-005</v>
      </c>
      <c r="L2206" s="67" t="s">
        <v>668</v>
      </c>
      <c r="M2206" s="66" t="s">
        <v>273</v>
      </c>
      <c r="N2206" s="66" t="str">
        <f t="shared" si="99"/>
        <v/>
      </c>
      <c r="O2206" s="66" t="str">
        <f>IF(A2206="","",IF(M2206="DETALLE","",COUNTIFS(N2206:$N$2970,N2206)))</f>
        <v/>
      </c>
      <c r="P2206" s="66" t="s">
        <v>773</v>
      </c>
      <c r="Q2206" s="66" t="s">
        <v>551</v>
      </c>
      <c r="R2206" s="66" t="s">
        <v>551</v>
      </c>
      <c r="S2206" s="65" t="s">
        <v>773</v>
      </c>
    </row>
    <row r="2207" spans="6:19" s="66" customFormat="1" x14ac:dyDescent="0.25">
      <c r="F2207" s="84" t="s">
        <v>91</v>
      </c>
      <c r="G2207" s="80" t="s">
        <v>358</v>
      </c>
      <c r="H2207" s="6">
        <v>136000000</v>
      </c>
      <c r="I2207" s="6"/>
      <c r="J2207" s="6">
        <f t="shared" si="100"/>
        <v>136000000</v>
      </c>
      <c r="K2207" s="67" t="str">
        <f t="shared" si="101"/>
        <v>02-02-02-008-005</v>
      </c>
      <c r="L2207" s="67" t="s">
        <v>668</v>
      </c>
      <c r="M2207" s="66" t="s">
        <v>273</v>
      </c>
      <c r="N2207" s="66" t="str">
        <f t="shared" si="99"/>
        <v/>
      </c>
      <c r="O2207" s="66" t="str">
        <f>IF(A2207="","",IF(M2207="DETALLE","",COUNTIFS(N2207:$N$2970,N2207)))</f>
        <v/>
      </c>
      <c r="P2207" s="66" t="s">
        <v>773</v>
      </c>
      <c r="Q2207" s="66" t="s">
        <v>551</v>
      </c>
      <c r="R2207" s="66" t="s">
        <v>551</v>
      </c>
      <c r="S2207" s="65" t="s">
        <v>859</v>
      </c>
    </row>
    <row r="2208" spans="6:19" s="66" customFormat="1" x14ac:dyDescent="0.25">
      <c r="F2208" s="84" t="s">
        <v>164</v>
      </c>
      <c r="G2208" s="80" t="s">
        <v>443</v>
      </c>
      <c r="H2208" s="6">
        <v>42000000</v>
      </c>
      <c r="I2208" s="6"/>
      <c r="J2208" s="6">
        <f t="shared" si="100"/>
        <v>42000000</v>
      </c>
      <c r="K2208" s="67" t="str">
        <f t="shared" si="101"/>
        <v>02-02-02-008-005</v>
      </c>
      <c r="L2208" s="67" t="s">
        <v>668</v>
      </c>
      <c r="M2208" s="66" t="s">
        <v>273</v>
      </c>
      <c r="N2208" s="66" t="str">
        <f t="shared" si="99"/>
        <v/>
      </c>
      <c r="O2208" s="66" t="str">
        <f>IF(A2208="","",IF(M2208="DETALLE","",COUNTIFS(N2208:$N$2970,N2208)))</f>
        <v/>
      </c>
      <c r="P2208" s="66" t="s">
        <v>773</v>
      </c>
      <c r="Q2208" s="66" t="s">
        <v>551</v>
      </c>
      <c r="R2208" s="66" t="s">
        <v>551</v>
      </c>
      <c r="S2208" s="65" t="s">
        <v>1054</v>
      </c>
    </row>
    <row r="2209" spans="1:19" s="66" customFormat="1" x14ac:dyDescent="0.25">
      <c r="F2209" s="84" t="s">
        <v>93</v>
      </c>
      <c r="G2209" s="80" t="s">
        <v>360</v>
      </c>
      <c r="H2209" s="6">
        <v>200000000</v>
      </c>
      <c r="I2209" s="6"/>
      <c r="J2209" s="6">
        <f t="shared" si="100"/>
        <v>200000000</v>
      </c>
      <c r="K2209" s="67" t="str">
        <f t="shared" si="101"/>
        <v>02-02-02-008-005</v>
      </c>
      <c r="L2209" s="67" t="s">
        <v>668</v>
      </c>
      <c r="M2209" s="66" t="s">
        <v>273</v>
      </c>
      <c r="N2209" s="66" t="str">
        <f t="shared" si="99"/>
        <v/>
      </c>
      <c r="O2209" s="66" t="str">
        <f>IF(A2209="","",IF(M2209="DETALLE","",COUNTIFS(N2209:$N$2970,N2209)))</f>
        <v/>
      </c>
      <c r="P2209" s="66" t="s">
        <v>774</v>
      </c>
      <c r="Q2209" s="66" t="s">
        <v>551</v>
      </c>
      <c r="R2209" s="66" t="s">
        <v>551</v>
      </c>
      <c r="S2209" s="65" t="s">
        <v>774</v>
      </c>
    </row>
    <row r="2210" spans="1:19" s="66" customFormat="1" x14ac:dyDescent="0.25">
      <c r="F2210" s="84" t="s">
        <v>94</v>
      </c>
      <c r="G2210" s="80" t="s">
        <v>361</v>
      </c>
      <c r="H2210" s="6">
        <v>125000000</v>
      </c>
      <c r="I2210" s="6"/>
      <c r="J2210" s="6">
        <f t="shared" si="100"/>
        <v>125000000</v>
      </c>
      <c r="K2210" s="67" t="str">
        <f t="shared" si="101"/>
        <v>02-02-02-008-005</v>
      </c>
      <c r="L2210" s="67" t="s">
        <v>668</v>
      </c>
      <c r="M2210" s="66" t="s">
        <v>273</v>
      </c>
      <c r="N2210" s="66" t="str">
        <f t="shared" si="99"/>
        <v/>
      </c>
      <c r="O2210" s="66" t="str">
        <f>IF(A2210="","",IF(M2210="DETALLE","",COUNTIFS(N2210:$N$2970,N2210)))</f>
        <v/>
      </c>
      <c r="P2210" s="66" t="s">
        <v>774</v>
      </c>
      <c r="Q2210" s="66" t="s">
        <v>551</v>
      </c>
      <c r="R2210" s="66" t="s">
        <v>551</v>
      </c>
      <c r="S2210" s="65" t="s">
        <v>860</v>
      </c>
    </row>
    <row r="2211" spans="1:19" s="66" customFormat="1" x14ac:dyDescent="0.25">
      <c r="F2211" s="84" t="s">
        <v>142</v>
      </c>
      <c r="G2211" s="80" t="s">
        <v>406</v>
      </c>
      <c r="H2211" s="6">
        <v>90000000</v>
      </c>
      <c r="I2211" s="6"/>
      <c r="J2211" s="6">
        <f t="shared" si="100"/>
        <v>90000000</v>
      </c>
      <c r="K2211" s="67" t="str">
        <f t="shared" si="101"/>
        <v>02-02-02-008-005</v>
      </c>
      <c r="L2211" s="67" t="s">
        <v>668</v>
      </c>
      <c r="M2211" s="66" t="s">
        <v>273</v>
      </c>
      <c r="N2211" s="66" t="str">
        <f t="shared" si="99"/>
        <v/>
      </c>
      <c r="O2211" s="66" t="str">
        <f>IF(A2211="","",IF(M2211="DETALLE","",COUNTIFS(N2211:$N$2970,N2211)))</f>
        <v/>
      </c>
      <c r="P2211" s="66" t="s">
        <v>774</v>
      </c>
      <c r="Q2211" s="66" t="s">
        <v>551</v>
      </c>
      <c r="R2211" s="66" t="s">
        <v>551</v>
      </c>
      <c r="S2211" s="65" t="s">
        <v>1053</v>
      </c>
    </row>
    <row r="2212" spans="1:19" s="66" customFormat="1" x14ac:dyDescent="0.25">
      <c r="F2212" s="84" t="s">
        <v>96</v>
      </c>
      <c r="G2212" s="80" t="s">
        <v>363</v>
      </c>
      <c r="H2212" s="6">
        <v>380000000</v>
      </c>
      <c r="I2212" s="6"/>
      <c r="J2212" s="6">
        <f t="shared" si="100"/>
        <v>380000000</v>
      </c>
      <c r="K2212" s="67" t="str">
        <f t="shared" si="101"/>
        <v>02-02-02-008-005</v>
      </c>
      <c r="L2212" s="67" t="s">
        <v>668</v>
      </c>
      <c r="M2212" s="66" t="s">
        <v>273</v>
      </c>
      <c r="N2212" s="66" t="str">
        <f t="shared" si="99"/>
        <v/>
      </c>
      <c r="O2212" s="66" t="str">
        <f>IF(A2212="","",IF(M2212="DETALLE","",COUNTIFS(N2212:$N$2970,N2212)))</f>
        <v/>
      </c>
      <c r="P2212" s="66" t="s">
        <v>742</v>
      </c>
      <c r="Q2212" s="66" t="s">
        <v>551</v>
      </c>
      <c r="R2212" s="66" t="s">
        <v>551</v>
      </c>
      <c r="S2212" s="65" t="s">
        <v>742</v>
      </c>
    </row>
    <row r="2213" spans="1:19" s="66" customFormat="1" x14ac:dyDescent="0.25">
      <c r="F2213" s="84" t="s">
        <v>97</v>
      </c>
      <c r="G2213" s="80" t="s">
        <v>364</v>
      </c>
      <c r="H2213" s="6">
        <v>190000000</v>
      </c>
      <c r="I2213" s="6"/>
      <c r="J2213" s="6">
        <f t="shared" si="100"/>
        <v>190000000</v>
      </c>
      <c r="K2213" s="67" t="str">
        <f t="shared" si="101"/>
        <v>02-02-02-008-005</v>
      </c>
      <c r="L2213" s="67" t="s">
        <v>668</v>
      </c>
      <c r="M2213" s="66" t="s">
        <v>273</v>
      </c>
      <c r="N2213" s="66" t="str">
        <f t="shared" si="99"/>
        <v/>
      </c>
      <c r="O2213" s="66" t="str">
        <f>IF(A2213="","",IF(M2213="DETALLE","",COUNTIFS(N2213:$N$2970,N2213)))</f>
        <v/>
      </c>
      <c r="P2213" s="66" t="s">
        <v>742</v>
      </c>
      <c r="Q2213" s="66" t="s">
        <v>551</v>
      </c>
      <c r="R2213" s="66" t="s">
        <v>551</v>
      </c>
      <c r="S2213" s="65" t="s">
        <v>861</v>
      </c>
    </row>
    <row r="2214" spans="1:19" s="66" customFormat="1" x14ac:dyDescent="0.25">
      <c r="F2214" s="84" t="s">
        <v>120</v>
      </c>
      <c r="G2214" s="80" t="s">
        <v>971</v>
      </c>
      <c r="H2214" s="6">
        <v>10300000</v>
      </c>
      <c r="I2214" s="6"/>
      <c r="J2214" s="6">
        <f t="shared" si="100"/>
        <v>10300000</v>
      </c>
      <c r="K2214" s="67" t="str">
        <f t="shared" si="101"/>
        <v>02-02-02-008-005</v>
      </c>
      <c r="L2214" s="67" t="s">
        <v>668</v>
      </c>
      <c r="M2214" s="66" t="s">
        <v>273</v>
      </c>
      <c r="N2214" s="66" t="str">
        <f t="shared" si="99"/>
        <v/>
      </c>
      <c r="O2214" s="66" t="str">
        <f>IF(A2214="","",IF(M2214="DETALLE","",COUNTIFS(N2214:$N$2970,N2214)))</f>
        <v/>
      </c>
      <c r="P2214" s="66" t="s">
        <v>742</v>
      </c>
      <c r="Q2214" s="66" t="s">
        <v>551</v>
      </c>
      <c r="R2214" s="66" t="s">
        <v>551</v>
      </c>
      <c r="S2214" s="65" t="s">
        <v>866</v>
      </c>
    </row>
    <row r="2215" spans="1:19" s="66" customFormat="1" x14ac:dyDescent="0.25">
      <c r="F2215" s="84" t="s">
        <v>98</v>
      </c>
      <c r="G2215" s="80" t="s">
        <v>283</v>
      </c>
      <c r="H2215" s="6">
        <v>45000000</v>
      </c>
      <c r="I2215" s="6"/>
      <c r="J2215" s="6">
        <f t="shared" si="100"/>
        <v>45000000</v>
      </c>
      <c r="K2215" s="67" t="str">
        <f t="shared" si="101"/>
        <v>02-02-02-008-005</v>
      </c>
      <c r="L2215" s="67" t="s">
        <v>668</v>
      </c>
      <c r="M2215" s="66" t="s">
        <v>273</v>
      </c>
      <c r="N2215" s="66" t="str">
        <f t="shared" si="99"/>
        <v/>
      </c>
      <c r="O2215" s="66" t="str">
        <f>IF(A2215="","",IF(M2215="DETALLE","",COUNTIFS(N2215:$N$2970,N2215)))</f>
        <v/>
      </c>
      <c r="P2215" s="66" t="s">
        <v>742</v>
      </c>
      <c r="Q2215" s="66" t="s">
        <v>551</v>
      </c>
      <c r="R2215" s="66" t="s">
        <v>551</v>
      </c>
      <c r="S2215" s="65" t="s">
        <v>862</v>
      </c>
    </row>
    <row r="2216" spans="1:19" s="66" customFormat="1" x14ac:dyDescent="0.25">
      <c r="F2216" s="84" t="s">
        <v>99</v>
      </c>
      <c r="G2216" s="80" t="s">
        <v>365</v>
      </c>
      <c r="H2216" s="6">
        <v>35000000</v>
      </c>
      <c r="I2216" s="6"/>
      <c r="J2216" s="6">
        <f t="shared" si="100"/>
        <v>35000000</v>
      </c>
      <c r="K2216" s="67" t="str">
        <f t="shared" si="101"/>
        <v>02-02-02-008-005</v>
      </c>
      <c r="L2216" s="67" t="s">
        <v>668</v>
      </c>
      <c r="M2216" s="66" t="s">
        <v>273</v>
      </c>
      <c r="N2216" s="66" t="str">
        <f t="shared" si="99"/>
        <v/>
      </c>
      <c r="O2216" s="66" t="str">
        <f>IF(A2216="","",IF(M2216="DETALLE","",COUNTIFS(N2216:$N$2970,N2216)))</f>
        <v/>
      </c>
      <c r="P2216" s="66" t="s">
        <v>742</v>
      </c>
      <c r="Q2216" s="66" t="s">
        <v>551</v>
      </c>
      <c r="R2216" s="66" t="s">
        <v>551</v>
      </c>
      <c r="S2216" s="65" t="s">
        <v>1052</v>
      </c>
    </row>
    <row r="2217" spans="1:19" s="66" customFormat="1" x14ac:dyDescent="0.25">
      <c r="A2217" s="62"/>
      <c r="B2217" s="62"/>
      <c r="C2217" s="62"/>
      <c r="D2217" s="62"/>
      <c r="E2217" s="62"/>
      <c r="F2217" s="71"/>
      <c r="G2217" s="62" t="s">
        <v>261</v>
      </c>
      <c r="H2217" s="4" t="str">
        <f>IF(A2217="","",SUMIFS(H2218:$H$2970,L2218:$L$2970,K2217))</f>
        <v/>
      </c>
      <c r="I2217" s="4" t="str">
        <f>IF(A2217="","",SUMIFS(I2218:$I$2970,L2218:$L$2970,K2217))</f>
        <v/>
      </c>
      <c r="J2217" s="4" t="str">
        <f t="shared" si="100"/>
        <v/>
      </c>
      <c r="K2217" s="64" t="str">
        <f t="shared" si="101"/>
        <v/>
      </c>
      <c r="L2217" s="64" t="s">
        <v>261</v>
      </c>
      <c r="M2217" s="62" t="s">
        <v>261</v>
      </c>
      <c r="N2217" s="62" t="str">
        <f t="shared" si="99"/>
        <v/>
      </c>
      <c r="O2217" s="62" t="str">
        <f>IF(A2217="","",IF(M2217="DETALLE","",COUNTIFS(N2217:$N$2970,N2217)))</f>
        <v/>
      </c>
      <c r="P2217" s="62" t="s">
        <v>261</v>
      </c>
      <c r="Q2217" s="62" t="s">
        <v>261</v>
      </c>
      <c r="R2217" s="62" t="s">
        <v>261</v>
      </c>
      <c r="S2217" s="65" t="s">
        <v>261</v>
      </c>
    </row>
    <row r="2218" spans="1:19" s="66" customFormat="1" ht="30" customHeight="1" x14ac:dyDescent="0.25">
      <c r="A2218" s="62" t="s">
        <v>27</v>
      </c>
      <c r="B2218" s="62" t="s">
        <v>27</v>
      </c>
      <c r="C2218" s="62" t="s">
        <v>27</v>
      </c>
      <c r="D2218" s="62" t="s">
        <v>30</v>
      </c>
      <c r="E2218" s="62" t="s">
        <v>143</v>
      </c>
      <c r="F2218" s="71"/>
      <c r="G2218" s="63" t="s">
        <v>960</v>
      </c>
      <c r="H2218" s="4">
        <f>IF(A2218="","",SUMIFS(H2219:$H$2970,L2219:$L$2970,K2218))</f>
        <v>2000000</v>
      </c>
      <c r="I2218" s="4">
        <f>IF(A2218="","",SUMIFS(I2219:$I$2970,L2219:$L$2970,K2218))</f>
        <v>52000000</v>
      </c>
      <c r="J2218" s="4">
        <f t="shared" si="100"/>
        <v>54000000</v>
      </c>
      <c r="K2218" s="64" t="str">
        <f t="shared" si="101"/>
        <v>02-02-02-008-006</v>
      </c>
      <c r="L2218" s="64" t="s">
        <v>663</v>
      </c>
      <c r="M2218" s="62" t="s">
        <v>277</v>
      </c>
      <c r="N2218" s="62" t="str">
        <f t="shared" si="99"/>
        <v>020202008006Subordinal</v>
      </c>
      <c r="O2218" s="62">
        <f>IF(A2218="","",IF(M2218="DETALLE","",COUNTIFS(N2218:$N$2970,N2218)))</f>
        <v>1</v>
      </c>
      <c r="P2218" s="62" t="s">
        <v>261</v>
      </c>
      <c r="Q2218" s="62" t="s">
        <v>710</v>
      </c>
      <c r="R2218" s="62" t="s">
        <v>552</v>
      </c>
      <c r="S2218" s="65" t="s">
        <v>261</v>
      </c>
    </row>
    <row r="2219" spans="1:19" s="66" customFormat="1" x14ac:dyDescent="0.25">
      <c r="F2219" s="84" t="s">
        <v>54</v>
      </c>
      <c r="G2219" s="80" t="s">
        <v>288</v>
      </c>
      <c r="H2219" s="6"/>
      <c r="I2219" s="6">
        <v>52000000</v>
      </c>
      <c r="J2219" s="6">
        <f t="shared" si="100"/>
        <v>52000000</v>
      </c>
      <c r="K2219" s="67" t="str">
        <f t="shared" si="101"/>
        <v>02-02-02-008-006</v>
      </c>
      <c r="L2219" s="67" t="s">
        <v>669</v>
      </c>
      <c r="M2219" s="66" t="s">
        <v>273</v>
      </c>
      <c r="N2219" s="66" t="str">
        <f t="shared" si="99"/>
        <v/>
      </c>
      <c r="O2219" s="66" t="str">
        <f>IF(A2219="","",IF(M2219="DETALLE","",COUNTIFS(N2219:$N$2970,N2219)))</f>
        <v/>
      </c>
      <c r="P2219" s="66" t="s">
        <v>743</v>
      </c>
      <c r="Q2219" s="66" t="s">
        <v>710</v>
      </c>
      <c r="R2219" s="66" t="s">
        <v>552</v>
      </c>
      <c r="S2219" s="65" t="s">
        <v>743</v>
      </c>
    </row>
    <row r="2220" spans="1:19" s="66" customFormat="1" x14ac:dyDescent="0.25">
      <c r="F2220" s="84" t="s">
        <v>69</v>
      </c>
      <c r="G2220" s="80" t="s">
        <v>338</v>
      </c>
      <c r="H2220" s="6">
        <v>2000000</v>
      </c>
      <c r="I2220" s="6"/>
      <c r="J2220" s="6">
        <f t="shared" si="100"/>
        <v>2000000</v>
      </c>
      <c r="K2220" s="67" t="str">
        <f t="shared" si="101"/>
        <v>02-02-02-008-006</v>
      </c>
      <c r="L2220" s="67" t="s">
        <v>669</v>
      </c>
      <c r="M2220" s="66" t="s">
        <v>273</v>
      </c>
      <c r="N2220" s="66" t="str">
        <f t="shared" si="99"/>
        <v/>
      </c>
      <c r="O2220" s="66" t="str">
        <f>IF(A2220="","",IF(M2220="DETALLE","",COUNTIFS(N2220:$N$2970,N2220)))</f>
        <v/>
      </c>
      <c r="P2220" s="66" t="s">
        <v>763</v>
      </c>
      <c r="Q2220" s="66" t="s">
        <v>710</v>
      </c>
      <c r="R2220" s="66" t="s">
        <v>552</v>
      </c>
      <c r="S2220" s="65" t="s">
        <v>847</v>
      </c>
    </row>
    <row r="2221" spans="1:19" s="66" customFormat="1" x14ac:dyDescent="0.25">
      <c r="A2221" s="62"/>
      <c r="B2221" s="62"/>
      <c r="C2221" s="62"/>
      <c r="D2221" s="62"/>
      <c r="E2221" s="62"/>
      <c r="F2221" s="71"/>
      <c r="G2221" s="62" t="s">
        <v>261</v>
      </c>
      <c r="H2221" s="4" t="str">
        <f>IF(A2221="","",SUMIFS(H2222:$H$2970,L2222:$L$2970,K2221))</f>
        <v/>
      </c>
      <c r="I2221" s="4" t="str">
        <f>IF(A2221="","",SUMIFS(I2222:$I$2970,L2222:$L$2970,K2221))</f>
        <v/>
      </c>
      <c r="J2221" s="4" t="str">
        <f t="shared" si="100"/>
        <v/>
      </c>
      <c r="K2221" s="64" t="str">
        <f t="shared" si="101"/>
        <v/>
      </c>
      <c r="L2221" s="64" t="s">
        <v>261</v>
      </c>
      <c r="M2221" s="62" t="s">
        <v>261</v>
      </c>
      <c r="N2221" s="62" t="str">
        <f t="shared" si="99"/>
        <v/>
      </c>
      <c r="O2221" s="62" t="str">
        <f>IF(A2221="","",IF(M2221="DETALLE","",COUNTIFS(N2221:$N$2970,N2221)))</f>
        <v/>
      </c>
      <c r="P2221" s="62" t="s">
        <v>261</v>
      </c>
      <c r="Q2221" s="62" t="s">
        <v>261</v>
      </c>
      <c r="R2221" s="62" t="s">
        <v>261</v>
      </c>
      <c r="S2221" s="65" t="s">
        <v>261</v>
      </c>
    </row>
    <row r="2222" spans="1:19" s="66" customFormat="1" ht="30" customHeight="1" x14ac:dyDescent="0.25">
      <c r="A2222" s="62" t="s">
        <v>27</v>
      </c>
      <c r="B2222" s="62" t="s">
        <v>27</v>
      </c>
      <c r="C2222" s="62" t="s">
        <v>27</v>
      </c>
      <c r="D2222" s="62" t="s">
        <v>30</v>
      </c>
      <c r="E2222" s="62" t="s">
        <v>146</v>
      </c>
      <c r="F2222" s="71"/>
      <c r="G2222" s="63" t="s">
        <v>553</v>
      </c>
      <c r="H2222" s="4">
        <f>IF(A2222="","",SUMIFS(H2223:$H$2970,L2223:$L$2970,K2222))</f>
        <v>157402614264.64999</v>
      </c>
      <c r="I2222" s="4">
        <f>IF(A2222="","",SUMIFS(I2223:$I$2970,L2223:$L$2970,K2222))</f>
        <v>17516336155</v>
      </c>
      <c r="J2222" s="4">
        <f t="shared" si="100"/>
        <v>174918950419.64999</v>
      </c>
      <c r="K2222" s="64" t="str">
        <f t="shared" si="101"/>
        <v>02-02-02-008-007</v>
      </c>
      <c r="L2222" s="64" t="s">
        <v>663</v>
      </c>
      <c r="M2222" s="62" t="s">
        <v>277</v>
      </c>
      <c r="N2222" s="62" t="str">
        <f t="shared" si="99"/>
        <v>020202008007Subordinal</v>
      </c>
      <c r="O2222" s="62">
        <f>IF(A2222="","",IF(M2222="DETALLE","",COUNTIFS(N2222:$N$2970,N2222)))</f>
        <v>1</v>
      </c>
      <c r="P2222" s="62" t="s">
        <v>261</v>
      </c>
      <c r="Q2222" s="62" t="s">
        <v>707</v>
      </c>
      <c r="R2222" s="62" t="s">
        <v>553</v>
      </c>
      <c r="S2222" s="65" t="s">
        <v>261</v>
      </c>
    </row>
    <row r="2223" spans="1:19" s="66" customFormat="1" x14ac:dyDescent="0.25">
      <c r="F2223" s="84" t="s">
        <v>101</v>
      </c>
      <c r="G2223" s="80" t="s">
        <v>279</v>
      </c>
      <c r="H2223" s="6">
        <v>7560210250</v>
      </c>
      <c r="I2223" s="6">
        <v>1054427250</v>
      </c>
      <c r="J2223" s="6">
        <f t="shared" si="100"/>
        <v>8614637500</v>
      </c>
      <c r="K2223" s="67" t="str">
        <f t="shared" si="101"/>
        <v>02-02-02-008-007</v>
      </c>
      <c r="L2223" s="67" t="s">
        <v>670</v>
      </c>
      <c r="M2223" s="66" t="s">
        <v>273</v>
      </c>
      <c r="N2223" s="66" t="str">
        <f t="shared" si="99"/>
        <v/>
      </c>
      <c r="O2223" s="66" t="str">
        <f>IF(A2223="","",IF(M2223="DETALLE","",COUNTIFS(N2223:$N$2970,N2223)))</f>
        <v/>
      </c>
      <c r="P2223" s="66" t="s">
        <v>739</v>
      </c>
      <c r="Q2223" s="66" t="s">
        <v>707</v>
      </c>
      <c r="R2223" s="66" t="s">
        <v>553</v>
      </c>
      <c r="S2223" s="65" t="s">
        <v>864</v>
      </c>
    </row>
    <row r="2224" spans="1:19" s="66" customFormat="1" x14ac:dyDescent="0.25">
      <c r="F2224" s="84" t="s">
        <v>31</v>
      </c>
      <c r="G2224" s="80" t="s">
        <v>961</v>
      </c>
      <c r="H2224" s="6">
        <v>325000000</v>
      </c>
      <c r="I2224" s="6"/>
      <c r="J2224" s="6">
        <f t="shared" si="100"/>
        <v>325000000</v>
      </c>
      <c r="K2224" s="67" t="str">
        <f t="shared" si="101"/>
        <v>02-02-02-008-007</v>
      </c>
      <c r="L2224" s="67" t="s">
        <v>670</v>
      </c>
      <c r="M2224" s="66" t="s">
        <v>273</v>
      </c>
      <c r="N2224" s="66" t="str">
        <f t="shared" si="99"/>
        <v/>
      </c>
      <c r="O2224" s="66" t="str">
        <f>IF(A2224="","",IF(M2224="DETALLE","",COUNTIFS(N2224:$N$2970,N2224)))</f>
        <v/>
      </c>
      <c r="P2224" s="66" t="s">
        <v>739</v>
      </c>
      <c r="Q2224" s="66" t="s">
        <v>707</v>
      </c>
      <c r="R2224" s="66" t="s">
        <v>553</v>
      </c>
      <c r="S2224" s="65" t="s">
        <v>832</v>
      </c>
    </row>
    <row r="2225" spans="6:19" s="66" customFormat="1" x14ac:dyDescent="0.25">
      <c r="F2225" s="84" t="s">
        <v>144</v>
      </c>
      <c r="G2225" s="80" t="s">
        <v>408</v>
      </c>
      <c r="H2225" s="6">
        <v>235000000</v>
      </c>
      <c r="I2225" s="6"/>
      <c r="J2225" s="6">
        <f t="shared" si="100"/>
        <v>235000000</v>
      </c>
      <c r="K2225" s="67" t="str">
        <f t="shared" si="101"/>
        <v>02-02-02-008-007</v>
      </c>
      <c r="L2225" s="67" t="s">
        <v>670</v>
      </c>
      <c r="M2225" s="66" t="s">
        <v>273</v>
      </c>
      <c r="N2225" s="66" t="str">
        <f t="shared" si="99"/>
        <v/>
      </c>
      <c r="O2225" s="66" t="str">
        <f>IF(A2225="","",IF(M2225="DETALLE","",COUNTIFS(N2225:$N$2970,N2225)))</f>
        <v/>
      </c>
      <c r="P2225" s="66" t="s">
        <v>739</v>
      </c>
      <c r="Q2225" s="66" t="s">
        <v>707</v>
      </c>
      <c r="R2225" s="66" t="s">
        <v>553</v>
      </c>
      <c r="S2225" s="65" t="s">
        <v>888</v>
      </c>
    </row>
    <row r="2226" spans="6:19" s="66" customFormat="1" x14ac:dyDescent="0.25">
      <c r="F2226" s="84" t="s">
        <v>153</v>
      </c>
      <c r="G2226" s="80" t="s">
        <v>1008</v>
      </c>
      <c r="H2226" s="6">
        <v>1000000</v>
      </c>
      <c r="I2226" s="6"/>
      <c r="J2226" s="6">
        <f t="shared" si="100"/>
        <v>1000000</v>
      </c>
      <c r="K2226" s="67" t="str">
        <f t="shared" si="101"/>
        <v>02-02-02-008-007</v>
      </c>
      <c r="L2226" s="67" t="s">
        <v>670</v>
      </c>
      <c r="M2226" s="66" t="s">
        <v>273</v>
      </c>
      <c r="N2226" s="66" t="str">
        <f t="shared" si="99"/>
        <v/>
      </c>
      <c r="O2226" s="66" t="str">
        <f>IF(A2226="","",IF(M2226="DETALLE","",COUNTIFS(N2226:$N$2970,N2226)))</f>
        <v/>
      </c>
      <c r="P2226" s="66" t="s">
        <v>739</v>
      </c>
      <c r="Q2226" s="66" t="s">
        <v>707</v>
      </c>
      <c r="R2226" s="66" t="s">
        <v>553</v>
      </c>
      <c r="S2226" s="65" t="s">
        <v>890</v>
      </c>
    </row>
    <row r="2227" spans="6:19" s="66" customFormat="1" x14ac:dyDescent="0.25">
      <c r="F2227" s="84" t="s">
        <v>160</v>
      </c>
      <c r="G2227" s="80" t="s">
        <v>1042</v>
      </c>
      <c r="H2227" s="6">
        <v>3400000</v>
      </c>
      <c r="I2227" s="6"/>
      <c r="J2227" s="6">
        <f t="shared" si="100"/>
        <v>3400000</v>
      </c>
      <c r="K2227" s="67" t="str">
        <f t="shared" si="101"/>
        <v>02-02-02-008-007</v>
      </c>
      <c r="L2227" s="67" t="s">
        <v>670</v>
      </c>
      <c r="M2227" s="66" t="s">
        <v>273</v>
      </c>
      <c r="N2227" s="66" t="str">
        <f t="shared" si="99"/>
        <v/>
      </c>
      <c r="O2227" s="66" t="str">
        <f>IF(A2227="","",IF(M2227="DETALLE","",COUNTIFS(N2227:$N$2970,N2227)))</f>
        <v/>
      </c>
      <c r="P2227" s="66" t="s">
        <v>739</v>
      </c>
      <c r="Q2227" s="66" t="s">
        <v>707</v>
      </c>
      <c r="R2227" s="66" t="s">
        <v>553</v>
      </c>
      <c r="S2227" s="65" t="s">
        <v>894</v>
      </c>
    </row>
    <row r="2228" spans="6:19" s="66" customFormat="1" x14ac:dyDescent="0.25">
      <c r="F2228" s="84" t="s">
        <v>167</v>
      </c>
      <c r="G2228" s="80" t="s">
        <v>1014</v>
      </c>
      <c r="H2228" s="6">
        <v>5000000</v>
      </c>
      <c r="I2228" s="6"/>
      <c r="J2228" s="6">
        <f t="shared" si="100"/>
        <v>5000000</v>
      </c>
      <c r="K2228" s="67" t="str">
        <f t="shared" si="101"/>
        <v>02-02-02-008-007</v>
      </c>
      <c r="L2228" s="67" t="s">
        <v>670</v>
      </c>
      <c r="M2228" s="66" t="s">
        <v>273</v>
      </c>
      <c r="N2228" s="66" t="str">
        <f t="shared" si="99"/>
        <v/>
      </c>
      <c r="O2228" s="66" t="str">
        <f>IF(A2228="","",IF(M2228="DETALLE","",COUNTIFS(N2228:$N$2970,N2228)))</f>
        <v/>
      </c>
      <c r="P2228" s="66" t="s">
        <v>739</v>
      </c>
      <c r="Q2228" s="66" t="s">
        <v>707</v>
      </c>
      <c r="R2228" s="66" t="s">
        <v>553</v>
      </c>
      <c r="S2228" s="65" t="s">
        <v>900</v>
      </c>
    </row>
    <row r="2229" spans="6:19" s="66" customFormat="1" x14ac:dyDescent="0.25">
      <c r="F2229" s="84" t="s">
        <v>161</v>
      </c>
      <c r="G2229" s="80" t="s">
        <v>1011</v>
      </c>
      <c r="H2229" s="6">
        <v>8000000</v>
      </c>
      <c r="I2229" s="6"/>
      <c r="J2229" s="6">
        <f t="shared" si="100"/>
        <v>8000000</v>
      </c>
      <c r="K2229" s="67" t="str">
        <f t="shared" si="101"/>
        <v>02-02-02-008-007</v>
      </c>
      <c r="L2229" s="67" t="s">
        <v>670</v>
      </c>
      <c r="M2229" s="66" t="s">
        <v>273</v>
      </c>
      <c r="N2229" s="66" t="str">
        <f t="shared" si="99"/>
        <v/>
      </c>
      <c r="O2229" s="66" t="str">
        <f>IF(A2229="","",IF(M2229="DETALLE","",COUNTIFS(N2229:$N$2970,N2229)))</f>
        <v/>
      </c>
      <c r="P2229" s="66" t="s">
        <v>739</v>
      </c>
      <c r="Q2229" s="66" t="s">
        <v>707</v>
      </c>
      <c r="R2229" s="66" t="s">
        <v>553</v>
      </c>
      <c r="S2229" s="65" t="s">
        <v>895</v>
      </c>
    </row>
    <row r="2230" spans="6:19" s="66" customFormat="1" x14ac:dyDescent="0.25">
      <c r="F2230" s="84" t="s">
        <v>165</v>
      </c>
      <c r="G2230" s="80" t="s">
        <v>1013</v>
      </c>
      <c r="H2230" s="6">
        <v>1600000</v>
      </c>
      <c r="I2230" s="6"/>
      <c r="J2230" s="6">
        <f t="shared" si="100"/>
        <v>1600000</v>
      </c>
      <c r="K2230" s="67" t="str">
        <f t="shared" si="101"/>
        <v>02-02-02-008-007</v>
      </c>
      <c r="L2230" s="67" t="s">
        <v>670</v>
      </c>
      <c r="M2230" s="66" t="s">
        <v>273</v>
      </c>
      <c r="N2230" s="66" t="str">
        <f t="shared" ref="N2230:N2296" si="102">IF(F2230&lt;&gt;"","",A2230&amp;TRIM(B2230)&amp;TRIM(C2230)&amp;TRIM(D2230)&amp;TRIM(E2230)&amp;TRIM(M2230))</f>
        <v/>
      </c>
      <c r="O2230" s="66" t="str">
        <f>IF(A2230="","",IF(M2230="DETALLE","",COUNTIFS(N2230:$N$2970,N2230)))</f>
        <v/>
      </c>
      <c r="P2230" s="66" t="s">
        <v>739</v>
      </c>
      <c r="Q2230" s="66" t="s">
        <v>707</v>
      </c>
      <c r="R2230" s="66" t="s">
        <v>553</v>
      </c>
      <c r="S2230" s="65" t="s">
        <v>898</v>
      </c>
    </row>
    <row r="2231" spans="6:19" s="66" customFormat="1" x14ac:dyDescent="0.25">
      <c r="F2231" s="84" t="s">
        <v>168</v>
      </c>
      <c r="G2231" s="80" t="s">
        <v>1015</v>
      </c>
      <c r="H2231" s="6">
        <v>14000000</v>
      </c>
      <c r="I2231" s="6"/>
      <c r="J2231" s="6">
        <f t="shared" si="100"/>
        <v>14000000</v>
      </c>
      <c r="K2231" s="67" t="str">
        <f t="shared" si="101"/>
        <v>02-02-02-008-007</v>
      </c>
      <c r="L2231" s="67" t="s">
        <v>670</v>
      </c>
      <c r="M2231" s="66" t="s">
        <v>273</v>
      </c>
      <c r="N2231" s="66" t="str">
        <f t="shared" si="102"/>
        <v/>
      </c>
      <c r="O2231" s="66" t="str">
        <f>IF(A2231="","",IF(M2231="DETALLE","",COUNTIFS(N2231:$N$2970,N2231)))</f>
        <v/>
      </c>
      <c r="P2231" s="66" t="s">
        <v>739</v>
      </c>
      <c r="Q2231" s="66" t="s">
        <v>707</v>
      </c>
      <c r="R2231" s="66" t="s">
        <v>553</v>
      </c>
      <c r="S2231" s="65" t="s">
        <v>901</v>
      </c>
    </row>
    <row r="2232" spans="6:19" s="66" customFormat="1" x14ac:dyDescent="0.25">
      <c r="F2232" s="84" t="s">
        <v>162</v>
      </c>
      <c r="G2232" s="80" t="s">
        <v>1012</v>
      </c>
      <c r="H2232" s="6">
        <v>2000000</v>
      </c>
      <c r="I2232" s="6"/>
      <c r="J2232" s="6">
        <f t="shared" si="100"/>
        <v>2000000</v>
      </c>
      <c r="K2232" s="67" t="str">
        <f t="shared" si="101"/>
        <v>02-02-02-008-007</v>
      </c>
      <c r="L2232" s="67" t="s">
        <v>670</v>
      </c>
      <c r="M2232" s="66" t="s">
        <v>273</v>
      </c>
      <c r="N2232" s="66" t="str">
        <f t="shared" si="102"/>
        <v/>
      </c>
      <c r="O2232" s="66" t="str">
        <f>IF(A2232="","",IF(M2232="DETALLE","",COUNTIFS(N2232:$N$2970,N2232)))</f>
        <v/>
      </c>
      <c r="P2232" s="66" t="s">
        <v>739</v>
      </c>
      <c r="Q2232" s="66" t="s">
        <v>707</v>
      </c>
      <c r="R2232" s="66" t="s">
        <v>553</v>
      </c>
      <c r="S2232" s="65" t="s">
        <v>896</v>
      </c>
    </row>
    <row r="2233" spans="6:19" s="66" customFormat="1" x14ac:dyDescent="0.25">
      <c r="F2233" s="84" t="s">
        <v>169</v>
      </c>
      <c r="G2233" s="80" t="s">
        <v>1044</v>
      </c>
      <c r="H2233" s="6">
        <v>7000000</v>
      </c>
      <c r="I2233" s="6"/>
      <c r="J2233" s="6">
        <f t="shared" si="100"/>
        <v>7000000</v>
      </c>
      <c r="K2233" s="67" t="str">
        <f t="shared" si="101"/>
        <v>02-02-02-008-007</v>
      </c>
      <c r="L2233" s="67" t="s">
        <v>670</v>
      </c>
      <c r="M2233" s="66" t="s">
        <v>273</v>
      </c>
      <c r="N2233" s="66" t="str">
        <f t="shared" si="102"/>
        <v/>
      </c>
      <c r="O2233" s="66" t="str">
        <f>IF(A2233="","",IF(M2233="DETALLE","",COUNTIFS(N2233:$N$2970,N2233)))</f>
        <v/>
      </c>
      <c r="P2233" s="66" t="s">
        <v>739</v>
      </c>
      <c r="Q2233" s="66" t="s">
        <v>707</v>
      </c>
      <c r="R2233" s="66" t="s">
        <v>553</v>
      </c>
      <c r="S2233" s="65" t="s">
        <v>902</v>
      </c>
    </row>
    <row r="2234" spans="6:19" s="66" customFormat="1" x14ac:dyDescent="0.25">
      <c r="F2234" s="84" t="s">
        <v>154</v>
      </c>
      <c r="G2234" s="80" t="s">
        <v>1009</v>
      </c>
      <c r="H2234" s="6">
        <v>1000000</v>
      </c>
      <c r="I2234" s="6"/>
      <c r="J2234" s="6">
        <f t="shared" ref="J2234:J2300" si="103">IF(AND(A2234="",F2234=""),"",H2234+I2234)</f>
        <v>1000000</v>
      </c>
      <c r="K2234" s="67" t="str">
        <f t="shared" ref="K2234:K2300" si="104">IF(F2234&lt;&gt;"",K2233,A2234&amp;IF(B2234="","","-"&amp;B2234)&amp;IF(OR(C2234="",C2234=" "),"","-"&amp;C2234)&amp;IF(OR(D2234="",D2234=" "),"","-"&amp;D2234)&amp;IF(OR(E2234="",E2234=" "),"","-"&amp;E2234))</f>
        <v>02-02-02-008-007</v>
      </c>
      <c r="L2234" s="67" t="s">
        <v>670</v>
      </c>
      <c r="M2234" s="66" t="s">
        <v>273</v>
      </c>
      <c r="N2234" s="66" t="str">
        <f t="shared" si="102"/>
        <v/>
      </c>
      <c r="O2234" s="66" t="str">
        <f>IF(A2234="","",IF(M2234="DETALLE","",COUNTIFS(N2234:$N$2970,N2234)))</f>
        <v/>
      </c>
      <c r="P2234" s="66" t="s">
        <v>739</v>
      </c>
      <c r="Q2234" s="66" t="s">
        <v>707</v>
      </c>
      <c r="R2234" s="66" t="s">
        <v>553</v>
      </c>
      <c r="S2234" s="65" t="s">
        <v>891</v>
      </c>
    </row>
    <row r="2235" spans="6:19" s="66" customFormat="1" x14ac:dyDescent="0.25">
      <c r="F2235" s="84" t="s">
        <v>134</v>
      </c>
      <c r="G2235" s="80" t="s">
        <v>1007</v>
      </c>
      <c r="H2235" s="6">
        <v>1000000</v>
      </c>
      <c r="I2235" s="6"/>
      <c r="J2235" s="6">
        <f t="shared" si="103"/>
        <v>1000000</v>
      </c>
      <c r="K2235" s="67" t="str">
        <f t="shared" si="104"/>
        <v>02-02-02-008-007</v>
      </c>
      <c r="L2235" s="67" t="s">
        <v>670</v>
      </c>
      <c r="M2235" s="66" t="s">
        <v>273</v>
      </c>
      <c r="N2235" s="66" t="str">
        <f t="shared" si="102"/>
        <v/>
      </c>
      <c r="O2235" s="66" t="str">
        <f>IF(A2235="","",IF(M2235="DETALLE","",COUNTIFS(N2235:$N$2970,N2235)))</f>
        <v/>
      </c>
      <c r="P2235" s="66" t="s">
        <v>739</v>
      </c>
      <c r="Q2235" s="66" t="s">
        <v>707</v>
      </c>
      <c r="R2235" s="66" t="s">
        <v>553</v>
      </c>
      <c r="S2235" s="65" t="s">
        <v>882</v>
      </c>
    </row>
    <row r="2236" spans="6:19" s="66" customFormat="1" x14ac:dyDescent="0.25">
      <c r="F2236" s="84" t="s">
        <v>155</v>
      </c>
      <c r="G2236" s="80" t="s">
        <v>1010</v>
      </c>
      <c r="H2236" s="6">
        <v>5000000</v>
      </c>
      <c r="I2236" s="6"/>
      <c r="J2236" s="6">
        <f t="shared" si="103"/>
        <v>5000000</v>
      </c>
      <c r="K2236" s="67" t="str">
        <f t="shared" si="104"/>
        <v>02-02-02-008-007</v>
      </c>
      <c r="L2236" s="67" t="s">
        <v>670</v>
      </c>
      <c r="M2236" s="66" t="s">
        <v>273</v>
      </c>
      <c r="N2236" s="66" t="str">
        <f t="shared" si="102"/>
        <v/>
      </c>
      <c r="O2236" s="66" t="str">
        <f>IF(A2236="","",IF(M2236="DETALLE","",COUNTIFS(N2236:$N$2970,N2236)))</f>
        <v/>
      </c>
      <c r="P2236" s="66" t="s">
        <v>739</v>
      </c>
      <c r="Q2236" s="66" t="s">
        <v>707</v>
      </c>
      <c r="R2236" s="66" t="s">
        <v>553</v>
      </c>
      <c r="S2236" s="65" t="s">
        <v>892</v>
      </c>
    </row>
    <row r="2237" spans="6:19" s="66" customFormat="1" x14ac:dyDescent="0.25">
      <c r="F2237" s="84" t="s">
        <v>135</v>
      </c>
      <c r="G2237" s="80" t="s">
        <v>1039</v>
      </c>
      <c r="H2237" s="6">
        <v>8094679176</v>
      </c>
      <c r="I2237" s="6">
        <v>400000000</v>
      </c>
      <c r="J2237" s="6">
        <f t="shared" si="103"/>
        <v>8494679176</v>
      </c>
      <c r="K2237" s="67" t="str">
        <f t="shared" si="104"/>
        <v>02-02-02-008-007</v>
      </c>
      <c r="L2237" s="67" t="s">
        <v>670</v>
      </c>
      <c r="M2237" s="66" t="s">
        <v>273</v>
      </c>
      <c r="N2237" s="66" t="str">
        <f t="shared" si="102"/>
        <v/>
      </c>
      <c r="O2237" s="66" t="str">
        <f>IF(A2237="","",IF(M2237="DETALLE","",COUNTIFS(N2237:$N$2970,N2237)))</f>
        <v/>
      </c>
      <c r="P2237" s="66" t="s">
        <v>739</v>
      </c>
      <c r="Q2237" s="66" t="s">
        <v>707</v>
      </c>
      <c r="R2237" s="66" t="s">
        <v>553</v>
      </c>
      <c r="S2237" s="65" t="s">
        <v>883</v>
      </c>
    </row>
    <row r="2238" spans="6:19" s="66" customFormat="1" x14ac:dyDescent="0.25">
      <c r="F2238" s="84" t="s">
        <v>136</v>
      </c>
      <c r="G2238" s="80" t="s">
        <v>1035</v>
      </c>
      <c r="H2238" s="6">
        <v>65271880</v>
      </c>
      <c r="I2238" s="6"/>
      <c r="J2238" s="6">
        <f t="shared" si="103"/>
        <v>65271880</v>
      </c>
      <c r="K2238" s="67" t="str">
        <f t="shared" si="104"/>
        <v>02-02-02-008-007</v>
      </c>
      <c r="L2238" s="67" t="s">
        <v>670</v>
      </c>
      <c r="M2238" s="66" t="s">
        <v>273</v>
      </c>
      <c r="N2238" s="66" t="str">
        <f t="shared" si="102"/>
        <v/>
      </c>
      <c r="O2238" s="66" t="str">
        <f>IF(A2238="","",IF(M2238="DETALLE","",COUNTIFS(N2238:$N$2970,N2238)))</f>
        <v/>
      </c>
      <c r="P2238" s="66" t="s">
        <v>739</v>
      </c>
      <c r="Q2238" s="66" t="s">
        <v>707</v>
      </c>
      <c r="R2238" s="66" t="s">
        <v>553</v>
      </c>
      <c r="S2238" s="65" t="s">
        <v>884</v>
      </c>
    </row>
    <row r="2239" spans="6:19" s="66" customFormat="1" x14ac:dyDescent="0.25">
      <c r="F2239" s="84" t="s">
        <v>36</v>
      </c>
      <c r="G2239" s="80" t="s">
        <v>307</v>
      </c>
      <c r="H2239" s="6">
        <v>876375000</v>
      </c>
      <c r="I2239" s="6"/>
      <c r="J2239" s="6">
        <f t="shared" si="103"/>
        <v>876375000</v>
      </c>
      <c r="K2239" s="67" t="str">
        <f t="shared" si="104"/>
        <v>02-02-02-008-007</v>
      </c>
      <c r="L2239" s="67" t="s">
        <v>670</v>
      </c>
      <c r="M2239" s="66" t="s">
        <v>273</v>
      </c>
      <c r="N2239" s="66" t="str">
        <f t="shared" si="102"/>
        <v/>
      </c>
      <c r="O2239" s="66" t="str">
        <f>IF(A2239="","",IF(M2239="DETALLE","",COUNTIFS(N2239:$N$2970,N2239)))</f>
        <v/>
      </c>
      <c r="P2239" s="66" t="s">
        <v>739</v>
      </c>
      <c r="Q2239" s="66" t="s">
        <v>707</v>
      </c>
      <c r="R2239" s="66" t="s">
        <v>553</v>
      </c>
      <c r="S2239" s="65" t="s">
        <v>837</v>
      </c>
    </row>
    <row r="2240" spans="6:19" s="66" customFormat="1" x14ac:dyDescent="0.25">
      <c r="F2240" s="84" t="s">
        <v>121</v>
      </c>
      <c r="G2240" s="80" t="s">
        <v>980</v>
      </c>
      <c r="H2240" s="6">
        <v>40000000</v>
      </c>
      <c r="I2240" s="6"/>
      <c r="J2240" s="6">
        <f t="shared" si="103"/>
        <v>40000000</v>
      </c>
      <c r="K2240" s="67" t="str">
        <f t="shared" si="104"/>
        <v>02-02-02-008-007</v>
      </c>
      <c r="L2240" s="67" t="s">
        <v>670</v>
      </c>
      <c r="M2240" s="66" t="s">
        <v>273</v>
      </c>
      <c r="N2240" s="66" t="str">
        <f t="shared" si="102"/>
        <v/>
      </c>
      <c r="O2240" s="66" t="str">
        <f>IF(A2240="","",IF(M2240="DETALLE","",COUNTIFS(N2240:$N$2970,N2240)))</f>
        <v/>
      </c>
      <c r="P2240" s="66" t="s">
        <v>739</v>
      </c>
      <c r="Q2240" s="66" t="s">
        <v>707</v>
      </c>
      <c r="R2240" s="66" t="s">
        <v>553</v>
      </c>
      <c r="S2240" s="65" t="s">
        <v>870</v>
      </c>
    </row>
    <row r="2241" spans="6:19" s="66" customFormat="1" x14ac:dyDescent="0.25">
      <c r="F2241" s="84" t="s">
        <v>103</v>
      </c>
      <c r="G2241" s="80" t="s">
        <v>369</v>
      </c>
      <c r="H2241" s="6">
        <v>1390000000</v>
      </c>
      <c r="I2241" s="6"/>
      <c r="J2241" s="6">
        <f t="shared" si="103"/>
        <v>1390000000</v>
      </c>
      <c r="K2241" s="67" t="str">
        <f t="shared" si="104"/>
        <v>02-02-02-008-007</v>
      </c>
      <c r="L2241" s="67" t="s">
        <v>670</v>
      </c>
      <c r="M2241" s="66" t="s">
        <v>273</v>
      </c>
      <c r="N2241" s="66" t="str">
        <f t="shared" si="102"/>
        <v/>
      </c>
      <c r="O2241" s="66" t="str">
        <f>IF(A2241="","",IF(M2241="DETALLE","",COUNTIFS(N2241:$N$2970,N2241)))</f>
        <v/>
      </c>
      <c r="P2241" s="66" t="s">
        <v>747</v>
      </c>
      <c r="Q2241" s="66" t="s">
        <v>707</v>
      </c>
      <c r="R2241" s="66" t="s">
        <v>553</v>
      </c>
      <c r="S2241" s="65" t="s">
        <v>747</v>
      </c>
    </row>
    <row r="2242" spans="6:19" s="66" customFormat="1" x14ac:dyDescent="0.25">
      <c r="F2242" s="84" t="s">
        <v>40</v>
      </c>
      <c r="G2242" s="80" t="s">
        <v>994</v>
      </c>
      <c r="H2242" s="6">
        <v>1557700000</v>
      </c>
      <c r="I2242" s="6"/>
      <c r="J2242" s="6">
        <f t="shared" si="103"/>
        <v>1557700000</v>
      </c>
      <c r="K2242" s="67" t="str">
        <f t="shared" si="104"/>
        <v>02-02-02-008-007</v>
      </c>
      <c r="L2242" s="67" t="s">
        <v>670</v>
      </c>
      <c r="M2242" s="66" t="s">
        <v>273</v>
      </c>
      <c r="N2242" s="66" t="str">
        <f t="shared" si="102"/>
        <v/>
      </c>
      <c r="O2242" s="66" t="str">
        <f>IF(A2242="","",IF(M2242="DETALLE","",COUNTIFS(N2242:$N$2970,N2242)))</f>
        <v/>
      </c>
      <c r="P2242" s="66" t="s">
        <v>744</v>
      </c>
      <c r="Q2242" s="66" t="s">
        <v>707</v>
      </c>
      <c r="R2242" s="66" t="s">
        <v>553</v>
      </c>
      <c r="S2242" s="65" t="s">
        <v>744</v>
      </c>
    </row>
    <row r="2243" spans="6:19" s="66" customFormat="1" x14ac:dyDescent="0.25">
      <c r="F2243" s="80" t="s">
        <v>232</v>
      </c>
      <c r="G2243" s="80" t="s">
        <v>996</v>
      </c>
      <c r="H2243" s="6"/>
      <c r="I2243" s="6">
        <v>108790000</v>
      </c>
      <c r="J2243" s="6">
        <f t="shared" si="103"/>
        <v>108790000</v>
      </c>
      <c r="K2243" s="67" t="str">
        <f t="shared" si="104"/>
        <v>02-02-02-008-007</v>
      </c>
      <c r="L2243" s="67" t="s">
        <v>670</v>
      </c>
      <c r="M2243" s="66" t="s">
        <v>273</v>
      </c>
      <c r="N2243" s="66" t="str">
        <f t="shared" si="102"/>
        <v/>
      </c>
      <c r="O2243" s="66" t="str">
        <f>IF(A2243="","",IF(M2243="DETALLE","",COUNTIFS(N2243:$N$2970,N2243)))</f>
        <v/>
      </c>
      <c r="P2243" s="66" t="s">
        <v>744</v>
      </c>
      <c r="Q2243" s="66" t="s">
        <v>707</v>
      </c>
      <c r="R2243" s="66" t="s">
        <v>553</v>
      </c>
      <c r="S2243" s="65" t="s">
        <v>903</v>
      </c>
    </row>
    <row r="2244" spans="6:19" s="66" customFormat="1" x14ac:dyDescent="0.25">
      <c r="F2244" s="80" t="s">
        <v>163</v>
      </c>
      <c r="G2244" s="80" t="s">
        <v>442</v>
      </c>
      <c r="H2244" s="6">
        <v>1873000000</v>
      </c>
      <c r="I2244" s="6"/>
      <c r="J2244" s="6">
        <f t="shared" si="103"/>
        <v>1873000000</v>
      </c>
      <c r="K2244" s="67" t="str">
        <f t="shared" si="104"/>
        <v>02-02-02-008-007</v>
      </c>
      <c r="L2244" s="67" t="s">
        <v>670</v>
      </c>
      <c r="M2244" s="66" t="s">
        <v>273</v>
      </c>
      <c r="N2244" s="66" t="str">
        <f t="shared" si="102"/>
        <v/>
      </c>
      <c r="O2244" s="66" t="str">
        <f>IF(A2244="","",IF(M2244="DETALLE","",COUNTIFS(N2244:$N$2970,N2244)))</f>
        <v/>
      </c>
      <c r="P2244" s="66" t="s">
        <v>775</v>
      </c>
      <c r="Q2244" s="66" t="s">
        <v>707</v>
      </c>
      <c r="R2244" s="66" t="s">
        <v>553</v>
      </c>
      <c r="S2244" s="65" t="s">
        <v>775</v>
      </c>
    </row>
    <row r="2245" spans="6:19" s="66" customFormat="1" x14ac:dyDescent="0.25">
      <c r="F2245" s="80" t="s">
        <v>203</v>
      </c>
      <c r="G2245" s="80" t="s">
        <v>514</v>
      </c>
      <c r="H2245" s="6"/>
      <c r="I2245" s="6">
        <v>65000000</v>
      </c>
      <c r="J2245" s="6">
        <f t="shared" si="103"/>
        <v>65000000</v>
      </c>
      <c r="K2245" s="67" t="str">
        <f t="shared" si="104"/>
        <v>02-02-02-008-007</v>
      </c>
      <c r="L2245" s="67" t="s">
        <v>670</v>
      </c>
      <c r="M2245" s="66" t="s">
        <v>273</v>
      </c>
      <c r="N2245" s="66" t="str">
        <f t="shared" si="102"/>
        <v/>
      </c>
      <c r="O2245" s="66" t="str">
        <f>IF(A2245="","",IF(M2245="DETALLE","",COUNTIFS(N2245:$N$2970,N2245)))</f>
        <v/>
      </c>
      <c r="P2245" s="66" t="s">
        <v>775</v>
      </c>
      <c r="Q2245" s="66" t="s">
        <v>707</v>
      </c>
      <c r="R2245" s="66" t="s">
        <v>553</v>
      </c>
      <c r="S2245" s="65" t="s">
        <v>903</v>
      </c>
    </row>
    <row r="2246" spans="6:19" s="66" customFormat="1" x14ac:dyDescent="0.25">
      <c r="F2246" s="80" t="s">
        <v>179</v>
      </c>
      <c r="G2246" s="80" t="s">
        <v>1068</v>
      </c>
      <c r="H2246" s="6">
        <v>37000000</v>
      </c>
      <c r="I2246" s="6"/>
      <c r="J2246" s="6">
        <f t="shared" si="103"/>
        <v>37000000</v>
      </c>
      <c r="K2246" s="67" t="str">
        <f t="shared" si="104"/>
        <v>02-02-02-008-007</v>
      </c>
      <c r="L2246" s="67" t="s">
        <v>670</v>
      </c>
      <c r="M2246" s="66" t="s">
        <v>273</v>
      </c>
      <c r="N2246" s="66" t="str">
        <f t="shared" si="102"/>
        <v/>
      </c>
      <c r="O2246" s="66" t="str">
        <f>IF(A2246="","",IF(M2246="DETALLE","",COUNTIFS(N2246:$N$2970,N2246)))</f>
        <v/>
      </c>
      <c r="P2246" s="66" t="s">
        <v>775</v>
      </c>
      <c r="Q2246" s="66" t="s">
        <v>707</v>
      </c>
      <c r="R2246" s="66" t="s">
        <v>553</v>
      </c>
      <c r="S2246" s="65" t="s">
        <v>908</v>
      </c>
    </row>
    <row r="2247" spans="6:19" s="66" customFormat="1" x14ac:dyDescent="0.25">
      <c r="F2247" s="80" t="s">
        <v>41</v>
      </c>
      <c r="G2247" s="80" t="s">
        <v>312</v>
      </c>
      <c r="H2247" s="6">
        <v>1725000000</v>
      </c>
      <c r="I2247" s="6"/>
      <c r="J2247" s="6">
        <f t="shared" si="103"/>
        <v>1725000000</v>
      </c>
      <c r="K2247" s="67" t="str">
        <f t="shared" si="104"/>
        <v>02-02-02-008-007</v>
      </c>
      <c r="L2247" s="67" t="s">
        <v>670</v>
      </c>
      <c r="M2247" s="66" t="s">
        <v>273</v>
      </c>
      <c r="N2247" s="66" t="str">
        <f t="shared" si="102"/>
        <v/>
      </c>
      <c r="O2247" s="66" t="str">
        <f>IF(A2247="","",IF(M2247="DETALLE","",COUNTIFS(N2247:$N$2970,N2247)))</f>
        <v/>
      </c>
      <c r="P2247" s="66" t="s">
        <v>745</v>
      </c>
      <c r="Q2247" s="66" t="s">
        <v>707</v>
      </c>
      <c r="R2247" s="66" t="s">
        <v>553</v>
      </c>
      <c r="S2247" s="65" t="s">
        <v>745</v>
      </c>
    </row>
    <row r="2248" spans="6:19" s="66" customFormat="1" x14ac:dyDescent="0.25">
      <c r="F2248" s="80" t="s">
        <v>180</v>
      </c>
      <c r="G2248" s="80" t="s">
        <v>1069</v>
      </c>
      <c r="H2248" s="6">
        <v>52000000</v>
      </c>
      <c r="I2248" s="6"/>
      <c r="J2248" s="6">
        <f t="shared" si="103"/>
        <v>52000000</v>
      </c>
      <c r="K2248" s="67" t="str">
        <f t="shared" si="104"/>
        <v>02-02-02-008-007</v>
      </c>
      <c r="L2248" s="67" t="s">
        <v>670</v>
      </c>
      <c r="M2248" s="66" t="s">
        <v>273</v>
      </c>
      <c r="N2248" s="66" t="str">
        <f t="shared" si="102"/>
        <v/>
      </c>
      <c r="O2248" s="66" t="str">
        <f>IF(A2248="","",IF(M2248="DETALLE","",COUNTIFS(N2248:$N$2970,N2248)))</f>
        <v/>
      </c>
      <c r="P2248" s="66" t="s">
        <v>745</v>
      </c>
      <c r="Q2248" s="66" t="s">
        <v>707</v>
      </c>
      <c r="R2248" s="66" t="s">
        <v>553</v>
      </c>
      <c r="S2248" s="65" t="s">
        <v>908</v>
      </c>
    </row>
    <row r="2249" spans="6:19" s="66" customFormat="1" x14ac:dyDescent="0.25">
      <c r="F2249" s="80" t="s">
        <v>204</v>
      </c>
      <c r="G2249" s="80" t="s">
        <v>515</v>
      </c>
      <c r="H2249" s="6"/>
      <c r="I2249" s="6">
        <v>24000000</v>
      </c>
      <c r="J2249" s="6">
        <f t="shared" si="103"/>
        <v>24000000</v>
      </c>
      <c r="K2249" s="67" t="str">
        <f t="shared" si="104"/>
        <v>02-02-02-008-007</v>
      </c>
      <c r="L2249" s="67" t="s">
        <v>670</v>
      </c>
      <c r="M2249" s="66" t="s">
        <v>273</v>
      </c>
      <c r="N2249" s="66" t="str">
        <f t="shared" si="102"/>
        <v/>
      </c>
      <c r="O2249" s="66" t="str">
        <f>IF(A2249="","",IF(M2249="DETALLE","",COUNTIFS(N2249:$N$2970,N2249)))</f>
        <v/>
      </c>
      <c r="P2249" s="66" t="s">
        <v>745</v>
      </c>
      <c r="Q2249" s="66" t="s">
        <v>707</v>
      </c>
      <c r="R2249" s="66" t="s">
        <v>553</v>
      </c>
      <c r="S2249" s="65" t="s">
        <v>903</v>
      </c>
    </row>
    <row r="2250" spans="6:19" s="66" customFormat="1" x14ac:dyDescent="0.25">
      <c r="F2250" s="80" t="s">
        <v>147</v>
      </c>
      <c r="G2250" s="80" t="s">
        <v>830</v>
      </c>
      <c r="H2250" s="6">
        <v>1015000000</v>
      </c>
      <c r="I2250" s="6"/>
      <c r="J2250" s="6">
        <f t="shared" si="103"/>
        <v>1015000000</v>
      </c>
      <c r="K2250" s="67" t="str">
        <f t="shared" si="104"/>
        <v>02-02-02-008-007</v>
      </c>
      <c r="L2250" s="67" t="s">
        <v>670</v>
      </c>
      <c r="M2250" s="66" t="s">
        <v>273</v>
      </c>
      <c r="N2250" s="66" t="str">
        <f t="shared" si="102"/>
        <v/>
      </c>
      <c r="O2250" s="66" t="str">
        <f>IF(A2250="","",IF(M2250="DETALLE","",COUNTIFS(N2250:$N$2970,N2250)))</f>
        <v/>
      </c>
      <c r="P2250" s="66" t="s">
        <v>745</v>
      </c>
      <c r="Q2250" s="66" t="s">
        <v>707</v>
      </c>
      <c r="R2250" s="66" t="s">
        <v>553</v>
      </c>
      <c r="S2250" s="65" t="s">
        <v>889</v>
      </c>
    </row>
    <row r="2251" spans="6:19" s="66" customFormat="1" x14ac:dyDescent="0.25">
      <c r="F2251" s="80" t="s">
        <v>106</v>
      </c>
      <c r="G2251" s="80" t="s">
        <v>997</v>
      </c>
      <c r="H2251" s="6">
        <v>2441501000</v>
      </c>
      <c r="I2251" s="6"/>
      <c r="J2251" s="6">
        <f t="shared" si="103"/>
        <v>2441501000</v>
      </c>
      <c r="K2251" s="67" t="str">
        <f t="shared" si="104"/>
        <v>02-02-02-008-007</v>
      </c>
      <c r="L2251" s="67" t="s">
        <v>670</v>
      </c>
      <c r="M2251" s="66" t="s">
        <v>273</v>
      </c>
      <c r="N2251" s="66" t="str">
        <f t="shared" si="102"/>
        <v/>
      </c>
      <c r="O2251" s="66" t="str">
        <f>IF(A2251="","",IF(M2251="DETALLE","",COUNTIFS(N2251:$N$2970,N2251)))</f>
        <v/>
      </c>
      <c r="P2251" s="66" t="s">
        <v>776</v>
      </c>
      <c r="Q2251" s="66" t="s">
        <v>707</v>
      </c>
      <c r="R2251" s="66" t="s">
        <v>553</v>
      </c>
      <c r="S2251" s="65" t="s">
        <v>776</v>
      </c>
    </row>
    <row r="2252" spans="6:19" s="66" customFormat="1" x14ac:dyDescent="0.25">
      <c r="F2252" s="80" t="s">
        <v>233</v>
      </c>
      <c r="G2252" s="80" t="s">
        <v>999</v>
      </c>
      <c r="H2252" s="6"/>
      <c r="I2252" s="6">
        <v>36930000</v>
      </c>
      <c r="J2252" s="6">
        <f t="shared" si="103"/>
        <v>36930000</v>
      </c>
      <c r="K2252" s="67" t="str">
        <f t="shared" si="104"/>
        <v>02-02-02-008-007</v>
      </c>
      <c r="L2252" s="67" t="s">
        <v>670</v>
      </c>
      <c r="M2252" s="66" t="s">
        <v>273</v>
      </c>
      <c r="N2252" s="66" t="str">
        <f t="shared" si="102"/>
        <v/>
      </c>
      <c r="O2252" s="66" t="str">
        <f>IF(A2252="","",IF(M2252="DETALLE","",COUNTIFS(N2252:$N$2970,N2252)))</f>
        <v/>
      </c>
      <c r="P2252" s="66" t="s">
        <v>776</v>
      </c>
      <c r="Q2252" s="66" t="s">
        <v>707</v>
      </c>
      <c r="R2252" s="66" t="s">
        <v>553</v>
      </c>
      <c r="S2252" s="65" t="s">
        <v>903</v>
      </c>
    </row>
    <row r="2253" spans="6:19" s="66" customFormat="1" x14ac:dyDescent="0.25">
      <c r="F2253" s="80" t="s">
        <v>43</v>
      </c>
      <c r="G2253" s="80" t="s">
        <v>1017</v>
      </c>
      <c r="H2253" s="6">
        <v>590000000</v>
      </c>
      <c r="I2253" s="6"/>
      <c r="J2253" s="6">
        <f t="shared" si="103"/>
        <v>590000000</v>
      </c>
      <c r="K2253" s="67" t="str">
        <f t="shared" si="104"/>
        <v>02-02-02-008-007</v>
      </c>
      <c r="L2253" s="67" t="s">
        <v>670</v>
      </c>
      <c r="M2253" s="66" t="s">
        <v>273</v>
      </c>
      <c r="N2253" s="66" t="str">
        <f t="shared" si="102"/>
        <v/>
      </c>
      <c r="O2253" s="66" t="str">
        <f>IF(A2253="","",IF(M2253="DETALLE","",COUNTIFS(N2253:$N$2970,N2253)))</f>
        <v/>
      </c>
      <c r="P2253" s="66" t="s">
        <v>746</v>
      </c>
      <c r="Q2253" s="66" t="s">
        <v>707</v>
      </c>
      <c r="R2253" s="66" t="s">
        <v>553</v>
      </c>
      <c r="S2253" s="65" t="s">
        <v>746</v>
      </c>
    </row>
    <row r="2254" spans="6:19" s="66" customFormat="1" x14ac:dyDescent="0.25">
      <c r="F2254" s="80" t="s">
        <v>170</v>
      </c>
      <c r="G2254" s="80" t="s">
        <v>456</v>
      </c>
      <c r="H2254" s="6">
        <v>1757000000</v>
      </c>
      <c r="I2254" s="6"/>
      <c r="J2254" s="6">
        <f t="shared" si="103"/>
        <v>1757000000</v>
      </c>
      <c r="K2254" s="67" t="str">
        <f t="shared" si="104"/>
        <v>02-02-02-008-007</v>
      </c>
      <c r="L2254" s="67" t="s">
        <v>670</v>
      </c>
      <c r="M2254" s="66" t="s">
        <v>273</v>
      </c>
      <c r="N2254" s="66" t="str">
        <f t="shared" si="102"/>
        <v/>
      </c>
      <c r="O2254" s="66" t="str">
        <f>IF(A2254="","",IF(M2254="DETALLE","",COUNTIFS(N2254:$N$2970,N2254)))</f>
        <v/>
      </c>
      <c r="P2254" s="66" t="s">
        <v>777</v>
      </c>
      <c r="Q2254" s="66" t="s">
        <v>707</v>
      </c>
      <c r="R2254" s="66" t="s">
        <v>553</v>
      </c>
      <c r="S2254" s="65" t="s">
        <v>777</v>
      </c>
    </row>
    <row r="2255" spans="6:19" s="66" customFormat="1" x14ac:dyDescent="0.25">
      <c r="F2255" s="80" t="s">
        <v>205</v>
      </c>
      <c r="G2255" s="80" t="s">
        <v>516</v>
      </c>
      <c r="H2255" s="6"/>
      <c r="I2255" s="6">
        <v>60000000</v>
      </c>
      <c r="J2255" s="6">
        <f t="shared" si="103"/>
        <v>60000000</v>
      </c>
      <c r="K2255" s="67" t="str">
        <f t="shared" si="104"/>
        <v>02-02-02-008-007</v>
      </c>
      <c r="L2255" s="67" t="s">
        <v>670</v>
      </c>
      <c r="M2255" s="66" t="s">
        <v>273</v>
      </c>
      <c r="N2255" s="66" t="str">
        <f t="shared" si="102"/>
        <v/>
      </c>
      <c r="O2255" s="66" t="str">
        <f>IF(A2255="","",IF(M2255="DETALLE","",COUNTIFS(N2255:$N$2970,N2255)))</f>
        <v/>
      </c>
      <c r="P2255" s="66" t="s">
        <v>777</v>
      </c>
      <c r="Q2255" s="66" t="s">
        <v>707</v>
      </c>
      <c r="R2255" s="66" t="s">
        <v>553</v>
      </c>
      <c r="S2255" s="65" t="s">
        <v>903</v>
      </c>
    </row>
    <row r="2256" spans="6:19" s="66" customFormat="1" x14ac:dyDescent="0.25">
      <c r="F2256" s="80" t="s">
        <v>181</v>
      </c>
      <c r="G2256" s="80" t="s">
        <v>1070</v>
      </c>
      <c r="H2256" s="6">
        <v>30000000</v>
      </c>
      <c r="I2256" s="6"/>
      <c r="J2256" s="6">
        <f t="shared" si="103"/>
        <v>30000000</v>
      </c>
      <c r="K2256" s="67" t="str">
        <f t="shared" si="104"/>
        <v>02-02-02-008-007</v>
      </c>
      <c r="L2256" s="67" t="s">
        <v>670</v>
      </c>
      <c r="M2256" s="66" t="s">
        <v>273</v>
      </c>
      <c r="N2256" s="66" t="str">
        <f t="shared" si="102"/>
        <v/>
      </c>
      <c r="O2256" s="66" t="str">
        <f>IF(A2256="","",IF(M2256="DETALLE","",COUNTIFS(N2256:$N$2970,N2256)))</f>
        <v/>
      </c>
      <c r="P2256" s="66" t="s">
        <v>777</v>
      </c>
      <c r="Q2256" s="66" t="s">
        <v>707</v>
      </c>
      <c r="R2256" s="66" t="s">
        <v>553</v>
      </c>
      <c r="S2256" s="65" t="s">
        <v>908</v>
      </c>
    </row>
    <row r="2257" spans="1:19" s="66" customFormat="1" x14ac:dyDescent="0.25">
      <c r="F2257" s="80" t="s">
        <v>45</v>
      </c>
      <c r="G2257" s="80" t="s">
        <v>316</v>
      </c>
      <c r="H2257" s="6">
        <v>890000000</v>
      </c>
      <c r="I2257" s="6"/>
      <c r="J2257" s="6">
        <f t="shared" si="103"/>
        <v>890000000</v>
      </c>
      <c r="K2257" s="67" t="str">
        <f t="shared" si="104"/>
        <v>02-02-02-008-007</v>
      </c>
      <c r="L2257" s="67" t="s">
        <v>670</v>
      </c>
      <c r="M2257" s="66" t="s">
        <v>273</v>
      </c>
      <c r="N2257" s="66" t="str">
        <f t="shared" si="102"/>
        <v/>
      </c>
      <c r="O2257" s="66" t="str">
        <f>IF(A2257="","",IF(M2257="DETALLE","",COUNTIFS(N2257:$N$2970,N2257)))</f>
        <v/>
      </c>
      <c r="P2257" s="66" t="s">
        <v>748</v>
      </c>
      <c r="Q2257" s="66" t="s">
        <v>707</v>
      </c>
      <c r="R2257" s="66" t="s">
        <v>553</v>
      </c>
      <c r="S2257" s="65" t="s">
        <v>748</v>
      </c>
    </row>
    <row r="2258" spans="1:19" s="66" customFormat="1" x14ac:dyDescent="0.25">
      <c r="F2258" s="80" t="s">
        <v>234</v>
      </c>
      <c r="G2258" s="80" t="s">
        <v>556</v>
      </c>
      <c r="H2258" s="6">
        <v>35000000</v>
      </c>
      <c r="I2258" s="6"/>
      <c r="J2258" s="6">
        <f t="shared" si="103"/>
        <v>35000000</v>
      </c>
      <c r="K2258" s="67" t="str">
        <f t="shared" si="104"/>
        <v>02-02-02-008-007</v>
      </c>
      <c r="L2258" s="67" t="s">
        <v>670</v>
      </c>
      <c r="M2258" s="66" t="s">
        <v>273</v>
      </c>
      <c r="N2258" s="66" t="str">
        <f t="shared" si="102"/>
        <v/>
      </c>
      <c r="O2258" s="66" t="str">
        <f>IF(A2258="","",IF(M2258="DETALLE","",COUNTIFS(N2258:$N$2970,N2258)))</f>
        <v/>
      </c>
      <c r="P2258" s="66" t="s">
        <v>748</v>
      </c>
      <c r="Q2258" s="66" t="s">
        <v>707</v>
      </c>
      <c r="R2258" s="66" t="s">
        <v>553</v>
      </c>
      <c r="S2258" s="65" t="s">
        <v>909</v>
      </c>
    </row>
    <row r="2259" spans="1:19" s="66" customFormat="1" x14ac:dyDescent="0.25">
      <c r="F2259" s="80" t="s">
        <v>148</v>
      </c>
      <c r="G2259" s="80" t="s">
        <v>412</v>
      </c>
      <c r="H2259" s="6">
        <v>864000000</v>
      </c>
      <c r="I2259" s="6"/>
      <c r="J2259" s="6">
        <f t="shared" si="103"/>
        <v>864000000</v>
      </c>
      <c r="K2259" s="67" t="str">
        <f t="shared" si="104"/>
        <v>02-02-02-008-007</v>
      </c>
      <c r="L2259" s="67" t="s">
        <v>670</v>
      </c>
      <c r="M2259" s="66" t="s">
        <v>273</v>
      </c>
      <c r="N2259" s="66" t="str">
        <f t="shared" si="102"/>
        <v/>
      </c>
      <c r="O2259" s="66" t="str">
        <f>IF(A2259="","",IF(M2259="DETALLE","",COUNTIFS(N2259:$N$2970,N2259)))</f>
        <v/>
      </c>
      <c r="P2259" s="66" t="s">
        <v>780</v>
      </c>
      <c r="Q2259" s="66" t="s">
        <v>707</v>
      </c>
      <c r="R2259" s="66" t="s">
        <v>553</v>
      </c>
      <c r="S2259" s="65" t="s">
        <v>780</v>
      </c>
    </row>
    <row r="2260" spans="1:19" s="66" customFormat="1" ht="15.75" thickBot="1" x14ac:dyDescent="0.3">
      <c r="F2260" s="80" t="s">
        <v>172</v>
      </c>
      <c r="G2260" s="80" t="s">
        <v>459</v>
      </c>
      <c r="H2260" s="6"/>
      <c r="I2260" s="6">
        <v>87230000</v>
      </c>
      <c r="J2260" s="6">
        <f t="shared" si="103"/>
        <v>87230000</v>
      </c>
      <c r="K2260" s="67" t="str">
        <f t="shared" si="104"/>
        <v>02-02-02-008-007</v>
      </c>
      <c r="L2260" s="67" t="s">
        <v>670</v>
      </c>
      <c r="M2260" s="66" t="s">
        <v>273</v>
      </c>
      <c r="N2260" s="66" t="str">
        <f t="shared" si="102"/>
        <v/>
      </c>
      <c r="O2260" s="66" t="str">
        <f>IF(A2260="","",IF(M2260="DETALLE","",COUNTIFS(N2260:$N$2970,N2260)))</f>
        <v/>
      </c>
      <c r="P2260" s="66" t="s">
        <v>780</v>
      </c>
      <c r="Q2260" s="66" t="s">
        <v>707</v>
      </c>
      <c r="R2260" s="66" t="s">
        <v>553</v>
      </c>
      <c r="S2260" s="65" t="s">
        <v>903</v>
      </c>
    </row>
    <row r="2261" spans="1:19" s="66" customFormat="1" ht="15.75" thickTop="1" x14ac:dyDescent="0.25">
      <c r="A2261" s="91" t="s">
        <v>926</v>
      </c>
      <c r="B2261" s="92"/>
      <c r="C2261" s="92"/>
      <c r="D2261" s="92"/>
      <c r="E2261" s="92"/>
      <c r="F2261" s="92"/>
      <c r="G2261" s="92"/>
      <c r="H2261" s="92"/>
      <c r="I2261" s="92"/>
      <c r="J2261" s="61" t="s">
        <v>950</v>
      </c>
      <c r="K2261" s="67"/>
      <c r="L2261" s="67"/>
      <c r="S2261" s="65"/>
    </row>
    <row r="2262" spans="1:19" s="66" customFormat="1" ht="45" customHeight="1" thickBot="1" x14ac:dyDescent="0.3">
      <c r="A2262" s="93" t="s">
        <v>929</v>
      </c>
      <c r="B2262" s="94"/>
      <c r="C2262" s="94"/>
      <c r="D2262" s="94"/>
      <c r="E2262" s="94"/>
      <c r="F2262" s="94"/>
      <c r="G2262" s="94"/>
      <c r="H2262" s="94"/>
      <c r="I2262" s="94"/>
      <c r="J2262" s="94"/>
      <c r="K2262" s="67"/>
      <c r="L2262" s="67"/>
      <c r="S2262" s="65"/>
    </row>
    <row r="2263" spans="1:19" s="66" customFormat="1" ht="30" customHeight="1" thickTop="1" x14ac:dyDescent="0.25">
      <c r="A2263" s="48" t="s">
        <v>11</v>
      </c>
      <c r="B2263" s="48" t="s">
        <v>12</v>
      </c>
      <c r="C2263" s="48" t="s">
        <v>13</v>
      </c>
      <c r="D2263" s="48" t="s">
        <v>14</v>
      </c>
      <c r="E2263" s="48" t="s">
        <v>15</v>
      </c>
      <c r="F2263" s="48" t="s">
        <v>16</v>
      </c>
      <c r="G2263" s="49" t="s">
        <v>17</v>
      </c>
      <c r="H2263" s="50" t="s">
        <v>18</v>
      </c>
      <c r="I2263" s="50" t="s">
        <v>19</v>
      </c>
      <c r="J2263" s="50" t="s">
        <v>20</v>
      </c>
      <c r="K2263" s="67"/>
      <c r="L2263" s="67"/>
      <c r="S2263" s="65"/>
    </row>
    <row r="2264" spans="1:19" s="66" customFormat="1" ht="18.75" customHeight="1" x14ac:dyDescent="0.25">
      <c r="F2264" s="80" t="s">
        <v>46</v>
      </c>
      <c r="G2264" s="80" t="s">
        <v>989</v>
      </c>
      <c r="H2264" s="6">
        <v>1786310000</v>
      </c>
      <c r="I2264" s="6">
        <v>40000000</v>
      </c>
      <c r="J2264" s="6">
        <f t="shared" si="103"/>
        <v>1826310000</v>
      </c>
      <c r="K2264" s="67" t="str">
        <f>IF(F2264&lt;&gt;"",K2260,A2264&amp;IF(B2264="","","-"&amp;B2264)&amp;IF(OR(C2264="",C2264=" "),"","-"&amp;C2264)&amp;IF(OR(D2264="",D2264=" "),"","-"&amp;D2264)&amp;IF(OR(E2264="",E2264=" "),"","-"&amp;E2264))</f>
        <v>02-02-02-008-007</v>
      </c>
      <c r="L2264" s="67" t="s">
        <v>670</v>
      </c>
      <c r="M2264" s="66" t="s">
        <v>273</v>
      </c>
      <c r="N2264" s="66" t="str">
        <f t="shared" si="102"/>
        <v/>
      </c>
      <c r="O2264" s="66" t="str">
        <f>IF(A2264="","",IF(M2264="DETALLE","",COUNTIFS(N2264:$N$2970,N2264)))</f>
        <v/>
      </c>
      <c r="P2264" s="66" t="s">
        <v>749</v>
      </c>
      <c r="Q2264" s="66" t="s">
        <v>707</v>
      </c>
      <c r="R2264" s="66" t="s">
        <v>553</v>
      </c>
      <c r="S2264" s="65" t="s">
        <v>749</v>
      </c>
    </row>
    <row r="2265" spans="1:19" s="66" customFormat="1" x14ac:dyDescent="0.25">
      <c r="F2265" s="80" t="s">
        <v>206</v>
      </c>
      <c r="G2265" s="80" t="s">
        <v>990</v>
      </c>
      <c r="H2265" s="6"/>
      <c r="I2265" s="6">
        <v>50300000</v>
      </c>
      <c r="J2265" s="6">
        <f t="shared" si="103"/>
        <v>50300000</v>
      </c>
      <c r="K2265" s="67" t="str">
        <f t="shared" si="104"/>
        <v>02-02-02-008-007</v>
      </c>
      <c r="L2265" s="67" t="s">
        <v>670</v>
      </c>
      <c r="M2265" s="66" t="s">
        <v>273</v>
      </c>
      <c r="N2265" s="66" t="str">
        <f t="shared" si="102"/>
        <v/>
      </c>
      <c r="O2265" s="66" t="str">
        <f>IF(A2265="","",IF(M2265="DETALLE","",COUNTIFS(N2265:$N$2970,N2265)))</f>
        <v/>
      </c>
      <c r="P2265" s="66" t="s">
        <v>749</v>
      </c>
      <c r="Q2265" s="66" t="s">
        <v>707</v>
      </c>
      <c r="R2265" s="66" t="s">
        <v>553</v>
      </c>
      <c r="S2265" s="65" t="s">
        <v>903</v>
      </c>
    </row>
    <row r="2266" spans="1:19" s="66" customFormat="1" x14ac:dyDescent="0.25">
      <c r="F2266" s="80" t="s">
        <v>47</v>
      </c>
      <c r="G2266" s="80" t="s">
        <v>1031</v>
      </c>
      <c r="H2266" s="6">
        <v>1711000000</v>
      </c>
      <c r="I2266" s="6"/>
      <c r="J2266" s="6">
        <f t="shared" si="103"/>
        <v>1711000000</v>
      </c>
      <c r="K2266" s="67" t="str">
        <f t="shared" si="104"/>
        <v>02-02-02-008-007</v>
      </c>
      <c r="L2266" s="67" t="s">
        <v>670</v>
      </c>
      <c r="M2266" s="66" t="s">
        <v>273</v>
      </c>
      <c r="N2266" s="66" t="str">
        <f t="shared" si="102"/>
        <v/>
      </c>
      <c r="O2266" s="66" t="str">
        <f>IF(A2266="","",IF(M2266="DETALLE","",COUNTIFS(N2266:$N$2970,N2266)))</f>
        <v/>
      </c>
      <c r="P2266" s="66" t="s">
        <v>750</v>
      </c>
      <c r="Q2266" s="66" t="s">
        <v>707</v>
      </c>
      <c r="R2266" s="66" t="s">
        <v>553</v>
      </c>
      <c r="S2266" s="65" t="s">
        <v>750</v>
      </c>
    </row>
    <row r="2267" spans="1:19" s="66" customFormat="1" x14ac:dyDescent="0.25">
      <c r="F2267" s="80" t="s">
        <v>235</v>
      </c>
      <c r="G2267" s="80" t="s">
        <v>1033</v>
      </c>
      <c r="H2267" s="6"/>
      <c r="I2267" s="6">
        <v>22560000</v>
      </c>
      <c r="J2267" s="6">
        <f t="shared" si="103"/>
        <v>22560000</v>
      </c>
      <c r="K2267" s="67" t="str">
        <f t="shared" si="104"/>
        <v>02-02-02-008-007</v>
      </c>
      <c r="L2267" s="67" t="s">
        <v>670</v>
      </c>
      <c r="M2267" s="66" t="s">
        <v>273</v>
      </c>
      <c r="N2267" s="66" t="str">
        <f t="shared" si="102"/>
        <v/>
      </c>
      <c r="O2267" s="66" t="str">
        <f>IF(A2267="","",IF(M2267="DETALLE","",COUNTIFS(N2267:$N$2970,N2267)))</f>
        <v/>
      </c>
      <c r="P2267" s="66" t="s">
        <v>750</v>
      </c>
      <c r="Q2267" s="66" t="s">
        <v>707</v>
      </c>
      <c r="R2267" s="66" t="s">
        <v>553</v>
      </c>
      <c r="S2267" s="65" t="s">
        <v>903</v>
      </c>
    </row>
    <row r="2268" spans="1:19" s="66" customFormat="1" x14ac:dyDescent="0.25">
      <c r="F2268" s="80" t="s">
        <v>225</v>
      </c>
      <c r="G2268" s="80" t="s">
        <v>1032</v>
      </c>
      <c r="H2268" s="6">
        <v>35000000</v>
      </c>
      <c r="I2268" s="6"/>
      <c r="J2268" s="6">
        <f t="shared" si="103"/>
        <v>35000000</v>
      </c>
      <c r="K2268" s="67" t="str">
        <f t="shared" si="104"/>
        <v>02-02-02-008-007</v>
      </c>
      <c r="L2268" s="67" t="s">
        <v>670</v>
      </c>
      <c r="M2268" s="66" t="s">
        <v>273</v>
      </c>
      <c r="N2268" s="66" t="str">
        <f t="shared" si="102"/>
        <v/>
      </c>
      <c r="O2268" s="66" t="str">
        <f>IF(A2268="","",IF(M2268="DETALLE","",COUNTIFS(N2268:$N$2970,N2268)))</f>
        <v/>
      </c>
      <c r="P2268" s="66" t="s">
        <v>750</v>
      </c>
      <c r="Q2268" s="66" t="s">
        <v>707</v>
      </c>
      <c r="R2268" s="66" t="s">
        <v>553</v>
      </c>
      <c r="S2268" s="65" t="s">
        <v>909</v>
      </c>
    </row>
    <row r="2269" spans="1:19" s="66" customFormat="1" x14ac:dyDescent="0.25">
      <c r="F2269" s="80" t="s">
        <v>48</v>
      </c>
      <c r="G2269" s="80" t="s">
        <v>319</v>
      </c>
      <c r="H2269" s="6">
        <v>1507515000</v>
      </c>
      <c r="I2269" s="6"/>
      <c r="J2269" s="6">
        <f t="shared" si="103"/>
        <v>1507515000</v>
      </c>
      <c r="K2269" s="67" t="str">
        <f t="shared" si="104"/>
        <v>02-02-02-008-007</v>
      </c>
      <c r="L2269" s="67" t="s">
        <v>670</v>
      </c>
      <c r="M2269" s="66" t="s">
        <v>273</v>
      </c>
      <c r="N2269" s="66" t="str">
        <f t="shared" si="102"/>
        <v/>
      </c>
      <c r="O2269" s="66" t="str">
        <f>IF(A2269="","",IF(M2269="DETALLE","",COUNTIFS(N2269:$N$2970,N2269)))</f>
        <v/>
      </c>
      <c r="P2269" s="66" t="s">
        <v>751</v>
      </c>
      <c r="Q2269" s="66" t="s">
        <v>707</v>
      </c>
      <c r="R2269" s="66" t="s">
        <v>553</v>
      </c>
      <c r="S2269" s="65" t="s">
        <v>751</v>
      </c>
    </row>
    <row r="2270" spans="1:19" s="66" customFormat="1" x14ac:dyDescent="0.25">
      <c r="F2270" s="80" t="s">
        <v>207</v>
      </c>
      <c r="G2270" s="80" t="s">
        <v>518</v>
      </c>
      <c r="H2270" s="6"/>
      <c r="I2270" s="6">
        <v>70000000</v>
      </c>
      <c r="J2270" s="6">
        <f t="shared" si="103"/>
        <v>70000000</v>
      </c>
      <c r="K2270" s="67" t="str">
        <f t="shared" si="104"/>
        <v>02-02-02-008-007</v>
      </c>
      <c r="L2270" s="67" t="s">
        <v>670</v>
      </c>
      <c r="M2270" s="66" t="s">
        <v>273</v>
      </c>
      <c r="N2270" s="66" t="str">
        <f t="shared" si="102"/>
        <v/>
      </c>
      <c r="O2270" s="66" t="str">
        <f>IF(A2270="","",IF(M2270="DETALLE","",COUNTIFS(N2270:$N$2970,N2270)))</f>
        <v/>
      </c>
      <c r="P2270" s="66" t="s">
        <v>751</v>
      </c>
      <c r="Q2270" s="66" t="s">
        <v>707</v>
      </c>
      <c r="R2270" s="66" t="s">
        <v>553</v>
      </c>
      <c r="S2270" s="65" t="s">
        <v>903</v>
      </c>
    </row>
    <row r="2271" spans="1:19" s="66" customFormat="1" x14ac:dyDescent="0.25">
      <c r="F2271" s="80" t="s">
        <v>49</v>
      </c>
      <c r="G2271" s="80" t="s">
        <v>1018</v>
      </c>
      <c r="H2271" s="6">
        <v>1150000000</v>
      </c>
      <c r="I2271" s="6"/>
      <c r="J2271" s="6">
        <f t="shared" si="103"/>
        <v>1150000000</v>
      </c>
      <c r="K2271" s="67" t="str">
        <f t="shared" si="104"/>
        <v>02-02-02-008-007</v>
      </c>
      <c r="L2271" s="67" t="s">
        <v>670</v>
      </c>
      <c r="M2271" s="66" t="s">
        <v>273</v>
      </c>
      <c r="N2271" s="66" t="str">
        <f t="shared" si="102"/>
        <v/>
      </c>
      <c r="O2271" s="66" t="str">
        <f>IF(A2271="","",IF(M2271="DETALLE","",COUNTIFS(N2271:$N$2970,N2271)))</f>
        <v/>
      </c>
      <c r="P2271" s="66" t="s">
        <v>752</v>
      </c>
      <c r="Q2271" s="66" t="s">
        <v>707</v>
      </c>
      <c r="R2271" s="66" t="s">
        <v>553</v>
      </c>
      <c r="S2271" s="65" t="s">
        <v>752</v>
      </c>
    </row>
    <row r="2272" spans="1:19" s="66" customFormat="1" x14ac:dyDescent="0.25">
      <c r="F2272" s="80" t="s">
        <v>236</v>
      </c>
      <c r="G2272" s="80" t="s">
        <v>1021</v>
      </c>
      <c r="H2272" s="6"/>
      <c r="I2272" s="6">
        <v>50000000</v>
      </c>
      <c r="J2272" s="6">
        <f t="shared" si="103"/>
        <v>50000000</v>
      </c>
      <c r="K2272" s="67" t="str">
        <f t="shared" si="104"/>
        <v>02-02-02-008-007</v>
      </c>
      <c r="L2272" s="67" t="s">
        <v>670</v>
      </c>
      <c r="M2272" s="66" t="s">
        <v>273</v>
      </c>
      <c r="N2272" s="66" t="str">
        <f t="shared" si="102"/>
        <v/>
      </c>
      <c r="O2272" s="66" t="str">
        <f>IF(A2272="","",IF(M2272="DETALLE","",COUNTIFS(N2272:$N$2970,N2272)))</f>
        <v/>
      </c>
      <c r="P2272" s="66" t="s">
        <v>752</v>
      </c>
      <c r="Q2272" s="66" t="s">
        <v>707</v>
      </c>
      <c r="R2272" s="66" t="s">
        <v>553</v>
      </c>
      <c r="S2272" s="65" t="s">
        <v>903</v>
      </c>
    </row>
    <row r="2273" spans="6:19" s="66" customFormat="1" x14ac:dyDescent="0.25">
      <c r="F2273" s="80" t="s">
        <v>50</v>
      </c>
      <c r="G2273" s="80" t="s">
        <v>1019</v>
      </c>
      <c r="H2273" s="6">
        <v>4237000</v>
      </c>
      <c r="I2273" s="6"/>
      <c r="J2273" s="6">
        <f t="shared" si="103"/>
        <v>4237000</v>
      </c>
      <c r="K2273" s="67" t="str">
        <f t="shared" si="104"/>
        <v>02-02-02-008-007</v>
      </c>
      <c r="L2273" s="67" t="s">
        <v>670</v>
      </c>
      <c r="M2273" s="66" t="s">
        <v>273</v>
      </c>
      <c r="N2273" s="66" t="str">
        <f t="shared" si="102"/>
        <v/>
      </c>
      <c r="O2273" s="66" t="str">
        <f>IF(A2273="","",IF(M2273="DETALLE","",COUNTIFS(N2273:$N$2970,N2273)))</f>
        <v/>
      </c>
      <c r="P2273" s="66" t="s">
        <v>752</v>
      </c>
      <c r="Q2273" s="66" t="s">
        <v>707</v>
      </c>
      <c r="R2273" s="66" t="s">
        <v>553</v>
      </c>
      <c r="S2273" s="65" t="s">
        <v>841</v>
      </c>
    </row>
    <row r="2274" spans="6:19" s="66" customFormat="1" x14ac:dyDescent="0.25">
      <c r="F2274" s="80" t="s">
        <v>237</v>
      </c>
      <c r="G2274" s="80" t="s">
        <v>1022</v>
      </c>
      <c r="H2274" s="6">
        <v>100000000</v>
      </c>
      <c r="I2274" s="6"/>
      <c r="J2274" s="6">
        <f t="shared" si="103"/>
        <v>100000000</v>
      </c>
      <c r="K2274" s="67" t="str">
        <f t="shared" si="104"/>
        <v>02-02-02-008-007</v>
      </c>
      <c r="L2274" s="67" t="s">
        <v>670</v>
      </c>
      <c r="M2274" s="66" t="s">
        <v>273</v>
      </c>
      <c r="N2274" s="66" t="str">
        <f t="shared" si="102"/>
        <v/>
      </c>
      <c r="O2274" s="66" t="str">
        <f>IF(A2274="","",IF(M2274="DETALLE","",COUNTIFS(N2274:$N$2970,N2274)))</f>
        <v/>
      </c>
      <c r="P2274" s="66" t="s">
        <v>752</v>
      </c>
      <c r="Q2274" s="66" t="s">
        <v>707</v>
      </c>
      <c r="R2274" s="66" t="s">
        <v>553</v>
      </c>
      <c r="S2274" s="65" t="s">
        <v>909</v>
      </c>
    </row>
    <row r="2275" spans="6:19" s="66" customFormat="1" x14ac:dyDescent="0.25">
      <c r="F2275" s="80" t="s">
        <v>51</v>
      </c>
      <c r="G2275" s="80" t="s">
        <v>322</v>
      </c>
      <c r="H2275" s="6">
        <v>750600000</v>
      </c>
      <c r="I2275" s="6"/>
      <c r="J2275" s="6">
        <f t="shared" si="103"/>
        <v>750600000</v>
      </c>
      <c r="K2275" s="67" t="str">
        <f t="shared" si="104"/>
        <v>02-02-02-008-007</v>
      </c>
      <c r="L2275" s="67" t="s">
        <v>670</v>
      </c>
      <c r="M2275" s="66" t="s">
        <v>273</v>
      </c>
      <c r="N2275" s="66" t="str">
        <f t="shared" si="102"/>
        <v/>
      </c>
      <c r="O2275" s="66" t="str">
        <f>IF(A2275="","",IF(M2275="DETALLE","",COUNTIFS(N2275:$N$2970,N2275)))</f>
        <v/>
      </c>
      <c r="P2275" s="66" t="s">
        <v>753</v>
      </c>
      <c r="Q2275" s="66" t="s">
        <v>707</v>
      </c>
      <c r="R2275" s="66" t="s">
        <v>553</v>
      </c>
      <c r="S2275" s="65" t="s">
        <v>753</v>
      </c>
    </row>
    <row r="2276" spans="6:19" s="66" customFormat="1" x14ac:dyDescent="0.25">
      <c r="F2276" s="80" t="s">
        <v>52</v>
      </c>
      <c r="G2276" s="80" t="s">
        <v>323</v>
      </c>
      <c r="H2276" s="6">
        <v>590100000</v>
      </c>
      <c r="I2276" s="6"/>
      <c r="J2276" s="6">
        <f t="shared" si="103"/>
        <v>590100000</v>
      </c>
      <c r="K2276" s="67" t="str">
        <f t="shared" si="104"/>
        <v>02-02-02-008-007</v>
      </c>
      <c r="L2276" s="67" t="s">
        <v>670</v>
      </c>
      <c r="M2276" s="66" t="s">
        <v>273</v>
      </c>
      <c r="N2276" s="66" t="str">
        <f t="shared" si="102"/>
        <v/>
      </c>
      <c r="O2276" s="66" t="str">
        <f>IF(A2276="","",IF(M2276="DETALLE","",COUNTIFS(N2276:$N$2970,N2276)))</f>
        <v/>
      </c>
      <c r="P2276" s="66" t="s">
        <v>754</v>
      </c>
      <c r="Q2276" s="66" t="s">
        <v>707</v>
      </c>
      <c r="R2276" s="66" t="s">
        <v>553</v>
      </c>
      <c r="S2276" s="65" t="s">
        <v>754</v>
      </c>
    </row>
    <row r="2277" spans="6:19" s="66" customFormat="1" x14ac:dyDescent="0.25">
      <c r="F2277" s="80" t="s">
        <v>157</v>
      </c>
      <c r="G2277" s="80" t="s">
        <v>434</v>
      </c>
      <c r="H2277" s="6">
        <v>1170000000</v>
      </c>
      <c r="I2277" s="6"/>
      <c r="J2277" s="6">
        <f t="shared" si="103"/>
        <v>1170000000</v>
      </c>
      <c r="K2277" s="67" t="str">
        <f t="shared" si="104"/>
        <v>02-02-02-008-007</v>
      </c>
      <c r="L2277" s="67" t="s">
        <v>670</v>
      </c>
      <c r="M2277" s="66" t="s">
        <v>273</v>
      </c>
      <c r="N2277" s="66" t="str">
        <f t="shared" si="102"/>
        <v/>
      </c>
      <c r="O2277" s="66" t="str">
        <f>IF(A2277="","",IF(M2277="DETALLE","",COUNTIFS(N2277:$N$2970,N2277)))</f>
        <v/>
      </c>
      <c r="P2277" s="66" t="s">
        <v>755</v>
      </c>
      <c r="Q2277" s="66" t="s">
        <v>707</v>
      </c>
      <c r="R2277" s="66" t="s">
        <v>553</v>
      </c>
      <c r="S2277" s="65" t="s">
        <v>755</v>
      </c>
    </row>
    <row r="2278" spans="6:19" s="66" customFormat="1" x14ac:dyDescent="0.25">
      <c r="F2278" s="80" t="s">
        <v>208</v>
      </c>
      <c r="G2278" s="80" t="s">
        <v>519</v>
      </c>
      <c r="H2278" s="6"/>
      <c r="I2278" s="6">
        <v>55000000</v>
      </c>
      <c r="J2278" s="6">
        <f t="shared" si="103"/>
        <v>55000000</v>
      </c>
      <c r="K2278" s="67" t="str">
        <f t="shared" si="104"/>
        <v>02-02-02-008-007</v>
      </c>
      <c r="L2278" s="67" t="s">
        <v>670</v>
      </c>
      <c r="M2278" s="66" t="s">
        <v>273</v>
      </c>
      <c r="N2278" s="66" t="str">
        <f t="shared" si="102"/>
        <v/>
      </c>
      <c r="O2278" s="66" t="str">
        <f>IF(A2278="","",IF(M2278="DETALLE","",COUNTIFS(N2278:$N$2970,N2278)))</f>
        <v/>
      </c>
      <c r="P2278" s="66" t="s">
        <v>755</v>
      </c>
      <c r="Q2278" s="66" t="s">
        <v>707</v>
      </c>
      <c r="R2278" s="66" t="s">
        <v>553</v>
      </c>
      <c r="S2278" s="65" t="s">
        <v>903</v>
      </c>
    </row>
    <row r="2279" spans="6:19" s="66" customFormat="1" x14ac:dyDescent="0.25">
      <c r="F2279" s="80" t="s">
        <v>54</v>
      </c>
      <c r="G2279" s="80" t="s">
        <v>288</v>
      </c>
      <c r="H2279" s="6"/>
      <c r="I2279" s="6">
        <v>2697445105</v>
      </c>
      <c r="J2279" s="6">
        <f t="shared" si="103"/>
        <v>2697445105</v>
      </c>
      <c r="K2279" s="67" t="str">
        <f t="shared" si="104"/>
        <v>02-02-02-008-007</v>
      </c>
      <c r="L2279" s="67" t="s">
        <v>670</v>
      </c>
      <c r="M2279" s="66" t="s">
        <v>273</v>
      </c>
      <c r="N2279" s="66" t="str">
        <f t="shared" si="102"/>
        <v/>
      </c>
      <c r="O2279" s="66" t="str">
        <f>IF(A2279="","",IF(M2279="DETALLE","",COUNTIFS(N2279:$N$2970,N2279)))</f>
        <v/>
      </c>
      <c r="P2279" s="66" t="s">
        <v>743</v>
      </c>
      <c r="Q2279" s="66" t="s">
        <v>707</v>
      </c>
      <c r="R2279" s="66" t="s">
        <v>553</v>
      </c>
      <c r="S2279" s="65" t="s">
        <v>743</v>
      </c>
    </row>
    <row r="2280" spans="6:19" s="66" customFormat="1" x14ac:dyDescent="0.25">
      <c r="F2280" s="80" t="s">
        <v>138</v>
      </c>
      <c r="G2280" s="80" t="s">
        <v>992</v>
      </c>
      <c r="H2280" s="6">
        <v>10785000000</v>
      </c>
      <c r="I2280" s="6">
        <f>6586063289-2680144489</f>
        <v>3905918800</v>
      </c>
      <c r="J2280" s="6">
        <f t="shared" si="103"/>
        <v>14690918800</v>
      </c>
      <c r="K2280" s="67" t="str">
        <f t="shared" si="104"/>
        <v>02-02-02-008-007</v>
      </c>
      <c r="L2280" s="67" t="s">
        <v>670</v>
      </c>
      <c r="M2280" s="66" t="s">
        <v>273</v>
      </c>
      <c r="N2280" s="66" t="str">
        <f t="shared" si="102"/>
        <v/>
      </c>
      <c r="O2280" s="66" t="str">
        <f>IF(A2280="","",IF(M2280="DETALLE","",COUNTIFS(N2280:$N$2970,N2280)))</f>
        <v/>
      </c>
      <c r="P2280" s="66" t="s">
        <v>778</v>
      </c>
      <c r="Q2280" s="66" t="s">
        <v>707</v>
      </c>
      <c r="R2280" s="66" t="s">
        <v>553</v>
      </c>
      <c r="S2280" s="65" t="s">
        <v>778</v>
      </c>
    </row>
    <row r="2281" spans="6:19" s="66" customFormat="1" x14ac:dyDescent="0.25">
      <c r="F2281" s="80" t="s">
        <v>55</v>
      </c>
      <c r="G2281" s="80" t="s">
        <v>1030</v>
      </c>
      <c r="H2281" s="6">
        <v>10699501999</v>
      </c>
      <c r="I2281" s="6"/>
      <c r="J2281" s="6">
        <f t="shared" si="103"/>
        <v>10699501999</v>
      </c>
      <c r="K2281" s="67" t="str">
        <f t="shared" si="104"/>
        <v>02-02-02-008-007</v>
      </c>
      <c r="L2281" s="67" t="s">
        <v>670</v>
      </c>
      <c r="M2281" s="66" t="s">
        <v>273</v>
      </c>
      <c r="N2281" s="66" t="str">
        <f t="shared" si="102"/>
        <v/>
      </c>
      <c r="O2281" s="66" t="str">
        <f>IF(A2281="","",IF(M2281="DETALLE","",COUNTIFS(N2281:$N$2970,N2281)))</f>
        <v/>
      </c>
      <c r="P2281" s="66" t="s">
        <v>756</v>
      </c>
      <c r="Q2281" s="66" t="s">
        <v>707</v>
      </c>
      <c r="R2281" s="66" t="s">
        <v>553</v>
      </c>
      <c r="S2281" s="65" t="s">
        <v>756</v>
      </c>
    </row>
    <row r="2282" spans="6:19" s="66" customFormat="1" x14ac:dyDescent="0.25">
      <c r="F2282" s="80" t="s">
        <v>56</v>
      </c>
      <c r="G2282" s="80" t="s">
        <v>280</v>
      </c>
      <c r="H2282" s="6">
        <v>13212000000</v>
      </c>
      <c r="I2282" s="6"/>
      <c r="J2282" s="6">
        <f t="shared" si="103"/>
        <v>13212000000</v>
      </c>
      <c r="K2282" s="67" t="str">
        <f t="shared" si="104"/>
        <v>02-02-02-008-007</v>
      </c>
      <c r="L2282" s="67" t="s">
        <v>670</v>
      </c>
      <c r="M2282" s="66" t="s">
        <v>273</v>
      </c>
      <c r="N2282" s="66" t="str">
        <f t="shared" si="102"/>
        <v/>
      </c>
      <c r="O2282" s="66" t="str">
        <f>IF(A2282="","",IF(M2282="DETALLE","",COUNTIFS(N2282:$N$2970,N2282)))</f>
        <v/>
      </c>
      <c r="P2282" s="66" t="s">
        <v>740</v>
      </c>
      <c r="Q2282" s="66" t="s">
        <v>707</v>
      </c>
      <c r="R2282" s="66" t="s">
        <v>553</v>
      </c>
      <c r="S2282" s="65" t="s">
        <v>740</v>
      </c>
    </row>
    <row r="2283" spans="6:19" s="66" customFormat="1" x14ac:dyDescent="0.25">
      <c r="F2283" s="80" t="s">
        <v>57</v>
      </c>
      <c r="G2283" s="80" t="s">
        <v>1023</v>
      </c>
      <c r="H2283" s="6">
        <v>1014000000</v>
      </c>
      <c r="I2283" s="6"/>
      <c r="J2283" s="6">
        <f t="shared" si="103"/>
        <v>1014000000</v>
      </c>
      <c r="K2283" s="67" t="str">
        <f t="shared" si="104"/>
        <v>02-02-02-008-007</v>
      </c>
      <c r="L2283" s="67" t="s">
        <v>670</v>
      </c>
      <c r="M2283" s="66" t="s">
        <v>273</v>
      </c>
      <c r="N2283" s="66" t="str">
        <f t="shared" si="102"/>
        <v/>
      </c>
      <c r="O2283" s="66" t="str">
        <f>IF(A2283="","",IF(M2283="DETALLE","",COUNTIFS(N2283:$N$2970,N2283)))</f>
        <v/>
      </c>
      <c r="P2283" s="66" t="s">
        <v>757</v>
      </c>
      <c r="Q2283" s="66" t="s">
        <v>707</v>
      </c>
      <c r="R2283" s="66" t="s">
        <v>553</v>
      </c>
      <c r="S2283" s="65" t="s">
        <v>757</v>
      </c>
    </row>
    <row r="2284" spans="6:19" s="66" customFormat="1" x14ac:dyDescent="0.25">
      <c r="F2284" s="80" t="s">
        <v>58</v>
      </c>
      <c r="G2284" s="80" t="s">
        <v>988</v>
      </c>
      <c r="H2284" s="6">
        <v>92000000</v>
      </c>
      <c r="I2284" s="6">
        <v>1516000000</v>
      </c>
      <c r="J2284" s="6">
        <f t="shared" si="103"/>
        <v>1608000000</v>
      </c>
      <c r="K2284" s="67" t="str">
        <f t="shared" si="104"/>
        <v>02-02-02-008-007</v>
      </c>
      <c r="L2284" s="67" t="s">
        <v>670</v>
      </c>
      <c r="M2284" s="66" t="s">
        <v>273</v>
      </c>
      <c r="N2284" s="66" t="str">
        <f t="shared" si="102"/>
        <v/>
      </c>
      <c r="O2284" s="66" t="str">
        <f>IF(A2284="","",IF(M2284="DETALLE","",COUNTIFS(N2284:$N$2970,N2284)))</f>
        <v/>
      </c>
      <c r="P2284" s="66" t="s">
        <v>758</v>
      </c>
      <c r="Q2284" s="66" t="s">
        <v>707</v>
      </c>
      <c r="R2284" s="66" t="s">
        <v>553</v>
      </c>
      <c r="S2284" s="65" t="s">
        <v>758</v>
      </c>
    </row>
    <row r="2285" spans="6:19" s="66" customFormat="1" x14ac:dyDescent="0.25">
      <c r="F2285" s="80" t="s">
        <v>139</v>
      </c>
      <c r="G2285" s="80" t="s">
        <v>1036</v>
      </c>
      <c r="H2285" s="6">
        <v>897200000</v>
      </c>
      <c r="I2285" s="6">
        <v>2481500000</v>
      </c>
      <c r="J2285" s="6">
        <f t="shared" si="103"/>
        <v>3378700000</v>
      </c>
      <c r="K2285" s="67" t="str">
        <f t="shared" si="104"/>
        <v>02-02-02-008-007</v>
      </c>
      <c r="L2285" s="67" t="s">
        <v>670</v>
      </c>
      <c r="M2285" s="66" t="s">
        <v>273</v>
      </c>
      <c r="N2285" s="66" t="str">
        <f t="shared" si="102"/>
        <v/>
      </c>
      <c r="O2285" s="66" t="str">
        <f>IF(A2285="","",IF(M2285="DETALLE","",COUNTIFS(N2285:$N$2970,N2285)))</f>
        <v/>
      </c>
      <c r="P2285" s="66" t="s">
        <v>779</v>
      </c>
      <c r="Q2285" s="66" t="s">
        <v>707</v>
      </c>
      <c r="R2285" s="66" t="s">
        <v>553</v>
      </c>
      <c r="S2285" s="65" t="s">
        <v>779</v>
      </c>
    </row>
    <row r="2286" spans="6:19" s="66" customFormat="1" x14ac:dyDescent="0.25">
      <c r="F2286" s="80" t="s">
        <v>140</v>
      </c>
      <c r="G2286" s="80" t="s">
        <v>313</v>
      </c>
      <c r="H2286" s="6">
        <v>958200000</v>
      </c>
      <c r="I2286" s="6"/>
      <c r="J2286" s="6">
        <f t="shared" si="103"/>
        <v>958200000</v>
      </c>
      <c r="K2286" s="67" t="str">
        <f t="shared" si="104"/>
        <v>02-02-02-008-007</v>
      </c>
      <c r="L2286" s="67" t="s">
        <v>670</v>
      </c>
      <c r="M2286" s="66" t="s">
        <v>273</v>
      </c>
      <c r="N2286" s="66" t="str">
        <f t="shared" si="102"/>
        <v/>
      </c>
      <c r="O2286" s="66" t="str">
        <f>IF(A2286="","",IF(M2286="DETALLE","",COUNTIFS(N2286:$N$2970,N2286)))</f>
        <v/>
      </c>
      <c r="P2286" s="66" t="s">
        <v>779</v>
      </c>
      <c r="Q2286" s="66" t="s">
        <v>707</v>
      </c>
      <c r="R2286" s="66" t="s">
        <v>553</v>
      </c>
      <c r="S2286" s="65" t="s">
        <v>886</v>
      </c>
    </row>
    <row r="2287" spans="6:19" s="66" customFormat="1" x14ac:dyDescent="0.25">
      <c r="F2287" s="80" t="s">
        <v>59</v>
      </c>
      <c r="G2287" s="80" t="s">
        <v>1029</v>
      </c>
      <c r="H2287" s="6">
        <v>4470499999.3999996</v>
      </c>
      <c r="I2287" s="6"/>
      <c r="J2287" s="6">
        <f t="shared" si="103"/>
        <v>4470499999.3999996</v>
      </c>
      <c r="K2287" s="67" t="str">
        <f t="shared" si="104"/>
        <v>02-02-02-008-007</v>
      </c>
      <c r="L2287" s="67" t="s">
        <v>670</v>
      </c>
      <c r="M2287" s="66" t="s">
        <v>273</v>
      </c>
      <c r="N2287" s="66" t="str">
        <f t="shared" si="102"/>
        <v/>
      </c>
      <c r="O2287" s="66" t="str">
        <f>IF(A2287="","",IF(M2287="DETALLE","",COUNTIFS(N2287:$N$2970,N2287)))</f>
        <v/>
      </c>
      <c r="P2287" s="66" t="s">
        <v>759</v>
      </c>
      <c r="Q2287" s="66" t="s">
        <v>707</v>
      </c>
      <c r="R2287" s="66" t="s">
        <v>553</v>
      </c>
      <c r="S2287" s="65" t="s">
        <v>759</v>
      </c>
    </row>
    <row r="2288" spans="6:19" s="66" customFormat="1" x14ac:dyDescent="0.25">
      <c r="F2288" s="80" t="s">
        <v>145</v>
      </c>
      <c r="G2288" s="80" t="s">
        <v>1037</v>
      </c>
      <c r="H2288" s="6">
        <v>2980000000</v>
      </c>
      <c r="I2288" s="6">
        <v>697025000</v>
      </c>
      <c r="J2288" s="6">
        <f t="shared" si="103"/>
        <v>3677025000</v>
      </c>
      <c r="K2288" s="67" t="str">
        <f t="shared" si="104"/>
        <v>02-02-02-008-007</v>
      </c>
      <c r="L2288" s="67" t="s">
        <v>670</v>
      </c>
      <c r="M2288" s="66" t="s">
        <v>273</v>
      </c>
      <c r="N2288" s="66" t="str">
        <f t="shared" si="102"/>
        <v/>
      </c>
      <c r="O2288" s="66" t="str">
        <f>IF(A2288="","",IF(M2288="DETALLE","",COUNTIFS(N2288:$N$2970,N2288)))</f>
        <v/>
      </c>
      <c r="P2288" s="66" t="s">
        <v>767</v>
      </c>
      <c r="Q2288" s="66" t="s">
        <v>707</v>
      </c>
      <c r="R2288" s="66" t="s">
        <v>553</v>
      </c>
      <c r="S2288" s="65" t="s">
        <v>767</v>
      </c>
    </row>
    <row r="2289" spans="6:19" s="66" customFormat="1" x14ac:dyDescent="0.25">
      <c r="F2289" s="80" t="s">
        <v>60</v>
      </c>
      <c r="G2289" s="80" t="s">
        <v>329</v>
      </c>
      <c r="H2289" s="6">
        <v>1822456000</v>
      </c>
      <c r="I2289" s="6"/>
      <c r="J2289" s="6">
        <f t="shared" si="103"/>
        <v>1822456000</v>
      </c>
      <c r="K2289" s="67" t="str">
        <f t="shared" si="104"/>
        <v>02-02-02-008-007</v>
      </c>
      <c r="L2289" s="67" t="s">
        <v>670</v>
      </c>
      <c r="M2289" s="66" t="s">
        <v>273</v>
      </c>
      <c r="N2289" s="66" t="str">
        <f t="shared" si="102"/>
        <v/>
      </c>
      <c r="O2289" s="66" t="str">
        <f>IF(A2289="","",IF(M2289="DETALLE","",COUNTIFS(N2289:$N$2970,N2289)))</f>
        <v/>
      </c>
      <c r="P2289" s="66" t="s">
        <v>760</v>
      </c>
      <c r="Q2289" s="66" t="s">
        <v>707</v>
      </c>
      <c r="R2289" s="66" t="s">
        <v>553</v>
      </c>
      <c r="S2289" s="65" t="s">
        <v>760</v>
      </c>
    </row>
    <row r="2290" spans="6:19" s="66" customFormat="1" x14ac:dyDescent="0.25">
      <c r="F2290" s="80" t="s">
        <v>61</v>
      </c>
      <c r="G2290" s="80" t="s">
        <v>330</v>
      </c>
      <c r="H2290" s="6">
        <v>1508150000</v>
      </c>
      <c r="I2290" s="6"/>
      <c r="J2290" s="6">
        <f t="shared" si="103"/>
        <v>1508150000</v>
      </c>
      <c r="K2290" s="67" t="str">
        <f t="shared" si="104"/>
        <v>02-02-02-008-007</v>
      </c>
      <c r="L2290" s="67" t="s">
        <v>670</v>
      </c>
      <c r="M2290" s="66" t="s">
        <v>273</v>
      </c>
      <c r="N2290" s="66" t="str">
        <f t="shared" si="102"/>
        <v/>
      </c>
      <c r="O2290" s="66" t="str">
        <f>IF(A2290="","",IF(M2290="DETALLE","",COUNTIFS(N2290:$N$2970,N2290)))</f>
        <v/>
      </c>
      <c r="P2290" s="66" t="s">
        <v>760</v>
      </c>
      <c r="Q2290" s="66" t="s">
        <v>707</v>
      </c>
      <c r="R2290" s="66" t="s">
        <v>553</v>
      </c>
      <c r="S2290" s="65" t="s">
        <v>843</v>
      </c>
    </row>
    <row r="2291" spans="6:19" s="66" customFormat="1" x14ac:dyDescent="0.25">
      <c r="F2291" s="80" t="s">
        <v>195</v>
      </c>
      <c r="G2291" s="80" t="s">
        <v>498</v>
      </c>
      <c r="H2291" s="6">
        <v>1100000</v>
      </c>
      <c r="I2291" s="6"/>
      <c r="J2291" s="6">
        <f t="shared" si="103"/>
        <v>1100000</v>
      </c>
      <c r="K2291" s="67" t="str">
        <f t="shared" si="104"/>
        <v>02-02-02-008-007</v>
      </c>
      <c r="L2291" s="67" t="s">
        <v>670</v>
      </c>
      <c r="M2291" s="66" t="s">
        <v>273</v>
      </c>
      <c r="N2291" s="66" t="str">
        <f t="shared" si="102"/>
        <v/>
      </c>
      <c r="O2291" s="66" t="str">
        <f>IF(A2291="","",IF(M2291="DETALLE","",COUNTIFS(N2291:$N$2970,N2291)))</f>
        <v/>
      </c>
      <c r="P2291" s="66" t="s">
        <v>760</v>
      </c>
      <c r="Q2291" s="66" t="s">
        <v>707</v>
      </c>
      <c r="R2291" s="66" t="s">
        <v>553</v>
      </c>
      <c r="S2291" s="65" t="s">
        <v>866</v>
      </c>
    </row>
    <row r="2292" spans="6:19" s="66" customFormat="1" x14ac:dyDescent="0.25">
      <c r="F2292" s="80" t="s">
        <v>238</v>
      </c>
      <c r="G2292" s="80" t="s">
        <v>981</v>
      </c>
      <c r="H2292" s="6">
        <v>240000000</v>
      </c>
      <c r="I2292" s="6"/>
      <c r="J2292" s="6">
        <f t="shared" si="103"/>
        <v>240000000</v>
      </c>
      <c r="K2292" s="67" t="str">
        <f>IF(F2292&lt;&gt;"",K2291,A2292&amp;IF(B2292="","","-"&amp;B2292)&amp;IF(OR(C2292="",C2292=" "),"","-"&amp;C2292)&amp;IF(OR(D2292="",D2292=" "),"","-"&amp;D2292)&amp;IF(OR(E2292="",E2292=" "),"","-"&amp;E2292))</f>
        <v>02-02-02-008-007</v>
      </c>
      <c r="L2292" s="67" t="s">
        <v>670</v>
      </c>
      <c r="M2292" s="66" t="s">
        <v>273</v>
      </c>
      <c r="N2292" s="66" t="str">
        <f t="shared" si="102"/>
        <v/>
      </c>
      <c r="O2292" s="66" t="str">
        <f>IF(A2292="","",IF(M2292="DETALLE","",COUNTIFS(N2292:$N$2970,N2292)))</f>
        <v/>
      </c>
      <c r="P2292" s="66" t="s">
        <v>760</v>
      </c>
      <c r="Q2292" s="66" t="s">
        <v>707</v>
      </c>
      <c r="R2292" s="66" t="s">
        <v>553</v>
      </c>
      <c r="S2292" s="65" t="s">
        <v>909</v>
      </c>
    </row>
    <row r="2293" spans="6:19" s="66" customFormat="1" x14ac:dyDescent="0.25">
      <c r="F2293" s="80" t="s">
        <v>239</v>
      </c>
      <c r="G2293" s="80" t="s">
        <v>1071</v>
      </c>
      <c r="H2293" s="6">
        <v>57000000</v>
      </c>
      <c r="I2293" s="6"/>
      <c r="J2293" s="6">
        <f t="shared" si="103"/>
        <v>57000000</v>
      </c>
      <c r="K2293" s="67" t="str">
        <f t="shared" si="104"/>
        <v>02-02-02-008-007</v>
      </c>
      <c r="L2293" s="67" t="s">
        <v>670</v>
      </c>
      <c r="M2293" s="66" t="s">
        <v>273</v>
      </c>
      <c r="N2293" s="66" t="str">
        <f t="shared" si="102"/>
        <v/>
      </c>
      <c r="O2293" s="66" t="str">
        <f>IF(A2293="","",IF(M2293="DETALLE","",COUNTIFS(N2293:$N$2970,N2293)))</f>
        <v/>
      </c>
      <c r="P2293" s="66" t="s">
        <v>760</v>
      </c>
      <c r="Q2293" s="66" t="s">
        <v>707</v>
      </c>
      <c r="R2293" s="66" t="s">
        <v>553</v>
      </c>
      <c r="S2293" s="65" t="s">
        <v>908</v>
      </c>
    </row>
    <row r="2294" spans="6:19" s="66" customFormat="1" x14ac:dyDescent="0.25">
      <c r="F2294" s="80" t="s">
        <v>62</v>
      </c>
      <c r="G2294" s="80" t="s">
        <v>331</v>
      </c>
      <c r="H2294" s="6">
        <v>1600000000</v>
      </c>
      <c r="I2294" s="6"/>
      <c r="J2294" s="6">
        <f t="shared" si="103"/>
        <v>1600000000</v>
      </c>
      <c r="K2294" s="67" t="str">
        <f t="shared" si="104"/>
        <v>02-02-02-008-007</v>
      </c>
      <c r="L2294" s="67" t="s">
        <v>670</v>
      </c>
      <c r="M2294" s="66" t="s">
        <v>273</v>
      </c>
      <c r="N2294" s="66" t="str">
        <f t="shared" si="102"/>
        <v/>
      </c>
      <c r="O2294" s="66" t="str">
        <f>IF(A2294="","",IF(M2294="DETALLE","",COUNTIFS(N2294:$N$2970,N2294)))</f>
        <v/>
      </c>
      <c r="P2294" s="66" t="s">
        <v>761</v>
      </c>
      <c r="Q2294" s="66" t="s">
        <v>707</v>
      </c>
      <c r="R2294" s="66" t="s">
        <v>553</v>
      </c>
      <c r="S2294" s="65" t="s">
        <v>761</v>
      </c>
    </row>
    <row r="2295" spans="6:19" s="66" customFormat="1" x14ac:dyDescent="0.25">
      <c r="F2295" s="80" t="s">
        <v>240</v>
      </c>
      <c r="G2295" s="80" t="s">
        <v>562</v>
      </c>
      <c r="H2295" s="6"/>
      <c r="I2295" s="6">
        <v>45000000</v>
      </c>
      <c r="J2295" s="6">
        <f t="shared" si="103"/>
        <v>45000000</v>
      </c>
      <c r="K2295" s="67" t="str">
        <f t="shared" si="104"/>
        <v>02-02-02-008-007</v>
      </c>
      <c r="L2295" s="67" t="s">
        <v>670</v>
      </c>
      <c r="M2295" s="66" t="s">
        <v>273</v>
      </c>
      <c r="N2295" s="66" t="str">
        <f t="shared" si="102"/>
        <v/>
      </c>
      <c r="O2295" s="66" t="str">
        <f>IF(A2295="","",IF(M2295="DETALLE","",COUNTIFS(N2295:$N$2970,N2295)))</f>
        <v/>
      </c>
      <c r="P2295" s="66" t="s">
        <v>761</v>
      </c>
      <c r="Q2295" s="66" t="s">
        <v>707</v>
      </c>
      <c r="R2295" s="66" t="s">
        <v>553</v>
      </c>
      <c r="S2295" s="65" t="s">
        <v>903</v>
      </c>
    </row>
    <row r="2296" spans="6:19" s="66" customFormat="1" x14ac:dyDescent="0.25">
      <c r="F2296" s="80" t="s">
        <v>63</v>
      </c>
      <c r="G2296" s="80" t="s">
        <v>332</v>
      </c>
      <c r="H2296" s="6">
        <v>1405000000</v>
      </c>
      <c r="I2296" s="6"/>
      <c r="J2296" s="6">
        <f t="shared" si="103"/>
        <v>1405000000</v>
      </c>
      <c r="K2296" s="67" t="str">
        <f t="shared" si="104"/>
        <v>02-02-02-008-007</v>
      </c>
      <c r="L2296" s="67" t="s">
        <v>670</v>
      </c>
      <c r="M2296" s="66" t="s">
        <v>273</v>
      </c>
      <c r="N2296" s="66" t="str">
        <f t="shared" si="102"/>
        <v/>
      </c>
      <c r="O2296" s="66" t="str">
        <f>IF(A2296="","",IF(M2296="DETALLE","",COUNTIFS(N2296:$N$2970,N2296)))</f>
        <v/>
      </c>
      <c r="P2296" s="66" t="s">
        <v>761</v>
      </c>
      <c r="Q2296" s="66" t="s">
        <v>707</v>
      </c>
      <c r="R2296" s="66" t="s">
        <v>553</v>
      </c>
      <c r="S2296" s="65" t="s">
        <v>844</v>
      </c>
    </row>
    <row r="2297" spans="6:19" s="66" customFormat="1" x14ac:dyDescent="0.25">
      <c r="F2297" s="80" t="s">
        <v>241</v>
      </c>
      <c r="G2297" s="80" t="s">
        <v>563</v>
      </c>
      <c r="H2297" s="6">
        <v>260000000</v>
      </c>
      <c r="I2297" s="6"/>
      <c r="J2297" s="6">
        <f t="shared" si="103"/>
        <v>260000000</v>
      </c>
      <c r="K2297" s="67" t="str">
        <f t="shared" si="104"/>
        <v>02-02-02-008-007</v>
      </c>
      <c r="L2297" s="67" t="s">
        <v>670</v>
      </c>
      <c r="M2297" s="66" t="s">
        <v>273</v>
      </c>
      <c r="N2297" s="66" t="str">
        <f t="shared" ref="N2297:N2360" si="105">IF(F2297&lt;&gt;"","",A2297&amp;TRIM(B2297)&amp;TRIM(C2297)&amp;TRIM(D2297)&amp;TRIM(E2297)&amp;TRIM(M2297))</f>
        <v/>
      </c>
      <c r="O2297" s="66" t="str">
        <f>IF(A2297="","",IF(M2297="DETALLE","",COUNTIFS(N2297:$N$2970,N2297)))</f>
        <v/>
      </c>
      <c r="P2297" s="66" t="s">
        <v>761</v>
      </c>
      <c r="Q2297" s="66" t="s">
        <v>707</v>
      </c>
      <c r="R2297" s="66" t="s">
        <v>553</v>
      </c>
      <c r="S2297" s="65" t="s">
        <v>909</v>
      </c>
    </row>
    <row r="2298" spans="6:19" s="66" customFormat="1" x14ac:dyDescent="0.25">
      <c r="F2298" s="80" t="s">
        <v>242</v>
      </c>
      <c r="G2298" s="80" t="s">
        <v>564</v>
      </c>
      <c r="H2298" s="6"/>
      <c r="I2298" s="6">
        <v>30000000</v>
      </c>
      <c r="J2298" s="6">
        <f t="shared" si="103"/>
        <v>30000000</v>
      </c>
      <c r="K2298" s="67" t="str">
        <f t="shared" si="104"/>
        <v>02-02-02-008-007</v>
      </c>
      <c r="L2298" s="67" t="s">
        <v>670</v>
      </c>
      <c r="M2298" s="66" t="s">
        <v>273</v>
      </c>
      <c r="N2298" s="66" t="str">
        <f t="shared" si="105"/>
        <v/>
      </c>
      <c r="O2298" s="66" t="str">
        <f>IF(A2298="","",IF(M2298="DETALLE","",COUNTIFS(N2298:$N$2970,N2298)))</f>
        <v/>
      </c>
      <c r="P2298" s="66" t="s">
        <v>761</v>
      </c>
      <c r="Q2298" s="66" t="s">
        <v>707</v>
      </c>
      <c r="R2298" s="66" t="s">
        <v>553</v>
      </c>
      <c r="S2298" s="65" t="s">
        <v>903</v>
      </c>
    </row>
    <row r="2299" spans="6:19" s="66" customFormat="1" x14ac:dyDescent="0.25">
      <c r="F2299" s="80" t="s">
        <v>65</v>
      </c>
      <c r="G2299" s="80" t="s">
        <v>1024</v>
      </c>
      <c r="H2299" s="6">
        <v>1331151988</v>
      </c>
      <c r="I2299" s="6"/>
      <c r="J2299" s="6">
        <f t="shared" si="103"/>
        <v>1331151988</v>
      </c>
      <c r="K2299" s="67" t="str">
        <f t="shared" si="104"/>
        <v>02-02-02-008-007</v>
      </c>
      <c r="L2299" s="67" t="s">
        <v>670</v>
      </c>
      <c r="M2299" s="66" t="s">
        <v>273</v>
      </c>
      <c r="N2299" s="66" t="str">
        <f t="shared" si="105"/>
        <v/>
      </c>
      <c r="O2299" s="66" t="str">
        <f>IF(A2299="","",IF(M2299="DETALLE","",COUNTIFS(N2299:$N$2970,N2299)))</f>
        <v/>
      </c>
      <c r="P2299" s="66" t="s">
        <v>762</v>
      </c>
      <c r="Q2299" s="66" t="s">
        <v>707</v>
      </c>
      <c r="R2299" s="66" t="s">
        <v>553</v>
      </c>
      <c r="S2299" s="65" t="s">
        <v>762</v>
      </c>
    </row>
    <row r="2300" spans="6:19" s="66" customFormat="1" x14ac:dyDescent="0.25">
      <c r="F2300" s="80" t="s">
        <v>66</v>
      </c>
      <c r="G2300" s="80" t="s">
        <v>335</v>
      </c>
      <c r="H2300" s="6">
        <v>1460395365</v>
      </c>
      <c r="I2300" s="6"/>
      <c r="J2300" s="6">
        <f t="shared" si="103"/>
        <v>1460395365</v>
      </c>
      <c r="K2300" s="67" t="str">
        <f t="shared" si="104"/>
        <v>02-02-02-008-007</v>
      </c>
      <c r="L2300" s="67" t="s">
        <v>670</v>
      </c>
      <c r="M2300" s="66" t="s">
        <v>273</v>
      </c>
      <c r="N2300" s="66" t="str">
        <f t="shared" si="105"/>
        <v/>
      </c>
      <c r="O2300" s="66" t="str">
        <f>IF(A2300="","",IF(M2300="DETALLE","",COUNTIFS(N2300:$N$2970,N2300)))</f>
        <v/>
      </c>
      <c r="P2300" s="66" t="s">
        <v>762</v>
      </c>
      <c r="Q2300" s="66" t="s">
        <v>707</v>
      </c>
      <c r="R2300" s="66" t="s">
        <v>553</v>
      </c>
      <c r="S2300" s="65" t="s">
        <v>845</v>
      </c>
    </row>
    <row r="2301" spans="6:19" s="66" customFormat="1" x14ac:dyDescent="0.25">
      <c r="F2301" s="80" t="s">
        <v>209</v>
      </c>
      <c r="G2301" s="80" t="s">
        <v>520</v>
      </c>
      <c r="H2301" s="6"/>
      <c r="I2301" s="6">
        <v>70000000</v>
      </c>
      <c r="J2301" s="6">
        <f t="shared" ref="J2301:J2367" si="106">IF(AND(A2301="",F2301=""),"",H2301+I2301)</f>
        <v>70000000</v>
      </c>
      <c r="K2301" s="67" t="str">
        <f t="shared" ref="K2301:K2367" si="107">IF(F2301&lt;&gt;"",K2300,A2301&amp;IF(B2301="","","-"&amp;B2301)&amp;IF(OR(C2301="",C2301=" "),"","-"&amp;C2301)&amp;IF(OR(D2301="",D2301=" "),"","-"&amp;D2301)&amp;IF(OR(E2301="",E2301=" "),"","-"&amp;E2301))</f>
        <v>02-02-02-008-007</v>
      </c>
      <c r="L2301" s="67" t="s">
        <v>670</v>
      </c>
      <c r="M2301" s="66" t="s">
        <v>273</v>
      </c>
      <c r="N2301" s="66" t="str">
        <f t="shared" si="105"/>
        <v/>
      </c>
      <c r="O2301" s="66" t="str">
        <f>IF(A2301="","",IF(M2301="DETALLE","",COUNTIFS(N2301:$N$2970,N2301)))</f>
        <v/>
      </c>
      <c r="P2301" s="66" t="s">
        <v>762</v>
      </c>
      <c r="Q2301" s="66" t="s">
        <v>707</v>
      </c>
      <c r="R2301" s="66" t="s">
        <v>553</v>
      </c>
      <c r="S2301" s="65" t="s">
        <v>903</v>
      </c>
    </row>
    <row r="2302" spans="6:19" s="66" customFormat="1" x14ac:dyDescent="0.25">
      <c r="F2302" s="80" t="s">
        <v>243</v>
      </c>
      <c r="G2302" s="80" t="s">
        <v>1072</v>
      </c>
      <c r="H2302" s="6">
        <v>60000000</v>
      </c>
      <c r="I2302" s="6"/>
      <c r="J2302" s="6">
        <f t="shared" si="106"/>
        <v>60000000</v>
      </c>
      <c r="K2302" s="67" t="str">
        <f t="shared" si="107"/>
        <v>02-02-02-008-007</v>
      </c>
      <c r="L2302" s="67" t="s">
        <v>670</v>
      </c>
      <c r="M2302" s="66" t="s">
        <v>273</v>
      </c>
      <c r="N2302" s="66" t="str">
        <f t="shared" si="105"/>
        <v/>
      </c>
      <c r="O2302" s="66" t="str">
        <f>IF(A2302="","",IF(M2302="DETALLE","",COUNTIFS(N2302:$N$2970,N2302)))</f>
        <v/>
      </c>
      <c r="P2302" s="66" t="s">
        <v>762</v>
      </c>
      <c r="Q2302" s="66" t="s">
        <v>707</v>
      </c>
      <c r="R2302" s="66" t="s">
        <v>553</v>
      </c>
      <c r="S2302" s="65" t="s">
        <v>908</v>
      </c>
    </row>
    <row r="2303" spans="6:19" s="66" customFormat="1" x14ac:dyDescent="0.25">
      <c r="F2303" s="80" t="s">
        <v>67</v>
      </c>
      <c r="G2303" s="80" t="s">
        <v>336</v>
      </c>
      <c r="H2303" s="6">
        <v>157900000</v>
      </c>
      <c r="I2303" s="6"/>
      <c r="J2303" s="6">
        <f t="shared" si="106"/>
        <v>157900000</v>
      </c>
      <c r="K2303" s="67" t="str">
        <f t="shared" si="107"/>
        <v>02-02-02-008-007</v>
      </c>
      <c r="L2303" s="67" t="s">
        <v>670</v>
      </c>
      <c r="M2303" s="66" t="s">
        <v>273</v>
      </c>
      <c r="N2303" s="66" t="str">
        <f t="shared" si="105"/>
        <v/>
      </c>
      <c r="O2303" s="66" t="str">
        <f>IF(A2303="","",IF(M2303="DETALLE","",COUNTIFS(N2303:$N$2970,N2303)))</f>
        <v/>
      </c>
      <c r="P2303" s="66" t="s">
        <v>762</v>
      </c>
      <c r="Q2303" s="66" t="s">
        <v>707</v>
      </c>
      <c r="R2303" s="66" t="s">
        <v>553</v>
      </c>
      <c r="S2303" s="65" t="s">
        <v>1048</v>
      </c>
    </row>
    <row r="2304" spans="6:19" s="66" customFormat="1" x14ac:dyDescent="0.25">
      <c r="F2304" s="80" t="s">
        <v>68</v>
      </c>
      <c r="G2304" s="80" t="s">
        <v>337</v>
      </c>
      <c r="H2304" s="6">
        <v>1137000000</v>
      </c>
      <c r="I2304" s="6"/>
      <c r="J2304" s="6">
        <f t="shared" si="106"/>
        <v>1137000000</v>
      </c>
      <c r="K2304" s="67" t="str">
        <f t="shared" si="107"/>
        <v>02-02-02-008-007</v>
      </c>
      <c r="L2304" s="67" t="s">
        <v>670</v>
      </c>
      <c r="M2304" s="66" t="s">
        <v>273</v>
      </c>
      <c r="N2304" s="66" t="str">
        <f t="shared" si="105"/>
        <v/>
      </c>
      <c r="O2304" s="66" t="str">
        <f>IF(A2304="","",IF(M2304="DETALLE","",COUNTIFS(N2304:$N$2970,N2304)))</f>
        <v/>
      </c>
      <c r="P2304" s="66" t="s">
        <v>763</v>
      </c>
      <c r="Q2304" s="66" t="s">
        <v>707</v>
      </c>
      <c r="R2304" s="66" t="s">
        <v>553</v>
      </c>
      <c r="S2304" s="65" t="s">
        <v>763</v>
      </c>
    </row>
    <row r="2305" spans="6:19" s="66" customFormat="1" x14ac:dyDescent="0.25">
      <c r="F2305" s="80" t="s">
        <v>244</v>
      </c>
      <c r="G2305" s="80" t="s">
        <v>566</v>
      </c>
      <c r="H2305" s="6">
        <v>260000000</v>
      </c>
      <c r="I2305" s="6"/>
      <c r="J2305" s="6">
        <f t="shared" si="106"/>
        <v>260000000</v>
      </c>
      <c r="K2305" s="67" t="str">
        <f t="shared" si="107"/>
        <v>02-02-02-008-007</v>
      </c>
      <c r="L2305" s="67" t="s">
        <v>670</v>
      </c>
      <c r="M2305" s="66" t="s">
        <v>273</v>
      </c>
      <c r="N2305" s="66" t="str">
        <f t="shared" si="105"/>
        <v/>
      </c>
      <c r="O2305" s="66" t="str">
        <f>IF(A2305="","",IF(M2305="DETALLE","",COUNTIFS(N2305:$N$2970,N2305)))</f>
        <v/>
      </c>
      <c r="P2305" s="66" t="s">
        <v>763</v>
      </c>
      <c r="Q2305" s="66" t="s">
        <v>707</v>
      </c>
      <c r="R2305" s="66" t="s">
        <v>553</v>
      </c>
      <c r="S2305" s="65" t="s">
        <v>909</v>
      </c>
    </row>
    <row r="2306" spans="6:19" s="66" customFormat="1" x14ac:dyDescent="0.25">
      <c r="F2306" s="80" t="s">
        <v>69</v>
      </c>
      <c r="G2306" s="80" t="s">
        <v>338</v>
      </c>
      <c r="H2306" s="6">
        <v>1148600000</v>
      </c>
      <c r="I2306" s="6"/>
      <c r="J2306" s="6">
        <f t="shared" si="106"/>
        <v>1148600000</v>
      </c>
      <c r="K2306" s="67" t="str">
        <f t="shared" si="107"/>
        <v>02-02-02-008-007</v>
      </c>
      <c r="L2306" s="67" t="s">
        <v>670</v>
      </c>
      <c r="M2306" s="66" t="s">
        <v>273</v>
      </c>
      <c r="N2306" s="66" t="str">
        <f t="shared" si="105"/>
        <v/>
      </c>
      <c r="O2306" s="66" t="str">
        <f>IF(A2306="","",IF(M2306="DETALLE","",COUNTIFS(N2306:$N$2970,N2306)))</f>
        <v/>
      </c>
      <c r="P2306" s="66" t="s">
        <v>763</v>
      </c>
      <c r="Q2306" s="66" t="s">
        <v>707</v>
      </c>
      <c r="R2306" s="66" t="s">
        <v>553</v>
      </c>
      <c r="S2306" s="65" t="s">
        <v>847</v>
      </c>
    </row>
    <row r="2307" spans="6:19" s="66" customFormat="1" x14ac:dyDescent="0.25">
      <c r="F2307" s="80" t="s">
        <v>210</v>
      </c>
      <c r="G2307" s="80" t="s">
        <v>521</v>
      </c>
      <c r="H2307" s="6"/>
      <c r="I2307" s="6">
        <v>70000000</v>
      </c>
      <c r="J2307" s="6">
        <f t="shared" si="106"/>
        <v>70000000</v>
      </c>
      <c r="K2307" s="67" t="str">
        <f t="shared" si="107"/>
        <v>02-02-02-008-007</v>
      </c>
      <c r="L2307" s="67" t="s">
        <v>670</v>
      </c>
      <c r="M2307" s="66" t="s">
        <v>273</v>
      </c>
      <c r="N2307" s="66" t="str">
        <f t="shared" si="105"/>
        <v/>
      </c>
      <c r="O2307" s="66" t="str">
        <f>IF(A2307="","",IF(M2307="DETALLE","",COUNTIFS(N2307:$N$2970,N2307)))</f>
        <v/>
      </c>
      <c r="P2307" s="66" t="s">
        <v>763</v>
      </c>
      <c r="Q2307" s="66" t="s">
        <v>707</v>
      </c>
      <c r="R2307" s="66" t="s">
        <v>553</v>
      </c>
      <c r="S2307" s="65" t="s">
        <v>903</v>
      </c>
    </row>
    <row r="2308" spans="6:19" s="66" customFormat="1" x14ac:dyDescent="0.25">
      <c r="F2308" s="80" t="s">
        <v>70</v>
      </c>
      <c r="G2308" s="80" t="s">
        <v>339</v>
      </c>
      <c r="H2308" s="6">
        <v>144500000</v>
      </c>
      <c r="I2308" s="6"/>
      <c r="J2308" s="6">
        <f t="shared" si="106"/>
        <v>144500000</v>
      </c>
      <c r="K2308" s="67" t="str">
        <f t="shared" si="107"/>
        <v>02-02-02-008-007</v>
      </c>
      <c r="L2308" s="67" t="s">
        <v>670</v>
      </c>
      <c r="M2308" s="66" t="s">
        <v>273</v>
      </c>
      <c r="N2308" s="66" t="str">
        <f t="shared" si="105"/>
        <v/>
      </c>
      <c r="O2308" s="66" t="str">
        <f>IF(A2308="","",IF(M2308="DETALLE","",COUNTIFS(N2308:$N$2970,N2308)))</f>
        <v/>
      </c>
      <c r="P2308" s="66" t="s">
        <v>763</v>
      </c>
      <c r="Q2308" s="66" t="s">
        <v>707</v>
      </c>
      <c r="R2308" s="66" t="s">
        <v>553</v>
      </c>
      <c r="S2308" s="65" t="s">
        <v>1049</v>
      </c>
    </row>
    <row r="2309" spans="6:19" s="66" customFormat="1" x14ac:dyDescent="0.25">
      <c r="F2309" s="80" t="s">
        <v>245</v>
      </c>
      <c r="G2309" s="80" t="s">
        <v>1073</v>
      </c>
      <c r="H2309" s="6">
        <v>73000000</v>
      </c>
      <c r="I2309" s="6"/>
      <c r="J2309" s="6">
        <f t="shared" si="106"/>
        <v>73000000</v>
      </c>
      <c r="K2309" s="67" t="str">
        <f t="shared" si="107"/>
        <v>02-02-02-008-007</v>
      </c>
      <c r="L2309" s="67" t="s">
        <v>670</v>
      </c>
      <c r="M2309" s="66" t="s">
        <v>273</v>
      </c>
      <c r="N2309" s="66" t="str">
        <f t="shared" si="105"/>
        <v/>
      </c>
      <c r="O2309" s="66" t="str">
        <f>IF(A2309="","",IF(M2309="DETALLE","",COUNTIFS(N2309:$N$2970,N2309)))</f>
        <v/>
      </c>
      <c r="P2309" s="66" t="s">
        <v>763</v>
      </c>
      <c r="Q2309" s="66" t="s">
        <v>707</v>
      </c>
      <c r="R2309" s="66" t="s">
        <v>553</v>
      </c>
      <c r="S2309" s="65" t="s">
        <v>908</v>
      </c>
    </row>
    <row r="2310" spans="6:19" s="66" customFormat="1" x14ac:dyDescent="0.25">
      <c r="F2310" s="80" t="s">
        <v>158</v>
      </c>
      <c r="G2310" s="80" t="s">
        <v>986</v>
      </c>
      <c r="H2310" s="6">
        <v>1773000000</v>
      </c>
      <c r="I2310" s="6"/>
      <c r="J2310" s="6">
        <f t="shared" si="106"/>
        <v>1773000000</v>
      </c>
      <c r="K2310" s="67" t="str">
        <f t="shared" si="107"/>
        <v>02-02-02-008-007</v>
      </c>
      <c r="L2310" s="67" t="s">
        <v>670</v>
      </c>
      <c r="M2310" s="66" t="s">
        <v>273</v>
      </c>
      <c r="N2310" s="66" t="str">
        <f t="shared" si="105"/>
        <v/>
      </c>
      <c r="O2310" s="66" t="str">
        <f>IF(A2310="","",IF(M2310="DETALLE","",COUNTIFS(N2310:$N$2970,N2310)))</f>
        <v/>
      </c>
      <c r="P2310" s="66" t="s">
        <v>764</v>
      </c>
      <c r="Q2310" s="66" t="s">
        <v>707</v>
      </c>
      <c r="R2310" s="66" t="s">
        <v>553</v>
      </c>
      <c r="S2310" s="65" t="s">
        <v>764</v>
      </c>
    </row>
    <row r="2311" spans="6:19" s="66" customFormat="1" x14ac:dyDescent="0.25">
      <c r="F2311" s="80" t="s">
        <v>71</v>
      </c>
      <c r="G2311" s="80" t="s">
        <v>982</v>
      </c>
      <c r="H2311" s="6">
        <v>1704560000</v>
      </c>
      <c r="I2311" s="6"/>
      <c r="J2311" s="6">
        <f t="shared" si="106"/>
        <v>1704560000</v>
      </c>
      <c r="K2311" s="67" t="str">
        <f t="shared" si="107"/>
        <v>02-02-02-008-007</v>
      </c>
      <c r="L2311" s="67" t="s">
        <v>670</v>
      </c>
      <c r="M2311" s="66" t="s">
        <v>273</v>
      </c>
      <c r="N2311" s="66" t="str">
        <f t="shared" si="105"/>
        <v/>
      </c>
      <c r="O2311" s="66" t="str">
        <f>IF(A2311="","",IF(M2311="DETALLE","",COUNTIFS(N2311:$N$2970,N2311)))</f>
        <v/>
      </c>
      <c r="P2311" s="66" t="s">
        <v>764</v>
      </c>
      <c r="Q2311" s="66" t="s">
        <v>707</v>
      </c>
      <c r="R2311" s="66" t="s">
        <v>553</v>
      </c>
      <c r="S2311" s="65" t="s">
        <v>849</v>
      </c>
    </row>
    <row r="2312" spans="6:19" s="66" customFormat="1" x14ac:dyDescent="0.25">
      <c r="F2312" s="80" t="s">
        <v>173</v>
      </c>
      <c r="G2312" s="80" t="s">
        <v>983</v>
      </c>
      <c r="H2312" s="6">
        <v>180000000</v>
      </c>
      <c r="I2312" s="6"/>
      <c r="J2312" s="6">
        <f t="shared" si="106"/>
        <v>180000000</v>
      </c>
      <c r="K2312" s="67" t="str">
        <f t="shared" si="107"/>
        <v>02-02-02-008-007</v>
      </c>
      <c r="L2312" s="67" t="s">
        <v>670</v>
      </c>
      <c r="M2312" s="66" t="s">
        <v>273</v>
      </c>
      <c r="N2312" s="66" t="str">
        <f t="shared" si="105"/>
        <v/>
      </c>
      <c r="O2312" s="66" t="str">
        <f>IF(A2312="","",IF(M2312="DETALLE","",COUNTIFS(N2312:$N$2970,N2312)))</f>
        <v/>
      </c>
      <c r="P2312" s="66" t="s">
        <v>764</v>
      </c>
      <c r="Q2312" s="66" t="s">
        <v>707</v>
      </c>
      <c r="R2312" s="66" t="s">
        <v>553</v>
      </c>
      <c r="S2312" s="65" t="s">
        <v>904</v>
      </c>
    </row>
    <row r="2313" spans="6:19" s="66" customFormat="1" x14ac:dyDescent="0.25">
      <c r="F2313" s="80" t="s">
        <v>211</v>
      </c>
      <c r="G2313" s="80" t="s">
        <v>985</v>
      </c>
      <c r="H2313" s="6"/>
      <c r="I2313" s="6">
        <v>30000000</v>
      </c>
      <c r="J2313" s="6">
        <f t="shared" si="106"/>
        <v>30000000</v>
      </c>
      <c r="K2313" s="67" t="str">
        <f t="shared" si="107"/>
        <v>02-02-02-008-007</v>
      </c>
      <c r="L2313" s="67" t="s">
        <v>670</v>
      </c>
      <c r="M2313" s="66" t="s">
        <v>273</v>
      </c>
      <c r="N2313" s="66" t="str">
        <f t="shared" si="105"/>
        <v/>
      </c>
      <c r="O2313" s="66" t="str">
        <f>IF(A2313="","",IF(M2313="DETALLE","",COUNTIFS(N2313:$N$2970,N2313)))</f>
        <v/>
      </c>
      <c r="P2313" s="66" t="s">
        <v>764</v>
      </c>
      <c r="Q2313" s="66" t="s">
        <v>707</v>
      </c>
      <c r="R2313" s="66" t="s">
        <v>553</v>
      </c>
      <c r="S2313" s="65" t="s">
        <v>903</v>
      </c>
    </row>
    <row r="2314" spans="6:19" s="66" customFormat="1" x14ac:dyDescent="0.25">
      <c r="F2314" s="80" t="s">
        <v>182</v>
      </c>
      <c r="G2314" s="80" t="s">
        <v>1058</v>
      </c>
      <c r="H2314" s="6">
        <v>62000000</v>
      </c>
      <c r="I2314" s="6"/>
      <c r="J2314" s="6">
        <f t="shared" si="106"/>
        <v>62000000</v>
      </c>
      <c r="K2314" s="67" t="str">
        <f t="shared" si="107"/>
        <v>02-02-02-008-007</v>
      </c>
      <c r="L2314" s="67" t="s">
        <v>670</v>
      </c>
      <c r="M2314" s="66" t="s">
        <v>273</v>
      </c>
      <c r="N2314" s="66" t="str">
        <f t="shared" si="105"/>
        <v/>
      </c>
      <c r="O2314" s="66" t="str">
        <f>IF(A2314="","",IF(M2314="DETALLE","",COUNTIFS(N2314:$N$2970,N2314)))</f>
        <v/>
      </c>
      <c r="P2314" s="66" t="s">
        <v>764</v>
      </c>
      <c r="Q2314" s="66" t="s">
        <v>707</v>
      </c>
      <c r="R2314" s="66" t="s">
        <v>553</v>
      </c>
      <c r="S2314" s="65" t="s">
        <v>908</v>
      </c>
    </row>
    <row r="2315" spans="6:19" s="66" customFormat="1" x14ac:dyDescent="0.25">
      <c r="F2315" s="80" t="s">
        <v>72</v>
      </c>
      <c r="G2315" s="80" t="s">
        <v>341</v>
      </c>
      <c r="H2315" s="6">
        <v>1635000000</v>
      </c>
      <c r="I2315" s="6">
        <v>15000000</v>
      </c>
      <c r="J2315" s="6">
        <f t="shared" si="106"/>
        <v>1650000000</v>
      </c>
      <c r="K2315" s="67" t="str">
        <f t="shared" si="107"/>
        <v>02-02-02-008-007</v>
      </c>
      <c r="L2315" s="67" t="s">
        <v>670</v>
      </c>
      <c r="M2315" s="66" t="s">
        <v>273</v>
      </c>
      <c r="N2315" s="66" t="str">
        <f t="shared" si="105"/>
        <v/>
      </c>
      <c r="O2315" s="66" t="str">
        <f>IF(A2315="","",IF(M2315="DETALLE","",COUNTIFS(N2315:$N$2970,N2315)))</f>
        <v/>
      </c>
      <c r="P2315" s="66" t="s">
        <v>765</v>
      </c>
      <c r="Q2315" s="66" t="s">
        <v>707</v>
      </c>
      <c r="R2315" s="66" t="s">
        <v>553</v>
      </c>
      <c r="S2315" s="65" t="s">
        <v>850</v>
      </c>
    </row>
    <row r="2316" spans="6:19" s="66" customFormat="1" x14ac:dyDescent="0.25">
      <c r="F2316" s="80" t="s">
        <v>246</v>
      </c>
      <c r="G2316" s="80" t="s">
        <v>568</v>
      </c>
      <c r="H2316" s="6"/>
      <c r="I2316" s="6">
        <v>15000000</v>
      </c>
      <c r="J2316" s="6">
        <f t="shared" si="106"/>
        <v>15000000</v>
      </c>
      <c r="K2316" s="67" t="str">
        <f t="shared" si="107"/>
        <v>02-02-02-008-007</v>
      </c>
      <c r="L2316" s="67" t="s">
        <v>670</v>
      </c>
      <c r="M2316" s="66" t="s">
        <v>273</v>
      </c>
      <c r="N2316" s="66" t="str">
        <f t="shared" si="105"/>
        <v/>
      </c>
      <c r="O2316" s="66" t="str">
        <f>IF(A2316="","",IF(M2316="DETALLE","",COUNTIFS(N2316:$N$2970,N2316)))</f>
        <v/>
      </c>
      <c r="P2316" s="66" t="s">
        <v>765</v>
      </c>
      <c r="Q2316" s="66" t="s">
        <v>707</v>
      </c>
      <c r="R2316" s="66" t="s">
        <v>553</v>
      </c>
      <c r="S2316" s="65" t="s">
        <v>903</v>
      </c>
    </row>
    <row r="2317" spans="6:19" s="66" customFormat="1" x14ac:dyDescent="0.25">
      <c r="F2317" s="80" t="s">
        <v>73</v>
      </c>
      <c r="G2317" s="80" t="s">
        <v>342</v>
      </c>
      <c r="H2317" s="6">
        <v>1836388000</v>
      </c>
      <c r="I2317" s="6"/>
      <c r="J2317" s="6">
        <f t="shared" si="106"/>
        <v>1836388000</v>
      </c>
      <c r="K2317" s="67" t="str">
        <f t="shared" si="107"/>
        <v>02-02-02-008-007</v>
      </c>
      <c r="L2317" s="67" t="s">
        <v>670</v>
      </c>
      <c r="M2317" s="66" t="s">
        <v>273</v>
      </c>
      <c r="N2317" s="66" t="str">
        <f t="shared" si="105"/>
        <v/>
      </c>
      <c r="O2317" s="66" t="str">
        <f>IF(A2317="","",IF(M2317="DETALLE","",COUNTIFS(N2317:$N$2970,N2317)))</f>
        <v/>
      </c>
      <c r="P2317" s="66" t="s">
        <v>765</v>
      </c>
      <c r="Q2317" s="66" t="s">
        <v>707</v>
      </c>
      <c r="R2317" s="66" t="s">
        <v>553</v>
      </c>
      <c r="S2317" s="65" t="s">
        <v>765</v>
      </c>
    </row>
    <row r="2318" spans="6:19" s="66" customFormat="1" x14ac:dyDescent="0.25">
      <c r="F2318" s="80" t="s">
        <v>183</v>
      </c>
      <c r="G2318" s="80" t="s">
        <v>1059</v>
      </c>
      <c r="H2318" s="6">
        <v>41000000</v>
      </c>
      <c r="I2318" s="6"/>
      <c r="J2318" s="6">
        <f t="shared" si="106"/>
        <v>41000000</v>
      </c>
      <c r="K2318" s="67" t="str">
        <f t="shared" si="107"/>
        <v>02-02-02-008-007</v>
      </c>
      <c r="L2318" s="67" t="s">
        <v>670</v>
      </c>
      <c r="M2318" s="66" t="s">
        <v>273</v>
      </c>
      <c r="N2318" s="66" t="str">
        <f t="shared" si="105"/>
        <v/>
      </c>
      <c r="O2318" s="66" t="str">
        <f>IF(A2318="","",IF(M2318="DETALLE","",COUNTIFS(N2318:$N$2970,N2318)))</f>
        <v/>
      </c>
      <c r="P2318" s="66" t="s">
        <v>765</v>
      </c>
      <c r="Q2318" s="66" t="s">
        <v>707</v>
      </c>
      <c r="R2318" s="66" t="s">
        <v>553</v>
      </c>
      <c r="S2318" s="65" t="s">
        <v>908</v>
      </c>
    </row>
    <row r="2319" spans="6:19" s="66" customFormat="1" x14ac:dyDescent="0.25">
      <c r="F2319" s="80" t="s">
        <v>212</v>
      </c>
      <c r="G2319" s="80" t="s">
        <v>523</v>
      </c>
      <c r="H2319" s="6"/>
      <c r="I2319" s="6">
        <v>10000000</v>
      </c>
      <c r="J2319" s="6">
        <f t="shared" si="106"/>
        <v>10000000</v>
      </c>
      <c r="K2319" s="67" t="str">
        <f t="shared" si="107"/>
        <v>02-02-02-008-007</v>
      </c>
      <c r="L2319" s="67" t="s">
        <v>670</v>
      </c>
      <c r="M2319" s="66" t="s">
        <v>273</v>
      </c>
      <c r="N2319" s="66" t="str">
        <f t="shared" si="105"/>
        <v/>
      </c>
      <c r="O2319" s="66" t="str">
        <f>IF(A2319="","",IF(M2319="DETALLE","",COUNTIFS(N2319:$N$2970,N2319)))</f>
        <v/>
      </c>
      <c r="P2319" s="66" t="s">
        <v>765</v>
      </c>
      <c r="Q2319" s="66" t="s">
        <v>707</v>
      </c>
      <c r="R2319" s="66" t="s">
        <v>553</v>
      </c>
      <c r="S2319" s="65" t="s">
        <v>903</v>
      </c>
    </row>
    <row r="2320" spans="6:19" s="66" customFormat="1" x14ac:dyDescent="0.25">
      <c r="F2320" s="80" t="s">
        <v>124</v>
      </c>
      <c r="G2320" s="80" t="s">
        <v>987</v>
      </c>
      <c r="H2320" s="6">
        <v>2050000000</v>
      </c>
      <c r="I2320" s="6">
        <v>23000000</v>
      </c>
      <c r="J2320" s="6">
        <f t="shared" si="106"/>
        <v>2073000000</v>
      </c>
      <c r="K2320" s="67" t="str">
        <f t="shared" si="107"/>
        <v>02-02-02-008-007</v>
      </c>
      <c r="L2320" s="67" t="s">
        <v>670</v>
      </c>
      <c r="M2320" s="66" t="s">
        <v>273</v>
      </c>
      <c r="N2320" s="66" t="str">
        <f t="shared" si="105"/>
        <v/>
      </c>
      <c r="O2320" s="66" t="str">
        <f>IF(A2320="","",IF(M2320="DETALLE","",COUNTIFS(N2320:$N$2970,N2320)))</f>
        <v/>
      </c>
      <c r="P2320" s="66" t="s">
        <v>766</v>
      </c>
      <c r="Q2320" s="66" t="s">
        <v>707</v>
      </c>
      <c r="R2320" s="66" t="s">
        <v>553</v>
      </c>
      <c r="S2320" s="65" t="s">
        <v>873</v>
      </c>
    </row>
    <row r="2321" spans="6:19" s="66" customFormat="1" x14ac:dyDescent="0.25">
      <c r="F2321" s="80" t="s">
        <v>213</v>
      </c>
      <c r="G2321" s="80" t="s">
        <v>524</v>
      </c>
      <c r="H2321" s="6"/>
      <c r="I2321" s="6">
        <v>70000000</v>
      </c>
      <c r="J2321" s="6">
        <f t="shared" si="106"/>
        <v>70000000</v>
      </c>
      <c r="K2321" s="67" t="str">
        <f t="shared" si="107"/>
        <v>02-02-02-008-007</v>
      </c>
      <c r="L2321" s="67" t="s">
        <v>670</v>
      </c>
      <c r="M2321" s="66" t="s">
        <v>273</v>
      </c>
      <c r="N2321" s="66" t="str">
        <f t="shared" si="105"/>
        <v/>
      </c>
      <c r="O2321" s="66" t="str">
        <f>IF(A2321="","",IF(M2321="DETALLE","",COUNTIFS(N2321:$N$2970,N2321)))</f>
        <v/>
      </c>
      <c r="P2321" s="66" t="s">
        <v>766</v>
      </c>
      <c r="Q2321" s="66" t="s">
        <v>707</v>
      </c>
      <c r="R2321" s="66" t="s">
        <v>553</v>
      </c>
      <c r="S2321" s="65" t="s">
        <v>903</v>
      </c>
    </row>
    <row r="2322" spans="6:19" s="66" customFormat="1" x14ac:dyDescent="0.25">
      <c r="F2322" s="80" t="s">
        <v>74</v>
      </c>
      <c r="G2322" s="80" t="s">
        <v>343</v>
      </c>
      <c r="H2322" s="6">
        <v>791900000</v>
      </c>
      <c r="I2322" s="6"/>
      <c r="J2322" s="6">
        <f t="shared" si="106"/>
        <v>791900000</v>
      </c>
      <c r="K2322" s="67" t="str">
        <f t="shared" si="107"/>
        <v>02-02-02-008-007</v>
      </c>
      <c r="L2322" s="67" t="s">
        <v>670</v>
      </c>
      <c r="M2322" s="66" t="s">
        <v>273</v>
      </c>
      <c r="N2322" s="66" t="str">
        <f t="shared" si="105"/>
        <v/>
      </c>
      <c r="O2322" s="66" t="str">
        <f>IF(A2322="","",IF(M2322="DETALLE","",COUNTIFS(N2322:$N$2970,N2322)))</f>
        <v/>
      </c>
      <c r="P2322" s="66" t="s">
        <v>766</v>
      </c>
      <c r="Q2322" s="66" t="s">
        <v>707</v>
      </c>
      <c r="R2322" s="66" t="s">
        <v>553</v>
      </c>
      <c r="S2322" s="65" t="s">
        <v>766</v>
      </c>
    </row>
    <row r="2323" spans="6:19" s="66" customFormat="1" x14ac:dyDescent="0.25">
      <c r="F2323" s="80" t="s">
        <v>247</v>
      </c>
      <c r="G2323" s="80" t="s">
        <v>1074</v>
      </c>
      <c r="H2323" s="6">
        <v>55000000</v>
      </c>
      <c r="I2323" s="6"/>
      <c r="J2323" s="6">
        <f t="shared" si="106"/>
        <v>55000000</v>
      </c>
      <c r="K2323" s="67" t="str">
        <f t="shared" si="107"/>
        <v>02-02-02-008-007</v>
      </c>
      <c r="L2323" s="67" t="s">
        <v>670</v>
      </c>
      <c r="M2323" s="66" t="s">
        <v>273</v>
      </c>
      <c r="N2323" s="66" t="str">
        <f t="shared" si="105"/>
        <v/>
      </c>
      <c r="O2323" s="66" t="str">
        <f>IF(A2323="","",IF(M2323="DETALLE","",COUNTIFS(N2323:$N$2970,N2323)))</f>
        <v/>
      </c>
      <c r="P2323" s="66" t="s">
        <v>766</v>
      </c>
      <c r="Q2323" s="66" t="s">
        <v>707</v>
      </c>
      <c r="R2323" s="66" t="s">
        <v>553</v>
      </c>
      <c r="S2323" s="65" t="s">
        <v>908</v>
      </c>
    </row>
    <row r="2324" spans="6:19" s="66" customFormat="1" x14ac:dyDescent="0.25">
      <c r="F2324" s="80" t="s">
        <v>75</v>
      </c>
      <c r="G2324" s="80" t="s">
        <v>281</v>
      </c>
      <c r="H2324" s="6">
        <v>1934180000</v>
      </c>
      <c r="I2324" s="6"/>
      <c r="J2324" s="6">
        <f t="shared" si="106"/>
        <v>1934180000</v>
      </c>
      <c r="K2324" s="67" t="str">
        <f t="shared" si="107"/>
        <v>02-02-02-008-007</v>
      </c>
      <c r="L2324" s="67" t="s">
        <v>670</v>
      </c>
      <c r="M2324" s="66" t="s">
        <v>273</v>
      </c>
      <c r="N2324" s="66" t="str">
        <f t="shared" si="105"/>
        <v/>
      </c>
      <c r="O2324" s="66" t="str">
        <f>IF(A2324="","",IF(M2324="DETALLE","",COUNTIFS(N2324:$N$2970,N2324)))</f>
        <v/>
      </c>
      <c r="P2324" s="66" t="s">
        <v>741</v>
      </c>
      <c r="Q2324" s="66" t="s">
        <v>707</v>
      </c>
      <c r="R2324" s="66" t="s">
        <v>553</v>
      </c>
      <c r="S2324" s="65" t="s">
        <v>741</v>
      </c>
    </row>
    <row r="2325" spans="6:19" s="66" customFormat="1" x14ac:dyDescent="0.25">
      <c r="F2325" s="80" t="s">
        <v>76</v>
      </c>
      <c r="G2325" s="80" t="s">
        <v>282</v>
      </c>
      <c r="H2325" s="6">
        <v>1771650000</v>
      </c>
      <c r="I2325" s="6"/>
      <c r="J2325" s="6">
        <f t="shared" si="106"/>
        <v>1771650000</v>
      </c>
      <c r="K2325" s="67" t="str">
        <f t="shared" si="107"/>
        <v>02-02-02-008-007</v>
      </c>
      <c r="L2325" s="67" t="s">
        <v>670</v>
      </c>
      <c r="M2325" s="66" t="s">
        <v>273</v>
      </c>
      <c r="N2325" s="66" t="str">
        <f t="shared" si="105"/>
        <v/>
      </c>
      <c r="O2325" s="66" t="str">
        <f>IF(A2325="","",IF(M2325="DETALLE","",COUNTIFS(N2325:$N$2970,N2325)))</f>
        <v/>
      </c>
      <c r="P2325" s="66" t="s">
        <v>741</v>
      </c>
      <c r="Q2325" s="66" t="s">
        <v>707</v>
      </c>
      <c r="R2325" s="66" t="s">
        <v>553</v>
      </c>
      <c r="S2325" s="65" t="s">
        <v>851</v>
      </c>
    </row>
    <row r="2326" spans="6:19" s="66" customFormat="1" x14ac:dyDescent="0.25">
      <c r="F2326" s="80" t="s">
        <v>248</v>
      </c>
      <c r="G2326" s="80" t="s">
        <v>570</v>
      </c>
      <c r="H2326" s="6">
        <v>70000000</v>
      </c>
      <c r="I2326" s="6"/>
      <c r="J2326" s="6">
        <f t="shared" si="106"/>
        <v>70000000</v>
      </c>
      <c r="K2326" s="67" t="str">
        <f t="shared" si="107"/>
        <v>02-02-02-008-007</v>
      </c>
      <c r="L2326" s="67" t="s">
        <v>670</v>
      </c>
      <c r="M2326" s="66" t="s">
        <v>273</v>
      </c>
      <c r="N2326" s="66" t="str">
        <f t="shared" si="105"/>
        <v/>
      </c>
      <c r="O2326" s="66" t="str">
        <f>IF(A2326="","",IF(M2326="DETALLE","",COUNTIFS(N2326:$N$2970,N2326)))</f>
        <v/>
      </c>
      <c r="P2326" s="66" t="s">
        <v>741</v>
      </c>
      <c r="Q2326" s="66" t="s">
        <v>707</v>
      </c>
      <c r="R2326" s="66" t="s">
        <v>553</v>
      </c>
      <c r="S2326" s="65" t="s">
        <v>909</v>
      </c>
    </row>
    <row r="2327" spans="6:19" s="66" customFormat="1" x14ac:dyDescent="0.25">
      <c r="F2327" s="80" t="s">
        <v>174</v>
      </c>
      <c r="G2327" s="80" t="s">
        <v>461</v>
      </c>
      <c r="H2327" s="6">
        <v>487059226</v>
      </c>
      <c r="I2327" s="6"/>
      <c r="J2327" s="6">
        <f t="shared" si="106"/>
        <v>487059226</v>
      </c>
      <c r="K2327" s="67" t="str">
        <f t="shared" si="107"/>
        <v>02-02-02-008-007</v>
      </c>
      <c r="L2327" s="67" t="s">
        <v>670</v>
      </c>
      <c r="M2327" s="66" t="s">
        <v>273</v>
      </c>
      <c r="N2327" s="66" t="str">
        <f t="shared" si="105"/>
        <v/>
      </c>
      <c r="O2327" s="66" t="str">
        <f>IF(A2327="","",IF(M2327="DETALLE","",COUNTIFS(N2327:$N$2970,N2327)))</f>
        <v/>
      </c>
      <c r="P2327" s="66" t="s">
        <v>741</v>
      </c>
      <c r="Q2327" s="66" t="s">
        <v>707</v>
      </c>
      <c r="R2327" s="66" t="s">
        <v>553</v>
      </c>
      <c r="S2327" s="65" t="s">
        <v>905</v>
      </c>
    </row>
    <row r="2328" spans="6:19" s="66" customFormat="1" ht="18" customHeight="1" x14ac:dyDescent="0.25">
      <c r="F2328" s="84" t="s">
        <v>175</v>
      </c>
      <c r="G2328" s="80" t="s">
        <v>1080</v>
      </c>
      <c r="H2328" s="6">
        <v>355950000</v>
      </c>
      <c r="I2328" s="6"/>
      <c r="J2328" s="6">
        <f t="shared" si="106"/>
        <v>355950000</v>
      </c>
      <c r="K2328" s="67" t="str">
        <f t="shared" si="107"/>
        <v>02-02-02-008-007</v>
      </c>
      <c r="L2328" s="67" t="s">
        <v>670</v>
      </c>
      <c r="M2328" s="66" t="s">
        <v>273</v>
      </c>
      <c r="N2328" s="66" t="str">
        <f t="shared" si="105"/>
        <v/>
      </c>
      <c r="O2328" s="66" t="str">
        <f>IF(A2328="","",IF(M2328="DETALLE","",COUNTIFS(N2328:$N$2970,N2328)))</f>
        <v/>
      </c>
      <c r="P2328" s="66" t="s">
        <v>741</v>
      </c>
      <c r="Q2328" s="66" t="s">
        <v>707</v>
      </c>
      <c r="R2328" s="66" t="s">
        <v>553</v>
      </c>
      <c r="S2328" s="65" t="s">
        <v>906</v>
      </c>
    </row>
    <row r="2329" spans="6:19" s="66" customFormat="1" x14ac:dyDescent="0.25">
      <c r="F2329" s="84" t="s">
        <v>215</v>
      </c>
      <c r="G2329" s="80" t="s">
        <v>526</v>
      </c>
      <c r="H2329" s="6"/>
      <c r="I2329" s="6">
        <v>100000000</v>
      </c>
      <c r="J2329" s="6">
        <f t="shared" si="106"/>
        <v>100000000</v>
      </c>
      <c r="K2329" s="67" t="str">
        <f t="shared" si="107"/>
        <v>02-02-02-008-007</v>
      </c>
      <c r="L2329" s="67" t="s">
        <v>670</v>
      </c>
      <c r="M2329" s="66" t="s">
        <v>273</v>
      </c>
      <c r="N2329" s="66" t="str">
        <f t="shared" si="105"/>
        <v/>
      </c>
      <c r="O2329" s="66" t="str">
        <f>IF(A2329="","",IF(M2329="DETALLE","",COUNTIFS(N2329:$N$2970,N2329)))</f>
        <v/>
      </c>
      <c r="P2329" s="66" t="s">
        <v>741</v>
      </c>
      <c r="Q2329" s="66" t="s">
        <v>707</v>
      </c>
      <c r="R2329" s="66" t="s">
        <v>553</v>
      </c>
      <c r="S2329" s="65" t="s">
        <v>903</v>
      </c>
    </row>
    <row r="2330" spans="6:19" s="66" customFormat="1" x14ac:dyDescent="0.25">
      <c r="F2330" s="84" t="s">
        <v>249</v>
      </c>
      <c r="G2330" s="80" t="s">
        <v>1075</v>
      </c>
      <c r="H2330" s="6">
        <v>60000000</v>
      </c>
      <c r="I2330" s="6"/>
      <c r="J2330" s="6">
        <f t="shared" si="106"/>
        <v>60000000</v>
      </c>
      <c r="K2330" s="67" t="str">
        <f t="shared" si="107"/>
        <v>02-02-02-008-007</v>
      </c>
      <c r="L2330" s="67" t="s">
        <v>670</v>
      </c>
      <c r="M2330" s="66" t="s">
        <v>273</v>
      </c>
      <c r="N2330" s="66" t="str">
        <f t="shared" si="105"/>
        <v/>
      </c>
      <c r="O2330" s="66" t="str">
        <f>IF(A2330="","",IF(M2330="DETALLE","",COUNTIFS(N2330:$N$2970,N2330)))</f>
        <v/>
      </c>
      <c r="P2330" s="66" t="s">
        <v>741</v>
      </c>
      <c r="Q2330" s="66" t="s">
        <v>707</v>
      </c>
      <c r="R2330" s="66" t="s">
        <v>553</v>
      </c>
      <c r="S2330" s="65" t="s">
        <v>908</v>
      </c>
    </row>
    <row r="2331" spans="6:19" s="66" customFormat="1" x14ac:dyDescent="0.25">
      <c r="F2331" s="84" t="s">
        <v>78</v>
      </c>
      <c r="G2331" s="80" t="s">
        <v>345</v>
      </c>
      <c r="H2331" s="6">
        <v>710000000</v>
      </c>
      <c r="I2331" s="6"/>
      <c r="J2331" s="6">
        <f t="shared" si="106"/>
        <v>710000000</v>
      </c>
      <c r="K2331" s="67" t="str">
        <f t="shared" si="107"/>
        <v>02-02-02-008-007</v>
      </c>
      <c r="L2331" s="67" t="s">
        <v>670</v>
      </c>
      <c r="M2331" s="66" t="s">
        <v>273</v>
      </c>
      <c r="N2331" s="66" t="str">
        <f t="shared" si="105"/>
        <v/>
      </c>
      <c r="O2331" s="66" t="str">
        <f>IF(A2331="","",IF(M2331="DETALLE","",COUNTIFS(N2331:$N$2970,N2331)))</f>
        <v/>
      </c>
      <c r="P2331" s="66" t="s">
        <v>767</v>
      </c>
      <c r="Q2331" s="66" t="s">
        <v>707</v>
      </c>
      <c r="R2331" s="66" t="s">
        <v>553</v>
      </c>
      <c r="S2331" s="65" t="s">
        <v>852</v>
      </c>
    </row>
    <row r="2332" spans="6:19" s="66" customFormat="1" x14ac:dyDescent="0.25">
      <c r="F2332" s="84" t="s">
        <v>250</v>
      </c>
      <c r="G2332" s="80" t="s">
        <v>1076</v>
      </c>
      <c r="H2332" s="6">
        <v>510000000</v>
      </c>
      <c r="I2332" s="6"/>
      <c r="J2332" s="6">
        <f t="shared" si="106"/>
        <v>510000000</v>
      </c>
      <c r="K2332" s="67" t="str">
        <f t="shared" si="107"/>
        <v>02-02-02-008-007</v>
      </c>
      <c r="L2332" s="67" t="s">
        <v>670</v>
      </c>
      <c r="M2332" s="66" t="s">
        <v>273</v>
      </c>
      <c r="N2332" s="66" t="str">
        <f t="shared" si="105"/>
        <v/>
      </c>
      <c r="O2332" s="66" t="str">
        <f>IF(A2332="","",IF(M2332="DETALLE","",COUNTIFS(N2332:$N$2970,N2332)))</f>
        <v/>
      </c>
      <c r="P2332" s="66" t="s">
        <v>767</v>
      </c>
      <c r="Q2332" s="66" t="s">
        <v>707</v>
      </c>
      <c r="R2332" s="66" t="s">
        <v>553</v>
      </c>
      <c r="S2332" s="65" t="s">
        <v>908</v>
      </c>
    </row>
    <row r="2333" spans="6:19" s="66" customFormat="1" x14ac:dyDescent="0.25">
      <c r="F2333" s="84" t="s">
        <v>79</v>
      </c>
      <c r="G2333" s="80" t="s">
        <v>346</v>
      </c>
      <c r="H2333" s="6">
        <v>1117420000</v>
      </c>
      <c r="I2333" s="6"/>
      <c r="J2333" s="6">
        <f t="shared" si="106"/>
        <v>1117420000</v>
      </c>
      <c r="K2333" s="67" t="str">
        <f t="shared" si="107"/>
        <v>02-02-02-008-007</v>
      </c>
      <c r="L2333" s="67" t="s">
        <v>670</v>
      </c>
      <c r="M2333" s="66" t="s">
        <v>273</v>
      </c>
      <c r="N2333" s="66" t="str">
        <f t="shared" si="105"/>
        <v/>
      </c>
      <c r="O2333" s="66" t="str">
        <f>IF(A2333="","",IF(M2333="DETALLE","",COUNTIFS(N2333:$N$2970,N2333)))</f>
        <v/>
      </c>
      <c r="P2333" s="66" t="s">
        <v>767</v>
      </c>
      <c r="Q2333" s="66" t="s">
        <v>707</v>
      </c>
      <c r="R2333" s="66" t="s">
        <v>553</v>
      </c>
      <c r="S2333" s="65" t="s">
        <v>853</v>
      </c>
    </row>
    <row r="2334" spans="6:19" s="66" customFormat="1" x14ac:dyDescent="0.25">
      <c r="F2334" s="84" t="s">
        <v>80</v>
      </c>
      <c r="G2334" s="80" t="s">
        <v>347</v>
      </c>
      <c r="H2334" s="6">
        <v>3563000000</v>
      </c>
      <c r="I2334" s="6"/>
      <c r="J2334" s="6">
        <f t="shared" si="106"/>
        <v>3563000000</v>
      </c>
      <c r="K2334" s="67" t="str">
        <f t="shared" si="107"/>
        <v>02-02-02-008-007</v>
      </c>
      <c r="L2334" s="67" t="s">
        <v>670</v>
      </c>
      <c r="M2334" s="66" t="s">
        <v>273</v>
      </c>
      <c r="N2334" s="66" t="str">
        <f t="shared" si="105"/>
        <v/>
      </c>
      <c r="O2334" s="66" t="str">
        <f>IF(A2334="","",IF(M2334="DETALLE","",COUNTIFS(N2334:$N$2970,N2334)))</f>
        <v/>
      </c>
      <c r="P2334" s="66" t="s">
        <v>768</v>
      </c>
      <c r="Q2334" s="66" t="s">
        <v>707</v>
      </c>
      <c r="R2334" s="66" t="s">
        <v>553</v>
      </c>
      <c r="S2334" s="65" t="s">
        <v>768</v>
      </c>
    </row>
    <row r="2335" spans="6:19" s="66" customFormat="1" x14ac:dyDescent="0.25">
      <c r="F2335" s="84" t="s">
        <v>112</v>
      </c>
      <c r="G2335" s="80" t="s">
        <v>969</v>
      </c>
      <c r="H2335" s="6"/>
      <c r="I2335" s="6">
        <v>1500000</v>
      </c>
      <c r="J2335" s="6">
        <f t="shared" si="106"/>
        <v>1500000</v>
      </c>
      <c r="K2335" s="67" t="str">
        <f t="shared" si="107"/>
        <v>02-02-02-008-007</v>
      </c>
      <c r="L2335" s="67" t="s">
        <v>670</v>
      </c>
      <c r="M2335" s="66" t="s">
        <v>273</v>
      </c>
      <c r="N2335" s="66" t="str">
        <f t="shared" si="105"/>
        <v/>
      </c>
      <c r="O2335" s="66" t="str">
        <f>IF(A2335="","",IF(M2335="DETALLE","",COUNTIFS(N2335:$N$2970,N2335)))</f>
        <v/>
      </c>
      <c r="P2335" s="66" t="s">
        <v>768</v>
      </c>
      <c r="Q2335" s="66" t="s">
        <v>707</v>
      </c>
      <c r="R2335" s="66" t="s">
        <v>553</v>
      </c>
      <c r="S2335" s="65" t="s">
        <v>866</v>
      </c>
    </row>
    <row r="2336" spans="6:19" s="66" customFormat="1" x14ac:dyDescent="0.25">
      <c r="F2336" s="84" t="s">
        <v>113</v>
      </c>
      <c r="G2336" s="80" t="s">
        <v>379</v>
      </c>
      <c r="H2336" s="6">
        <v>3099559397</v>
      </c>
      <c r="I2336" s="6"/>
      <c r="J2336" s="6">
        <f t="shared" si="106"/>
        <v>3099559397</v>
      </c>
      <c r="K2336" s="67" t="str">
        <f t="shared" si="107"/>
        <v>02-02-02-008-007</v>
      </c>
      <c r="L2336" s="67" t="s">
        <v>670</v>
      </c>
      <c r="M2336" s="66" t="s">
        <v>273</v>
      </c>
      <c r="N2336" s="66" t="str">
        <f t="shared" si="105"/>
        <v/>
      </c>
      <c r="O2336" s="66" t="str">
        <f>IF(A2336="","",IF(M2336="DETALLE","",COUNTIFS(N2336:$N$2970,N2336)))</f>
        <v/>
      </c>
      <c r="P2336" s="66" t="s">
        <v>768</v>
      </c>
      <c r="Q2336" s="66" t="s">
        <v>707</v>
      </c>
      <c r="R2336" s="66" t="s">
        <v>553</v>
      </c>
      <c r="S2336" s="65" t="s">
        <v>867</v>
      </c>
    </row>
    <row r="2337" spans="6:19" s="66" customFormat="1" ht="18" customHeight="1" x14ac:dyDescent="0.25">
      <c r="F2337" s="84" t="s">
        <v>251</v>
      </c>
      <c r="G2337" s="80" t="s">
        <v>573</v>
      </c>
      <c r="H2337" s="6">
        <v>410000000</v>
      </c>
      <c r="I2337" s="6"/>
      <c r="J2337" s="6">
        <f t="shared" si="106"/>
        <v>410000000</v>
      </c>
      <c r="K2337" s="67" t="str">
        <f t="shared" si="107"/>
        <v>02-02-02-008-007</v>
      </c>
      <c r="L2337" s="67" t="s">
        <v>670</v>
      </c>
      <c r="M2337" s="66" t="s">
        <v>273</v>
      </c>
      <c r="N2337" s="66" t="str">
        <f t="shared" si="105"/>
        <v/>
      </c>
      <c r="O2337" s="66" t="str">
        <f>IF(A2337="","",IF(M2337="DETALLE","",COUNTIFS(N2337:$N$2970,N2337)))</f>
        <v/>
      </c>
      <c r="P2337" s="66" t="s">
        <v>768</v>
      </c>
      <c r="Q2337" s="66" t="s">
        <v>707</v>
      </c>
      <c r="R2337" s="66" t="s">
        <v>553</v>
      </c>
      <c r="S2337" s="65" t="s">
        <v>909</v>
      </c>
    </row>
    <row r="2338" spans="6:19" s="66" customFormat="1" x14ac:dyDescent="0.25">
      <c r="F2338" s="84" t="s">
        <v>184</v>
      </c>
      <c r="G2338" s="80" t="s">
        <v>1077</v>
      </c>
      <c r="H2338" s="6">
        <v>95000000</v>
      </c>
      <c r="I2338" s="6"/>
      <c r="J2338" s="6">
        <f t="shared" si="106"/>
        <v>95000000</v>
      </c>
      <c r="K2338" s="67" t="str">
        <f t="shared" si="107"/>
        <v>02-02-02-008-007</v>
      </c>
      <c r="L2338" s="67" t="s">
        <v>670</v>
      </c>
      <c r="M2338" s="66" t="s">
        <v>273</v>
      </c>
      <c r="N2338" s="66" t="str">
        <f t="shared" si="105"/>
        <v/>
      </c>
      <c r="O2338" s="66" t="str">
        <f>IF(A2338="","",IF(M2338="DETALLE","",COUNTIFS(N2338:$N$2970,N2338)))</f>
        <v/>
      </c>
      <c r="P2338" s="66" t="s">
        <v>768</v>
      </c>
      <c r="Q2338" s="66" t="s">
        <v>707</v>
      </c>
      <c r="R2338" s="66" t="s">
        <v>553</v>
      </c>
      <c r="S2338" s="65" t="s">
        <v>908</v>
      </c>
    </row>
    <row r="2339" spans="6:19" s="66" customFormat="1" x14ac:dyDescent="0.25">
      <c r="F2339" s="80" t="s">
        <v>81</v>
      </c>
      <c r="G2339" s="80" t="s">
        <v>348</v>
      </c>
      <c r="H2339" s="6">
        <v>457381428</v>
      </c>
      <c r="I2339" s="6"/>
      <c r="J2339" s="6">
        <f t="shared" si="106"/>
        <v>457381428</v>
      </c>
      <c r="K2339" s="67" t="str">
        <f t="shared" si="107"/>
        <v>02-02-02-008-007</v>
      </c>
      <c r="L2339" s="67" t="s">
        <v>670</v>
      </c>
      <c r="M2339" s="66" t="s">
        <v>273</v>
      </c>
      <c r="N2339" s="66" t="str">
        <f t="shared" si="105"/>
        <v/>
      </c>
      <c r="O2339" s="66" t="str">
        <f>IF(A2339="","",IF(M2339="DETALLE","",COUNTIFS(N2339:$N$2970,N2339)))</f>
        <v/>
      </c>
      <c r="P2339" s="66" t="s">
        <v>768</v>
      </c>
      <c r="Q2339" s="66" t="s">
        <v>707</v>
      </c>
      <c r="R2339" s="66" t="s">
        <v>553</v>
      </c>
      <c r="S2339" s="65" t="s">
        <v>854</v>
      </c>
    </row>
    <row r="2340" spans="6:19" s="66" customFormat="1" ht="16.5" customHeight="1" x14ac:dyDescent="0.25">
      <c r="F2340" s="80" t="s">
        <v>216</v>
      </c>
      <c r="G2340" s="80" t="s">
        <v>527</v>
      </c>
      <c r="H2340" s="6"/>
      <c r="I2340" s="6">
        <v>145720000</v>
      </c>
      <c r="J2340" s="6">
        <f t="shared" si="106"/>
        <v>145720000</v>
      </c>
      <c r="K2340" s="67" t="str">
        <f t="shared" si="107"/>
        <v>02-02-02-008-007</v>
      </c>
      <c r="L2340" s="67" t="s">
        <v>670</v>
      </c>
      <c r="M2340" s="66" t="s">
        <v>273</v>
      </c>
      <c r="N2340" s="66" t="str">
        <f t="shared" si="105"/>
        <v/>
      </c>
      <c r="O2340" s="66" t="str">
        <f>IF(A2340="","",IF(M2340="DETALLE","",COUNTIFS(N2340:$N$2970,N2340)))</f>
        <v/>
      </c>
      <c r="P2340" s="66" t="s">
        <v>768</v>
      </c>
      <c r="Q2340" s="66" t="s">
        <v>707</v>
      </c>
      <c r="R2340" s="66" t="s">
        <v>553</v>
      </c>
      <c r="S2340" s="65" t="s">
        <v>903</v>
      </c>
    </row>
    <row r="2341" spans="6:19" s="66" customFormat="1" x14ac:dyDescent="0.25">
      <c r="F2341" s="80" t="s">
        <v>185</v>
      </c>
      <c r="G2341" s="80" t="s">
        <v>1078</v>
      </c>
      <c r="H2341" s="6">
        <v>130000000</v>
      </c>
      <c r="I2341" s="6"/>
      <c r="J2341" s="6">
        <f t="shared" si="106"/>
        <v>130000000</v>
      </c>
      <c r="K2341" s="67" t="str">
        <f t="shared" si="107"/>
        <v>02-02-02-008-007</v>
      </c>
      <c r="L2341" s="67" t="s">
        <v>670</v>
      </c>
      <c r="M2341" s="66" t="s">
        <v>273</v>
      </c>
      <c r="N2341" s="66" t="str">
        <f t="shared" si="105"/>
        <v/>
      </c>
      <c r="O2341" s="66" t="str">
        <f>IF(A2341="","",IF(M2341="DETALLE","",COUNTIFS(N2341:$N$2970,N2341)))</f>
        <v/>
      </c>
      <c r="P2341" s="66" t="s">
        <v>768</v>
      </c>
      <c r="Q2341" s="66" t="s">
        <v>707</v>
      </c>
      <c r="R2341" s="66" t="s">
        <v>553</v>
      </c>
      <c r="S2341" s="65" t="s">
        <v>908</v>
      </c>
    </row>
    <row r="2342" spans="6:19" s="66" customFormat="1" ht="19.5" customHeight="1" x14ac:dyDescent="0.25">
      <c r="F2342" s="80" t="s">
        <v>176</v>
      </c>
      <c r="G2342" s="80" t="s">
        <v>1057</v>
      </c>
      <c r="H2342" s="6">
        <v>2094400000</v>
      </c>
      <c r="I2342" s="6">
        <v>1200000000</v>
      </c>
      <c r="J2342" s="6">
        <f t="shared" si="106"/>
        <v>3294400000</v>
      </c>
      <c r="K2342" s="67" t="str">
        <f t="shared" si="107"/>
        <v>02-02-02-008-007</v>
      </c>
      <c r="L2342" s="67" t="s">
        <v>670</v>
      </c>
      <c r="M2342" s="66" t="s">
        <v>273</v>
      </c>
      <c r="N2342" s="66" t="str">
        <f t="shared" si="105"/>
        <v/>
      </c>
      <c r="O2342" s="66" t="str">
        <f>IF(A2342="","",IF(M2342="DETALLE","",COUNTIFS(N2342:$N$2970,N2342)))</f>
        <v/>
      </c>
      <c r="P2342" s="66" t="s">
        <v>769</v>
      </c>
      <c r="Q2342" s="66" t="s">
        <v>707</v>
      </c>
      <c r="R2342" s="66" t="s">
        <v>553</v>
      </c>
      <c r="S2342" s="65" t="s">
        <v>769</v>
      </c>
    </row>
    <row r="2343" spans="6:19" s="66" customFormat="1" x14ac:dyDescent="0.25">
      <c r="F2343" s="80" t="s">
        <v>114</v>
      </c>
      <c r="G2343" s="80" t="s">
        <v>380</v>
      </c>
      <c r="H2343" s="6">
        <v>2242000000</v>
      </c>
      <c r="I2343" s="6">
        <v>1510000000</v>
      </c>
      <c r="J2343" s="6">
        <f t="shared" si="106"/>
        <v>3752000000</v>
      </c>
      <c r="K2343" s="67" t="str">
        <f t="shared" si="107"/>
        <v>02-02-02-008-007</v>
      </c>
      <c r="L2343" s="67" t="s">
        <v>670</v>
      </c>
      <c r="M2343" s="66" t="s">
        <v>273</v>
      </c>
      <c r="N2343" s="66" t="str">
        <f t="shared" si="105"/>
        <v/>
      </c>
      <c r="O2343" s="66" t="str">
        <f>IF(A2343="","",IF(M2343="DETALLE","",COUNTIFS(N2343:$N$2970,N2343)))</f>
        <v/>
      </c>
      <c r="P2343" s="66" t="s">
        <v>769</v>
      </c>
      <c r="Q2343" s="66" t="s">
        <v>707</v>
      </c>
      <c r="R2343" s="66" t="s">
        <v>553</v>
      </c>
      <c r="S2343" s="65" t="s">
        <v>868</v>
      </c>
    </row>
    <row r="2344" spans="6:19" s="66" customFormat="1" x14ac:dyDescent="0.25">
      <c r="F2344" s="80" t="s">
        <v>252</v>
      </c>
      <c r="G2344" s="80" t="s">
        <v>574</v>
      </c>
      <c r="H2344" s="6">
        <v>100000000</v>
      </c>
      <c r="I2344" s="6"/>
      <c r="J2344" s="6">
        <f t="shared" si="106"/>
        <v>100000000</v>
      </c>
      <c r="K2344" s="67" t="str">
        <f t="shared" si="107"/>
        <v>02-02-02-008-007</v>
      </c>
      <c r="L2344" s="67" t="s">
        <v>670</v>
      </c>
      <c r="M2344" s="66" t="s">
        <v>273</v>
      </c>
      <c r="N2344" s="66" t="str">
        <f t="shared" si="105"/>
        <v/>
      </c>
      <c r="O2344" s="66" t="str">
        <f>IF(A2344="","",IF(M2344="DETALLE","",COUNTIFS(N2344:$N$2970,N2344)))</f>
        <v/>
      </c>
      <c r="P2344" s="66" t="s">
        <v>769</v>
      </c>
      <c r="Q2344" s="66" t="s">
        <v>707</v>
      </c>
      <c r="R2344" s="66" t="s">
        <v>553</v>
      </c>
      <c r="S2344" s="65" t="s">
        <v>909</v>
      </c>
    </row>
    <row r="2345" spans="6:19" s="66" customFormat="1" x14ac:dyDescent="0.25">
      <c r="F2345" s="80" t="s">
        <v>177</v>
      </c>
      <c r="G2345" s="80" t="s">
        <v>464</v>
      </c>
      <c r="H2345" s="6">
        <v>355000000</v>
      </c>
      <c r="I2345" s="6"/>
      <c r="J2345" s="6">
        <f t="shared" si="106"/>
        <v>355000000</v>
      </c>
      <c r="K2345" s="67" t="str">
        <f t="shared" si="107"/>
        <v>02-02-02-008-007</v>
      </c>
      <c r="L2345" s="67" t="s">
        <v>670</v>
      </c>
      <c r="M2345" s="66" t="s">
        <v>273</v>
      </c>
      <c r="N2345" s="66" t="str">
        <f t="shared" si="105"/>
        <v/>
      </c>
      <c r="O2345" s="66" t="str">
        <f>IF(A2345="","",IF(M2345="DETALLE","",COUNTIFS(N2345:$N$2970,N2345)))</f>
        <v/>
      </c>
      <c r="P2345" s="66" t="s">
        <v>769</v>
      </c>
      <c r="Q2345" s="66" t="s">
        <v>707</v>
      </c>
      <c r="R2345" s="66" t="s">
        <v>553</v>
      </c>
      <c r="S2345" s="65" t="s">
        <v>907</v>
      </c>
    </row>
    <row r="2346" spans="6:19" s="66" customFormat="1" x14ac:dyDescent="0.25">
      <c r="F2346" s="80" t="s">
        <v>217</v>
      </c>
      <c r="G2346" s="80" t="s">
        <v>528</v>
      </c>
      <c r="H2346" s="6"/>
      <c r="I2346" s="6">
        <v>100000000</v>
      </c>
      <c r="J2346" s="6">
        <f t="shared" si="106"/>
        <v>100000000</v>
      </c>
      <c r="K2346" s="67" t="str">
        <f t="shared" si="107"/>
        <v>02-02-02-008-007</v>
      </c>
      <c r="L2346" s="67" t="s">
        <v>670</v>
      </c>
      <c r="M2346" s="66" t="s">
        <v>273</v>
      </c>
      <c r="N2346" s="66" t="str">
        <f t="shared" si="105"/>
        <v/>
      </c>
      <c r="O2346" s="66" t="str">
        <f>IF(A2346="","",IF(M2346="DETALLE","",COUNTIFS(N2346:$N$2970,N2346)))</f>
        <v/>
      </c>
      <c r="P2346" s="66" t="s">
        <v>769</v>
      </c>
      <c r="Q2346" s="66" t="s">
        <v>707</v>
      </c>
      <c r="R2346" s="66" t="s">
        <v>553</v>
      </c>
      <c r="S2346" s="65" t="s">
        <v>903</v>
      </c>
    </row>
    <row r="2347" spans="6:19" s="66" customFormat="1" x14ac:dyDescent="0.25">
      <c r="F2347" s="80" t="s">
        <v>178</v>
      </c>
      <c r="G2347" s="80" t="s">
        <v>972</v>
      </c>
      <c r="H2347" s="6"/>
      <c r="I2347" s="6">
        <v>1500000</v>
      </c>
      <c r="J2347" s="6">
        <f t="shared" si="106"/>
        <v>1500000</v>
      </c>
      <c r="K2347" s="67" t="str">
        <f t="shared" si="107"/>
        <v>02-02-02-008-007</v>
      </c>
      <c r="L2347" s="67" t="s">
        <v>670</v>
      </c>
      <c r="M2347" s="66" t="s">
        <v>273</v>
      </c>
      <c r="N2347" s="66" t="str">
        <f t="shared" si="105"/>
        <v/>
      </c>
      <c r="O2347" s="66" t="str">
        <f>IF(A2347="","",IF(M2347="DETALLE","",COUNTIFS(N2347:$N$2970,N2347)))</f>
        <v/>
      </c>
      <c r="P2347" s="66" t="s">
        <v>769</v>
      </c>
      <c r="Q2347" s="66" t="s">
        <v>707</v>
      </c>
      <c r="R2347" s="66" t="s">
        <v>553</v>
      </c>
      <c r="S2347" s="65" t="s">
        <v>866</v>
      </c>
    </row>
    <row r="2348" spans="6:19" s="66" customFormat="1" ht="21.75" customHeight="1" x14ac:dyDescent="0.25">
      <c r="F2348" s="80" t="s">
        <v>186</v>
      </c>
      <c r="G2348" s="80" t="s">
        <v>1060</v>
      </c>
      <c r="H2348" s="6">
        <v>127000000</v>
      </c>
      <c r="I2348" s="6"/>
      <c r="J2348" s="6">
        <f t="shared" si="106"/>
        <v>127000000</v>
      </c>
      <c r="K2348" s="67" t="str">
        <f t="shared" si="107"/>
        <v>02-02-02-008-007</v>
      </c>
      <c r="L2348" s="67" t="s">
        <v>670</v>
      </c>
      <c r="M2348" s="66" t="s">
        <v>273</v>
      </c>
      <c r="N2348" s="66" t="str">
        <f t="shared" si="105"/>
        <v/>
      </c>
      <c r="O2348" s="66" t="str">
        <f>IF(A2348="","",IF(M2348="DETALLE","",COUNTIFS(N2348:$N$2970,N2348)))</f>
        <v/>
      </c>
      <c r="P2348" s="66" t="s">
        <v>769</v>
      </c>
      <c r="Q2348" s="66" t="s">
        <v>707</v>
      </c>
      <c r="R2348" s="66" t="s">
        <v>553</v>
      </c>
      <c r="S2348" s="65" t="s">
        <v>908</v>
      </c>
    </row>
    <row r="2349" spans="6:19" s="66" customFormat="1" x14ac:dyDescent="0.25">
      <c r="F2349" s="80" t="s">
        <v>84</v>
      </c>
      <c r="G2349" s="80" t="s">
        <v>351</v>
      </c>
      <c r="H2349" s="6">
        <v>347900000</v>
      </c>
      <c r="I2349" s="6"/>
      <c r="J2349" s="6">
        <f t="shared" si="106"/>
        <v>347900000</v>
      </c>
      <c r="K2349" s="67" t="str">
        <f t="shared" si="107"/>
        <v>02-02-02-008-007</v>
      </c>
      <c r="L2349" s="67" t="s">
        <v>670</v>
      </c>
      <c r="M2349" s="66" t="s">
        <v>273</v>
      </c>
      <c r="N2349" s="66" t="str">
        <f t="shared" si="105"/>
        <v/>
      </c>
      <c r="O2349" s="66" t="str">
        <f>IF(A2349="","",IF(M2349="DETALLE","",COUNTIFS(N2349:$N$2970,N2349)))</f>
        <v/>
      </c>
      <c r="P2349" s="66" t="s">
        <v>769</v>
      </c>
      <c r="Q2349" s="66" t="s">
        <v>707</v>
      </c>
      <c r="R2349" s="66" t="s">
        <v>553</v>
      </c>
      <c r="S2349" s="65" t="s">
        <v>1050</v>
      </c>
    </row>
    <row r="2350" spans="6:19" s="66" customFormat="1" x14ac:dyDescent="0.25">
      <c r="F2350" s="80" t="s">
        <v>85</v>
      </c>
      <c r="G2350" s="80" t="s">
        <v>352</v>
      </c>
      <c r="H2350" s="6">
        <v>3562000000</v>
      </c>
      <c r="I2350" s="6"/>
      <c r="J2350" s="6">
        <f t="shared" si="106"/>
        <v>3562000000</v>
      </c>
      <c r="K2350" s="67" t="str">
        <f t="shared" si="107"/>
        <v>02-02-02-008-007</v>
      </c>
      <c r="L2350" s="67" t="s">
        <v>670</v>
      </c>
      <c r="M2350" s="66" t="s">
        <v>273</v>
      </c>
      <c r="N2350" s="66" t="str">
        <f t="shared" si="105"/>
        <v/>
      </c>
      <c r="O2350" s="66" t="str">
        <f>IF(A2350="","",IF(M2350="DETALLE","",COUNTIFS(N2350:$N$2970,N2350)))</f>
        <v/>
      </c>
      <c r="P2350" s="66" t="s">
        <v>770</v>
      </c>
      <c r="Q2350" s="66" t="s">
        <v>707</v>
      </c>
      <c r="R2350" s="66" t="s">
        <v>553</v>
      </c>
      <c r="S2350" s="65" t="s">
        <v>770</v>
      </c>
    </row>
    <row r="2351" spans="6:19" s="66" customFormat="1" x14ac:dyDescent="0.25">
      <c r="F2351" s="80" t="s">
        <v>253</v>
      </c>
      <c r="G2351" s="80" t="s">
        <v>575</v>
      </c>
      <c r="H2351" s="6">
        <v>24000000</v>
      </c>
      <c r="I2351" s="6"/>
      <c r="J2351" s="6">
        <f t="shared" si="106"/>
        <v>24000000</v>
      </c>
      <c r="K2351" s="67" t="str">
        <f t="shared" si="107"/>
        <v>02-02-02-008-007</v>
      </c>
      <c r="L2351" s="67" t="s">
        <v>670</v>
      </c>
      <c r="M2351" s="66" t="s">
        <v>273</v>
      </c>
      <c r="N2351" s="66" t="str">
        <f t="shared" si="105"/>
        <v/>
      </c>
      <c r="O2351" s="66" t="str">
        <f>IF(A2351="","",IF(M2351="DETALLE","",COUNTIFS(N2351:$N$2970,N2351)))</f>
        <v/>
      </c>
      <c r="P2351" s="66" t="s">
        <v>770</v>
      </c>
      <c r="Q2351" s="66" t="s">
        <v>707</v>
      </c>
      <c r="R2351" s="66" t="s">
        <v>553</v>
      </c>
      <c r="S2351" s="65" t="s">
        <v>909</v>
      </c>
    </row>
    <row r="2352" spans="6:19" s="66" customFormat="1" x14ac:dyDescent="0.25">
      <c r="F2352" s="80" t="s">
        <v>187</v>
      </c>
      <c r="G2352" s="80" t="s">
        <v>1061</v>
      </c>
      <c r="H2352" s="6">
        <v>52000000</v>
      </c>
      <c r="I2352" s="6"/>
      <c r="J2352" s="6">
        <f t="shared" si="106"/>
        <v>52000000</v>
      </c>
      <c r="K2352" s="67" t="str">
        <f t="shared" si="107"/>
        <v>02-02-02-008-007</v>
      </c>
      <c r="L2352" s="67" t="s">
        <v>670</v>
      </c>
      <c r="M2352" s="66" t="s">
        <v>273</v>
      </c>
      <c r="N2352" s="66" t="str">
        <f t="shared" si="105"/>
        <v/>
      </c>
      <c r="O2352" s="66" t="str">
        <f>IF(A2352="","",IF(M2352="DETALLE","",COUNTIFS(N2352:$N$2970,N2352)))</f>
        <v/>
      </c>
      <c r="P2352" s="66" t="s">
        <v>770</v>
      </c>
      <c r="Q2352" s="66" t="s">
        <v>707</v>
      </c>
      <c r="R2352" s="66" t="s">
        <v>553</v>
      </c>
      <c r="S2352" s="65" t="s">
        <v>908</v>
      </c>
    </row>
    <row r="2353" spans="1:19" s="66" customFormat="1" x14ac:dyDescent="0.25">
      <c r="F2353" s="80" t="s">
        <v>86</v>
      </c>
      <c r="G2353" s="80" t="s">
        <v>353</v>
      </c>
      <c r="H2353" s="6">
        <v>2191000000</v>
      </c>
      <c r="I2353" s="6"/>
      <c r="J2353" s="6">
        <f t="shared" si="106"/>
        <v>2191000000</v>
      </c>
      <c r="K2353" s="67" t="str">
        <f t="shared" si="107"/>
        <v>02-02-02-008-007</v>
      </c>
      <c r="L2353" s="67" t="s">
        <v>670</v>
      </c>
      <c r="M2353" s="66" t="s">
        <v>273</v>
      </c>
      <c r="N2353" s="66" t="str">
        <f t="shared" si="105"/>
        <v/>
      </c>
      <c r="O2353" s="66" t="str">
        <f>IF(A2353="","",IF(M2353="DETALLE","",COUNTIFS(N2353:$N$2970,N2353)))</f>
        <v/>
      </c>
      <c r="P2353" s="66" t="s">
        <v>770</v>
      </c>
      <c r="Q2353" s="66" t="s">
        <v>707</v>
      </c>
      <c r="R2353" s="66" t="s">
        <v>553</v>
      </c>
      <c r="S2353" s="65" t="s">
        <v>856</v>
      </c>
    </row>
    <row r="2354" spans="1:19" s="66" customFormat="1" x14ac:dyDescent="0.25">
      <c r="F2354" s="80" t="s">
        <v>218</v>
      </c>
      <c r="G2354" s="80" t="s">
        <v>529</v>
      </c>
      <c r="H2354" s="6"/>
      <c r="I2354" s="6">
        <v>158090000</v>
      </c>
      <c r="J2354" s="6">
        <f t="shared" si="106"/>
        <v>158090000</v>
      </c>
      <c r="K2354" s="67" t="str">
        <f t="shared" si="107"/>
        <v>02-02-02-008-007</v>
      </c>
      <c r="L2354" s="67" t="s">
        <v>670</v>
      </c>
      <c r="M2354" s="66" t="s">
        <v>273</v>
      </c>
      <c r="N2354" s="66" t="str">
        <f t="shared" si="105"/>
        <v/>
      </c>
      <c r="O2354" s="66" t="str">
        <f>IF(A2354="","",IF(M2354="DETALLE","",COUNTIFS(N2354:$N$2970,N2354)))</f>
        <v/>
      </c>
      <c r="P2354" s="66" t="s">
        <v>770</v>
      </c>
      <c r="Q2354" s="66" t="s">
        <v>707</v>
      </c>
      <c r="R2354" s="66" t="s">
        <v>553</v>
      </c>
      <c r="S2354" s="65" t="s">
        <v>903</v>
      </c>
    </row>
    <row r="2355" spans="1:19" s="66" customFormat="1" x14ac:dyDescent="0.25">
      <c r="F2355" s="80" t="s">
        <v>87</v>
      </c>
      <c r="G2355" s="80" t="s">
        <v>354</v>
      </c>
      <c r="H2355" s="6">
        <v>2248200000</v>
      </c>
      <c r="I2355" s="6"/>
      <c r="J2355" s="6">
        <f t="shared" si="106"/>
        <v>2248200000</v>
      </c>
      <c r="K2355" s="67" t="str">
        <f t="shared" si="107"/>
        <v>02-02-02-008-007</v>
      </c>
      <c r="L2355" s="67" t="s">
        <v>670</v>
      </c>
      <c r="M2355" s="66" t="s">
        <v>273</v>
      </c>
      <c r="N2355" s="66" t="str">
        <f t="shared" si="105"/>
        <v/>
      </c>
      <c r="O2355" s="66" t="str">
        <f>IF(A2355="","",IF(M2355="DETALLE","",COUNTIFS(N2355:$N$2970,N2355)))</f>
        <v/>
      </c>
      <c r="P2355" s="66" t="s">
        <v>771</v>
      </c>
      <c r="Q2355" s="66" t="s">
        <v>707</v>
      </c>
      <c r="R2355" s="66" t="s">
        <v>553</v>
      </c>
      <c r="S2355" s="65" t="s">
        <v>771</v>
      </c>
    </row>
    <row r="2356" spans="1:19" s="66" customFormat="1" x14ac:dyDescent="0.25">
      <c r="F2356" s="80" t="s">
        <v>88</v>
      </c>
      <c r="G2356" s="80" t="s">
        <v>355</v>
      </c>
      <c r="H2356" s="6">
        <v>209393000</v>
      </c>
      <c r="I2356" s="6"/>
      <c r="J2356" s="6">
        <f t="shared" si="106"/>
        <v>209393000</v>
      </c>
      <c r="K2356" s="67" t="str">
        <f t="shared" si="107"/>
        <v>02-02-02-008-007</v>
      </c>
      <c r="L2356" s="67" t="s">
        <v>670</v>
      </c>
      <c r="M2356" s="66" t="s">
        <v>273</v>
      </c>
      <c r="N2356" s="66" t="str">
        <f t="shared" si="105"/>
        <v/>
      </c>
      <c r="O2356" s="66" t="str">
        <f>IF(A2356="","",IF(M2356="DETALLE","",COUNTIFS(N2356:$N$2970,N2356)))</f>
        <v/>
      </c>
      <c r="P2356" s="66" t="s">
        <v>771</v>
      </c>
      <c r="Q2356" s="66" t="s">
        <v>707</v>
      </c>
      <c r="R2356" s="66" t="s">
        <v>553</v>
      </c>
      <c r="S2356" s="65" t="s">
        <v>1051</v>
      </c>
    </row>
    <row r="2357" spans="1:19" s="66" customFormat="1" x14ac:dyDescent="0.25">
      <c r="F2357" s="80" t="s">
        <v>116</v>
      </c>
      <c r="G2357" s="80" t="s">
        <v>382</v>
      </c>
      <c r="H2357" s="6">
        <v>1659100000</v>
      </c>
      <c r="I2357" s="6"/>
      <c r="J2357" s="6">
        <f t="shared" si="106"/>
        <v>1659100000</v>
      </c>
      <c r="K2357" s="67" t="str">
        <f t="shared" si="107"/>
        <v>02-02-02-008-007</v>
      </c>
      <c r="L2357" s="67" t="s">
        <v>670</v>
      </c>
      <c r="M2357" s="66" t="s">
        <v>273</v>
      </c>
      <c r="N2357" s="66" t="str">
        <f t="shared" si="105"/>
        <v/>
      </c>
      <c r="O2357" s="66" t="str">
        <f>IF(A2357="","",IF(M2357="DETALLE","",COUNTIFS(N2357:$N$2970,N2357)))</f>
        <v/>
      </c>
      <c r="P2357" s="66" t="s">
        <v>771</v>
      </c>
      <c r="Q2357" s="66" t="s">
        <v>707</v>
      </c>
      <c r="R2357" s="66" t="s">
        <v>553</v>
      </c>
      <c r="S2357" s="65" t="s">
        <v>869</v>
      </c>
    </row>
    <row r="2358" spans="1:19" s="66" customFormat="1" x14ac:dyDescent="0.25">
      <c r="F2358" s="80" t="s">
        <v>254</v>
      </c>
      <c r="G2358" s="80" t="s">
        <v>576</v>
      </c>
      <c r="H2358" s="6"/>
      <c r="I2358" s="6">
        <v>15000000</v>
      </c>
      <c r="J2358" s="6">
        <f t="shared" si="106"/>
        <v>15000000</v>
      </c>
      <c r="K2358" s="67" t="str">
        <f t="shared" si="107"/>
        <v>02-02-02-008-007</v>
      </c>
      <c r="L2358" s="67" t="s">
        <v>670</v>
      </c>
      <c r="M2358" s="66" t="s">
        <v>273</v>
      </c>
      <c r="N2358" s="66" t="str">
        <f t="shared" si="105"/>
        <v/>
      </c>
      <c r="O2358" s="66" t="str">
        <f>IF(A2358="","",IF(M2358="DETALLE","",COUNTIFS(N2358:$N$2970,N2358)))</f>
        <v/>
      </c>
      <c r="P2358" s="66" t="s">
        <v>771</v>
      </c>
      <c r="Q2358" s="66" t="s">
        <v>707</v>
      </c>
      <c r="R2358" s="66" t="s">
        <v>553</v>
      </c>
      <c r="S2358" s="65" t="s">
        <v>903</v>
      </c>
    </row>
    <row r="2359" spans="1:19" s="66" customFormat="1" x14ac:dyDescent="0.25">
      <c r="F2359" s="80" t="s">
        <v>117</v>
      </c>
      <c r="G2359" s="80" t="s">
        <v>970</v>
      </c>
      <c r="H2359" s="6">
        <v>600000</v>
      </c>
      <c r="I2359" s="6"/>
      <c r="J2359" s="6">
        <f t="shared" si="106"/>
        <v>600000</v>
      </c>
      <c r="K2359" s="67" t="str">
        <f t="shared" si="107"/>
        <v>02-02-02-008-007</v>
      </c>
      <c r="L2359" s="67" t="s">
        <v>670</v>
      </c>
      <c r="M2359" s="66" t="s">
        <v>273</v>
      </c>
      <c r="N2359" s="66" t="str">
        <f t="shared" si="105"/>
        <v/>
      </c>
      <c r="O2359" s="66" t="str">
        <f>IF(A2359="","",IF(M2359="DETALLE","",COUNTIFS(N2359:$N$2970,N2359)))</f>
        <v/>
      </c>
      <c r="P2359" s="66" t="s">
        <v>771</v>
      </c>
      <c r="Q2359" s="66" t="s">
        <v>707</v>
      </c>
      <c r="R2359" s="66" t="s">
        <v>553</v>
      </c>
      <c r="S2359" s="65" t="s">
        <v>866</v>
      </c>
    </row>
    <row r="2360" spans="1:19" s="66" customFormat="1" x14ac:dyDescent="0.25">
      <c r="F2360" s="80" t="s">
        <v>188</v>
      </c>
      <c r="G2360" s="80" t="s">
        <v>1062</v>
      </c>
      <c r="H2360" s="6">
        <v>52000000</v>
      </c>
      <c r="I2360" s="6"/>
      <c r="J2360" s="6">
        <f t="shared" si="106"/>
        <v>52000000</v>
      </c>
      <c r="K2360" s="67" t="str">
        <f t="shared" si="107"/>
        <v>02-02-02-008-007</v>
      </c>
      <c r="L2360" s="67" t="s">
        <v>670</v>
      </c>
      <c r="M2360" s="66" t="s">
        <v>273</v>
      </c>
      <c r="N2360" s="66" t="str">
        <f t="shared" si="105"/>
        <v/>
      </c>
      <c r="O2360" s="66" t="str">
        <f>IF(A2360="","",IF(M2360="DETALLE","",COUNTIFS(N2360:$N$2970,N2360)))</f>
        <v/>
      </c>
      <c r="P2360" s="66" t="s">
        <v>771</v>
      </c>
      <c r="Q2360" s="66" t="s">
        <v>707</v>
      </c>
      <c r="R2360" s="66" t="s">
        <v>553</v>
      </c>
      <c r="S2360" s="65" t="s">
        <v>908</v>
      </c>
    </row>
    <row r="2361" spans="1:19" s="66" customFormat="1" x14ac:dyDescent="0.25">
      <c r="F2361" s="80" t="s">
        <v>255</v>
      </c>
      <c r="G2361" s="80" t="s">
        <v>577</v>
      </c>
      <c r="H2361" s="6">
        <v>50000000</v>
      </c>
      <c r="I2361" s="6"/>
      <c r="J2361" s="6">
        <f t="shared" si="106"/>
        <v>50000000</v>
      </c>
      <c r="K2361" s="67" t="str">
        <f t="shared" si="107"/>
        <v>02-02-02-008-007</v>
      </c>
      <c r="L2361" s="67" t="s">
        <v>670</v>
      </c>
      <c r="M2361" s="66" t="s">
        <v>273</v>
      </c>
      <c r="N2361" s="66" t="str">
        <f t="shared" ref="N2361:N2427" si="108">IF(F2361&lt;&gt;"","",A2361&amp;TRIM(B2361)&amp;TRIM(C2361)&amp;TRIM(D2361)&amp;TRIM(E2361)&amp;TRIM(M2361))</f>
        <v/>
      </c>
      <c r="O2361" s="66" t="str">
        <f>IF(A2361="","",IF(M2361="DETALLE","",COUNTIFS(N2361:$N$2970,N2361)))</f>
        <v/>
      </c>
      <c r="P2361" s="66" t="s">
        <v>771</v>
      </c>
      <c r="Q2361" s="66" t="s">
        <v>707</v>
      </c>
      <c r="R2361" s="66" t="s">
        <v>553</v>
      </c>
      <c r="S2361" s="65" t="s">
        <v>909</v>
      </c>
    </row>
    <row r="2362" spans="1:19" s="66" customFormat="1" ht="17.25" customHeight="1" thickBot="1" x14ac:dyDescent="0.3">
      <c r="F2362" s="80" t="s">
        <v>141</v>
      </c>
      <c r="G2362" s="80" t="s">
        <v>405</v>
      </c>
      <c r="H2362" s="6">
        <v>2460200000</v>
      </c>
      <c r="I2362" s="6"/>
      <c r="J2362" s="6">
        <f t="shared" si="106"/>
        <v>2460200000</v>
      </c>
      <c r="K2362" s="67" t="str">
        <f t="shared" si="107"/>
        <v>02-02-02-008-007</v>
      </c>
      <c r="L2362" s="67" t="s">
        <v>670</v>
      </c>
      <c r="M2362" s="66" t="s">
        <v>273</v>
      </c>
      <c r="N2362" s="66" t="str">
        <f t="shared" si="108"/>
        <v/>
      </c>
      <c r="O2362" s="66" t="str">
        <f>IF(A2362="","",IF(M2362="DETALLE","",COUNTIFS(N2362:$N$2970,N2362)))</f>
        <v/>
      </c>
      <c r="P2362" s="66" t="s">
        <v>772</v>
      </c>
      <c r="Q2362" s="66" t="s">
        <v>707</v>
      </c>
      <c r="R2362" s="66" t="s">
        <v>553</v>
      </c>
      <c r="S2362" s="65" t="s">
        <v>772</v>
      </c>
    </row>
    <row r="2363" spans="1:19" s="66" customFormat="1" ht="15.75" thickTop="1" x14ac:dyDescent="0.25">
      <c r="A2363" s="91" t="s">
        <v>926</v>
      </c>
      <c r="B2363" s="92"/>
      <c r="C2363" s="92"/>
      <c r="D2363" s="92"/>
      <c r="E2363" s="92"/>
      <c r="F2363" s="92"/>
      <c r="G2363" s="92"/>
      <c r="H2363" s="92"/>
      <c r="I2363" s="92"/>
      <c r="J2363" s="61" t="s">
        <v>951</v>
      </c>
      <c r="K2363" s="67"/>
      <c r="L2363" s="67"/>
      <c r="S2363" s="65"/>
    </row>
    <row r="2364" spans="1:19" s="66" customFormat="1" ht="45" customHeight="1" thickBot="1" x14ac:dyDescent="0.3">
      <c r="A2364" s="93" t="s">
        <v>929</v>
      </c>
      <c r="B2364" s="94"/>
      <c r="C2364" s="94"/>
      <c r="D2364" s="94"/>
      <c r="E2364" s="94"/>
      <c r="F2364" s="94"/>
      <c r="G2364" s="94"/>
      <c r="H2364" s="94"/>
      <c r="I2364" s="94"/>
      <c r="J2364" s="94"/>
      <c r="K2364" s="67"/>
      <c r="L2364" s="67"/>
      <c r="S2364" s="65"/>
    </row>
    <row r="2365" spans="1:19" s="66" customFormat="1" ht="25.5" customHeight="1" thickTop="1" x14ac:dyDescent="0.25">
      <c r="A2365" s="48" t="s">
        <v>11</v>
      </c>
      <c r="B2365" s="48" t="s">
        <v>12</v>
      </c>
      <c r="C2365" s="48" t="s">
        <v>13</v>
      </c>
      <c r="D2365" s="48" t="s">
        <v>14</v>
      </c>
      <c r="E2365" s="48" t="s">
        <v>15</v>
      </c>
      <c r="F2365" s="48" t="s">
        <v>16</v>
      </c>
      <c r="G2365" s="49" t="s">
        <v>17</v>
      </c>
      <c r="H2365" s="50" t="s">
        <v>18</v>
      </c>
      <c r="I2365" s="50" t="s">
        <v>19</v>
      </c>
      <c r="J2365" s="50" t="s">
        <v>20</v>
      </c>
      <c r="K2365" s="67"/>
      <c r="L2365" s="67"/>
      <c r="S2365" s="65"/>
    </row>
    <row r="2366" spans="1:19" s="66" customFormat="1" x14ac:dyDescent="0.25">
      <c r="F2366" s="80" t="s">
        <v>219</v>
      </c>
      <c r="G2366" s="80" t="s">
        <v>530</v>
      </c>
      <c r="H2366" s="6"/>
      <c r="I2366" s="6">
        <v>70000000</v>
      </c>
      <c r="J2366" s="6">
        <f t="shared" si="106"/>
        <v>70000000</v>
      </c>
      <c r="K2366" s="67" t="str">
        <f>IF(F2366&lt;&gt;"",K2362,A2366&amp;IF(B2366="","","-"&amp;B2366)&amp;IF(OR(C2366="",C2366=" "),"","-"&amp;C2366)&amp;IF(OR(D2366="",D2366=" "),"","-"&amp;D2366)&amp;IF(OR(E2366="",E2366=" "),"","-"&amp;E2366))</f>
        <v>02-02-02-008-007</v>
      </c>
      <c r="L2366" s="67" t="s">
        <v>670</v>
      </c>
      <c r="M2366" s="66" t="s">
        <v>273</v>
      </c>
      <c r="N2366" s="66" t="str">
        <f t="shared" si="108"/>
        <v/>
      </c>
      <c r="O2366" s="66" t="str">
        <f>IF(A2366="","",IF(M2366="DETALLE","",COUNTIFS(N2366:$N$2970,N2366)))</f>
        <v/>
      </c>
      <c r="P2366" s="66" t="s">
        <v>772</v>
      </c>
      <c r="Q2366" s="66" t="s">
        <v>707</v>
      </c>
      <c r="R2366" s="66" t="s">
        <v>553</v>
      </c>
      <c r="S2366" s="65" t="s">
        <v>903</v>
      </c>
    </row>
    <row r="2367" spans="1:19" s="66" customFormat="1" x14ac:dyDescent="0.25">
      <c r="F2367" s="80" t="s">
        <v>125</v>
      </c>
      <c r="G2367" s="80" t="s">
        <v>392</v>
      </c>
      <c r="H2367" s="6">
        <v>1799058906.25</v>
      </c>
      <c r="I2367" s="6"/>
      <c r="J2367" s="6">
        <f t="shared" si="106"/>
        <v>1799058906.25</v>
      </c>
      <c r="K2367" s="67" t="str">
        <f t="shared" si="107"/>
        <v>02-02-02-008-007</v>
      </c>
      <c r="L2367" s="67" t="s">
        <v>670</v>
      </c>
      <c r="M2367" s="66" t="s">
        <v>273</v>
      </c>
      <c r="N2367" s="66" t="str">
        <f t="shared" si="108"/>
        <v/>
      </c>
      <c r="O2367" s="66" t="str">
        <f>IF(A2367="","",IF(M2367="DETALLE","",COUNTIFS(N2367:$N$2970,N2367)))</f>
        <v/>
      </c>
      <c r="P2367" s="66" t="s">
        <v>772</v>
      </c>
      <c r="Q2367" s="66" t="s">
        <v>707</v>
      </c>
      <c r="R2367" s="66" t="s">
        <v>553</v>
      </c>
      <c r="S2367" s="65" t="s">
        <v>874</v>
      </c>
    </row>
    <row r="2368" spans="1:19" s="66" customFormat="1" x14ac:dyDescent="0.25">
      <c r="F2368" s="80" t="s">
        <v>256</v>
      </c>
      <c r="G2368" s="80" t="s">
        <v>578</v>
      </c>
      <c r="H2368" s="6">
        <v>63500000</v>
      </c>
      <c r="I2368" s="6"/>
      <c r="J2368" s="6">
        <f t="shared" ref="J2368:J2431" si="109">IF(AND(A2368="",F2368=""),"",H2368+I2368)</f>
        <v>63500000</v>
      </c>
      <c r="K2368" s="67" t="str">
        <f t="shared" ref="K2368:K2431" si="110">IF(F2368&lt;&gt;"",K2367,A2368&amp;IF(B2368="","","-"&amp;B2368)&amp;IF(OR(C2368="",C2368=" "),"","-"&amp;C2368)&amp;IF(OR(D2368="",D2368=" "),"","-"&amp;D2368)&amp;IF(OR(E2368="",E2368=" "),"","-"&amp;E2368))</f>
        <v>02-02-02-008-007</v>
      </c>
      <c r="L2368" s="67" t="s">
        <v>670</v>
      </c>
      <c r="M2368" s="66" t="s">
        <v>273</v>
      </c>
      <c r="N2368" s="66" t="str">
        <f t="shared" si="108"/>
        <v/>
      </c>
      <c r="O2368" s="66" t="str">
        <f>IF(A2368="","",IF(M2368="DETALLE","",COUNTIFS(N2368:$N$2970,N2368)))</f>
        <v/>
      </c>
      <c r="P2368" s="66" t="s">
        <v>772</v>
      </c>
      <c r="Q2368" s="66" t="s">
        <v>707</v>
      </c>
      <c r="R2368" s="66" t="s">
        <v>553</v>
      </c>
      <c r="S2368" s="65" t="s">
        <v>909</v>
      </c>
    </row>
    <row r="2369" spans="6:19" s="66" customFormat="1" x14ac:dyDescent="0.25">
      <c r="F2369" s="80" t="s">
        <v>220</v>
      </c>
      <c r="G2369" s="80" t="s">
        <v>531</v>
      </c>
      <c r="H2369" s="6"/>
      <c r="I2369" s="6">
        <v>80000000</v>
      </c>
      <c r="J2369" s="6">
        <f t="shared" si="109"/>
        <v>80000000</v>
      </c>
      <c r="K2369" s="67" t="str">
        <f t="shared" si="110"/>
        <v>02-02-02-008-007</v>
      </c>
      <c r="L2369" s="67" t="s">
        <v>670</v>
      </c>
      <c r="M2369" s="66" t="s">
        <v>273</v>
      </c>
      <c r="N2369" s="66" t="str">
        <f t="shared" si="108"/>
        <v/>
      </c>
      <c r="O2369" s="66" t="str">
        <f>IF(A2369="","",IF(M2369="DETALLE","",COUNTIFS(N2369:$N$2970,N2369)))</f>
        <v/>
      </c>
      <c r="P2369" s="66" t="s">
        <v>772</v>
      </c>
      <c r="Q2369" s="66" t="s">
        <v>707</v>
      </c>
      <c r="R2369" s="66" t="s">
        <v>553</v>
      </c>
      <c r="S2369" s="65" t="s">
        <v>903</v>
      </c>
    </row>
    <row r="2370" spans="6:19" s="66" customFormat="1" x14ac:dyDescent="0.25">
      <c r="F2370" s="80" t="s">
        <v>118</v>
      </c>
      <c r="G2370" s="80" t="s">
        <v>384</v>
      </c>
      <c r="H2370" s="6">
        <v>25000000</v>
      </c>
      <c r="I2370" s="6"/>
      <c r="J2370" s="6">
        <f t="shared" si="109"/>
        <v>25000000</v>
      </c>
      <c r="K2370" s="67" t="str">
        <f t="shared" si="110"/>
        <v>02-02-02-008-007</v>
      </c>
      <c r="L2370" s="67" t="s">
        <v>670</v>
      </c>
      <c r="M2370" s="66" t="s">
        <v>273</v>
      </c>
      <c r="N2370" s="66" t="str">
        <f t="shared" si="108"/>
        <v/>
      </c>
      <c r="O2370" s="66" t="str">
        <f>IF(A2370="","",IF(M2370="DETALLE","",COUNTIFS(N2370:$N$2970,N2370)))</f>
        <v/>
      </c>
      <c r="P2370" s="66" t="s">
        <v>772</v>
      </c>
      <c r="Q2370" s="66" t="s">
        <v>707</v>
      </c>
      <c r="R2370" s="66" t="s">
        <v>553</v>
      </c>
      <c r="S2370" s="65" t="s">
        <v>866</v>
      </c>
    </row>
    <row r="2371" spans="6:19" s="66" customFormat="1" x14ac:dyDescent="0.25">
      <c r="F2371" s="80" t="s">
        <v>89</v>
      </c>
      <c r="G2371" s="80" t="s">
        <v>356</v>
      </c>
      <c r="H2371" s="6">
        <v>995000000</v>
      </c>
      <c r="I2371" s="6"/>
      <c r="J2371" s="6">
        <f t="shared" si="109"/>
        <v>995000000</v>
      </c>
      <c r="K2371" s="67" t="str">
        <f t="shared" si="110"/>
        <v>02-02-02-008-007</v>
      </c>
      <c r="L2371" s="67" t="s">
        <v>670</v>
      </c>
      <c r="M2371" s="66" t="s">
        <v>273</v>
      </c>
      <c r="N2371" s="66" t="str">
        <f t="shared" si="108"/>
        <v/>
      </c>
      <c r="O2371" s="66" t="str">
        <f>IF(A2371="","",IF(M2371="DETALLE","",COUNTIFS(N2371:$N$2970,N2371)))</f>
        <v/>
      </c>
      <c r="P2371" s="66" t="s">
        <v>772</v>
      </c>
      <c r="Q2371" s="66" t="s">
        <v>707</v>
      </c>
      <c r="R2371" s="66" t="s">
        <v>553</v>
      </c>
      <c r="S2371" s="65" t="s">
        <v>858</v>
      </c>
    </row>
    <row r="2372" spans="6:19" s="66" customFormat="1" x14ac:dyDescent="0.25">
      <c r="F2372" s="80" t="s">
        <v>189</v>
      </c>
      <c r="G2372" s="80" t="s">
        <v>1063</v>
      </c>
      <c r="H2372" s="6">
        <v>48000000</v>
      </c>
      <c r="I2372" s="6"/>
      <c r="J2372" s="6">
        <f t="shared" si="109"/>
        <v>48000000</v>
      </c>
      <c r="K2372" s="67" t="str">
        <f t="shared" si="110"/>
        <v>02-02-02-008-007</v>
      </c>
      <c r="L2372" s="67" t="s">
        <v>670</v>
      </c>
      <c r="M2372" s="66" t="s">
        <v>273</v>
      </c>
      <c r="N2372" s="66" t="str">
        <f t="shared" si="108"/>
        <v/>
      </c>
      <c r="O2372" s="66" t="str">
        <f>IF(A2372="","",IF(M2372="DETALLE","",COUNTIFS(N2372:$N$2970,N2372)))</f>
        <v/>
      </c>
      <c r="P2372" s="66" t="s">
        <v>772</v>
      </c>
      <c r="Q2372" s="66" t="s">
        <v>707</v>
      </c>
      <c r="R2372" s="66" t="s">
        <v>553</v>
      </c>
      <c r="S2372" s="65" t="s">
        <v>908</v>
      </c>
    </row>
    <row r="2373" spans="6:19" s="66" customFormat="1" x14ac:dyDescent="0.25">
      <c r="F2373" s="80" t="s">
        <v>257</v>
      </c>
      <c r="G2373" s="80" t="s">
        <v>579</v>
      </c>
      <c r="H2373" s="6"/>
      <c r="I2373" s="6">
        <v>57490000</v>
      </c>
      <c r="J2373" s="6">
        <f t="shared" si="109"/>
        <v>57490000</v>
      </c>
      <c r="K2373" s="67" t="str">
        <f t="shared" si="110"/>
        <v>02-02-02-008-007</v>
      </c>
      <c r="L2373" s="67" t="s">
        <v>670</v>
      </c>
      <c r="M2373" s="66" t="s">
        <v>273</v>
      </c>
      <c r="N2373" s="66" t="str">
        <f t="shared" si="108"/>
        <v/>
      </c>
      <c r="O2373" s="66" t="str">
        <f>IF(A2373="","",IF(M2373="DETALLE","",COUNTIFS(N2373:$N$2970,N2373)))</f>
        <v/>
      </c>
      <c r="P2373" s="66" t="s">
        <v>772</v>
      </c>
      <c r="Q2373" s="66" t="s">
        <v>707</v>
      </c>
      <c r="R2373" s="66" t="s">
        <v>553</v>
      </c>
      <c r="S2373" s="65" t="s">
        <v>903</v>
      </c>
    </row>
    <row r="2374" spans="6:19" s="66" customFormat="1" x14ac:dyDescent="0.25">
      <c r="F2374" s="80" t="s">
        <v>190</v>
      </c>
      <c r="G2374" s="80" t="s">
        <v>1064</v>
      </c>
      <c r="H2374" s="6">
        <v>60000000</v>
      </c>
      <c r="I2374" s="6"/>
      <c r="J2374" s="6">
        <f t="shared" si="109"/>
        <v>60000000</v>
      </c>
      <c r="K2374" s="67" t="str">
        <f t="shared" si="110"/>
        <v>02-02-02-008-007</v>
      </c>
      <c r="L2374" s="67" t="s">
        <v>670</v>
      </c>
      <c r="M2374" s="66" t="s">
        <v>273</v>
      </c>
      <c r="N2374" s="66" t="str">
        <f t="shared" si="108"/>
        <v/>
      </c>
      <c r="O2374" s="66" t="str">
        <f>IF(A2374="","",IF(M2374="DETALLE","",COUNTIFS(N2374:$N$2970,N2374)))</f>
        <v/>
      </c>
      <c r="P2374" s="66" t="s">
        <v>772</v>
      </c>
      <c r="Q2374" s="66" t="s">
        <v>707</v>
      </c>
      <c r="R2374" s="66" t="s">
        <v>553</v>
      </c>
      <c r="S2374" s="65" t="s">
        <v>908</v>
      </c>
    </row>
    <row r="2375" spans="6:19" s="66" customFormat="1" x14ac:dyDescent="0.25">
      <c r="F2375" s="80" t="s">
        <v>90</v>
      </c>
      <c r="G2375" s="80" t="s">
        <v>1025</v>
      </c>
      <c r="H2375" s="6">
        <v>2278000000</v>
      </c>
      <c r="I2375" s="6"/>
      <c r="J2375" s="6">
        <f t="shared" si="109"/>
        <v>2278000000</v>
      </c>
      <c r="K2375" s="67" t="str">
        <f t="shared" si="110"/>
        <v>02-02-02-008-007</v>
      </c>
      <c r="L2375" s="67" t="s">
        <v>670</v>
      </c>
      <c r="M2375" s="66" t="s">
        <v>273</v>
      </c>
      <c r="N2375" s="66" t="str">
        <f t="shared" si="108"/>
        <v/>
      </c>
      <c r="O2375" s="66" t="str">
        <f>IF(A2375="","",IF(M2375="DETALLE","",COUNTIFS(N2375:$N$2970,N2375)))</f>
        <v/>
      </c>
      <c r="P2375" s="66" t="s">
        <v>773</v>
      </c>
      <c r="Q2375" s="66" t="s">
        <v>707</v>
      </c>
      <c r="R2375" s="66" t="s">
        <v>553</v>
      </c>
      <c r="S2375" s="65" t="s">
        <v>773</v>
      </c>
    </row>
    <row r="2376" spans="6:19" s="66" customFormat="1" x14ac:dyDescent="0.25">
      <c r="F2376" s="80" t="s">
        <v>221</v>
      </c>
      <c r="G2376" s="80" t="s">
        <v>532</v>
      </c>
      <c r="H2376" s="6"/>
      <c r="I2376" s="6">
        <v>60000000</v>
      </c>
      <c r="J2376" s="6">
        <f t="shared" si="109"/>
        <v>60000000</v>
      </c>
      <c r="K2376" s="67" t="str">
        <f t="shared" si="110"/>
        <v>02-02-02-008-007</v>
      </c>
      <c r="L2376" s="67" t="s">
        <v>670</v>
      </c>
      <c r="M2376" s="66" t="s">
        <v>273</v>
      </c>
      <c r="N2376" s="66" t="str">
        <f t="shared" si="108"/>
        <v/>
      </c>
      <c r="O2376" s="66" t="str">
        <f>IF(A2376="","",IF(M2376="DETALLE","",COUNTIFS(N2376:$N$2970,N2376)))</f>
        <v/>
      </c>
      <c r="P2376" s="66" t="s">
        <v>773</v>
      </c>
      <c r="Q2376" s="66" t="s">
        <v>707</v>
      </c>
      <c r="R2376" s="66" t="s">
        <v>553</v>
      </c>
      <c r="S2376" s="65" t="s">
        <v>903</v>
      </c>
    </row>
    <row r="2377" spans="6:19" s="66" customFormat="1" x14ac:dyDescent="0.25">
      <c r="F2377" s="80" t="s">
        <v>91</v>
      </c>
      <c r="G2377" s="80" t="s">
        <v>358</v>
      </c>
      <c r="H2377" s="6">
        <v>1283000000</v>
      </c>
      <c r="I2377" s="6"/>
      <c r="J2377" s="6">
        <f t="shared" si="109"/>
        <v>1283000000</v>
      </c>
      <c r="K2377" s="67" t="str">
        <f t="shared" si="110"/>
        <v>02-02-02-008-007</v>
      </c>
      <c r="L2377" s="67" t="s">
        <v>670</v>
      </c>
      <c r="M2377" s="66" t="s">
        <v>273</v>
      </c>
      <c r="N2377" s="66" t="str">
        <f t="shared" si="108"/>
        <v/>
      </c>
      <c r="O2377" s="66" t="str">
        <f>IF(A2377="","",IF(M2377="DETALLE","",COUNTIFS(N2377:$N$2970,N2377)))</f>
        <v/>
      </c>
      <c r="P2377" s="66" t="s">
        <v>773</v>
      </c>
      <c r="Q2377" s="66" t="s">
        <v>707</v>
      </c>
      <c r="R2377" s="66" t="s">
        <v>553</v>
      </c>
      <c r="S2377" s="65" t="s">
        <v>859</v>
      </c>
    </row>
    <row r="2378" spans="6:19" s="66" customFormat="1" x14ac:dyDescent="0.25">
      <c r="F2378" s="80" t="s">
        <v>258</v>
      </c>
      <c r="G2378" s="80" t="s">
        <v>580</v>
      </c>
      <c r="H2378" s="6">
        <v>135000000</v>
      </c>
      <c r="I2378" s="6"/>
      <c r="J2378" s="6">
        <f t="shared" si="109"/>
        <v>135000000</v>
      </c>
      <c r="K2378" s="67" t="str">
        <f t="shared" si="110"/>
        <v>02-02-02-008-007</v>
      </c>
      <c r="L2378" s="67" t="s">
        <v>670</v>
      </c>
      <c r="M2378" s="66" t="s">
        <v>273</v>
      </c>
      <c r="N2378" s="66" t="str">
        <f t="shared" si="108"/>
        <v/>
      </c>
      <c r="O2378" s="66" t="str">
        <f>IF(A2378="","",IF(M2378="DETALLE","",COUNTIFS(N2378:$N$2970,N2378)))</f>
        <v/>
      </c>
      <c r="P2378" s="66" t="s">
        <v>773</v>
      </c>
      <c r="Q2378" s="66" t="s">
        <v>707</v>
      </c>
      <c r="R2378" s="66" t="s">
        <v>553</v>
      </c>
      <c r="S2378" s="65" t="s">
        <v>909</v>
      </c>
    </row>
    <row r="2379" spans="6:19" s="66" customFormat="1" x14ac:dyDescent="0.25">
      <c r="F2379" s="80" t="s">
        <v>222</v>
      </c>
      <c r="G2379" s="80" t="s">
        <v>533</v>
      </c>
      <c r="H2379" s="6"/>
      <c r="I2379" s="6">
        <v>50000000</v>
      </c>
      <c r="J2379" s="6">
        <f t="shared" si="109"/>
        <v>50000000</v>
      </c>
      <c r="K2379" s="67" t="str">
        <f t="shared" si="110"/>
        <v>02-02-02-008-007</v>
      </c>
      <c r="L2379" s="67" t="s">
        <v>670</v>
      </c>
      <c r="M2379" s="66" t="s">
        <v>273</v>
      </c>
      <c r="N2379" s="66" t="str">
        <f t="shared" si="108"/>
        <v/>
      </c>
      <c r="O2379" s="66" t="str">
        <f>IF(A2379="","",IF(M2379="DETALLE","",COUNTIFS(N2379:$N$2970,N2379)))</f>
        <v/>
      </c>
      <c r="P2379" s="66" t="s">
        <v>773</v>
      </c>
      <c r="Q2379" s="66" t="s">
        <v>707</v>
      </c>
      <c r="R2379" s="66" t="s">
        <v>553</v>
      </c>
      <c r="S2379" s="65" t="s">
        <v>903</v>
      </c>
    </row>
    <row r="2380" spans="6:19" s="66" customFormat="1" x14ac:dyDescent="0.25">
      <c r="F2380" s="80" t="s">
        <v>119</v>
      </c>
      <c r="G2380" s="80" t="s">
        <v>385</v>
      </c>
      <c r="H2380" s="6">
        <v>25000000</v>
      </c>
      <c r="I2380" s="6"/>
      <c r="J2380" s="6">
        <f t="shared" si="109"/>
        <v>25000000</v>
      </c>
      <c r="K2380" s="67" t="str">
        <f t="shared" si="110"/>
        <v>02-02-02-008-007</v>
      </c>
      <c r="L2380" s="67" t="s">
        <v>670</v>
      </c>
      <c r="M2380" s="66" t="s">
        <v>273</v>
      </c>
      <c r="N2380" s="66" t="str">
        <f t="shared" si="108"/>
        <v/>
      </c>
      <c r="O2380" s="66" t="str">
        <f>IF(A2380="","",IF(M2380="DETALLE","",COUNTIFS(N2380:$N$2970,N2380)))</f>
        <v/>
      </c>
      <c r="P2380" s="66" t="s">
        <v>773</v>
      </c>
      <c r="Q2380" s="66" t="s">
        <v>707</v>
      </c>
      <c r="R2380" s="66" t="s">
        <v>553</v>
      </c>
      <c r="S2380" s="65" t="s">
        <v>866</v>
      </c>
    </row>
    <row r="2381" spans="6:19" s="66" customFormat="1" x14ac:dyDescent="0.25">
      <c r="F2381" s="80" t="s">
        <v>164</v>
      </c>
      <c r="G2381" s="80" t="s">
        <v>443</v>
      </c>
      <c r="H2381" s="6">
        <v>113000000</v>
      </c>
      <c r="I2381" s="6"/>
      <c r="J2381" s="6">
        <f t="shared" si="109"/>
        <v>113000000</v>
      </c>
      <c r="K2381" s="67" t="str">
        <f t="shared" si="110"/>
        <v>02-02-02-008-007</v>
      </c>
      <c r="L2381" s="67" t="s">
        <v>670</v>
      </c>
      <c r="M2381" s="66" t="s">
        <v>273</v>
      </c>
      <c r="N2381" s="66" t="str">
        <f t="shared" si="108"/>
        <v/>
      </c>
      <c r="O2381" s="66" t="str">
        <f>IF(A2381="","",IF(M2381="DETALLE","",COUNTIFS(N2381:$N$2970,N2381)))</f>
        <v/>
      </c>
      <c r="P2381" s="66" t="s">
        <v>773</v>
      </c>
      <c r="Q2381" s="66" t="s">
        <v>707</v>
      </c>
      <c r="R2381" s="66" t="s">
        <v>553</v>
      </c>
      <c r="S2381" s="65" t="s">
        <v>1054</v>
      </c>
    </row>
    <row r="2382" spans="6:19" s="66" customFormat="1" x14ac:dyDescent="0.25">
      <c r="F2382" s="80" t="s">
        <v>191</v>
      </c>
      <c r="G2382" s="80" t="s">
        <v>1065</v>
      </c>
      <c r="H2382" s="6">
        <v>105000000</v>
      </c>
      <c r="I2382" s="6"/>
      <c r="J2382" s="6">
        <f t="shared" si="109"/>
        <v>105000000</v>
      </c>
      <c r="K2382" s="67" t="str">
        <f t="shared" si="110"/>
        <v>02-02-02-008-007</v>
      </c>
      <c r="L2382" s="67" t="s">
        <v>670</v>
      </c>
      <c r="M2382" s="66" t="s">
        <v>273</v>
      </c>
      <c r="N2382" s="66" t="str">
        <f t="shared" si="108"/>
        <v/>
      </c>
      <c r="O2382" s="66" t="str">
        <f>IF(A2382="","",IF(M2382="DETALLE","",COUNTIFS(N2382:$N$2970,N2382)))</f>
        <v/>
      </c>
      <c r="P2382" s="66" t="s">
        <v>773</v>
      </c>
      <c r="Q2382" s="66" t="s">
        <v>707</v>
      </c>
      <c r="R2382" s="66" t="s">
        <v>553</v>
      </c>
      <c r="S2382" s="65" t="s">
        <v>908</v>
      </c>
    </row>
    <row r="2383" spans="6:19" s="66" customFormat="1" x14ac:dyDescent="0.25">
      <c r="F2383" s="80" t="s">
        <v>93</v>
      </c>
      <c r="G2383" s="80" t="s">
        <v>360</v>
      </c>
      <c r="H2383" s="6">
        <v>1980000000</v>
      </c>
      <c r="I2383" s="6"/>
      <c r="J2383" s="6">
        <f t="shared" si="109"/>
        <v>1980000000</v>
      </c>
      <c r="K2383" s="67" t="str">
        <f t="shared" si="110"/>
        <v>02-02-02-008-007</v>
      </c>
      <c r="L2383" s="67" t="s">
        <v>670</v>
      </c>
      <c r="M2383" s="66" t="s">
        <v>273</v>
      </c>
      <c r="N2383" s="66" t="str">
        <f t="shared" si="108"/>
        <v/>
      </c>
      <c r="O2383" s="66" t="str">
        <f>IF(A2383="","",IF(M2383="DETALLE","",COUNTIFS(N2383:$N$2970,N2383)))</f>
        <v/>
      </c>
      <c r="P2383" s="66" t="s">
        <v>774</v>
      </c>
      <c r="Q2383" s="66" t="s">
        <v>707</v>
      </c>
      <c r="R2383" s="66" t="s">
        <v>553</v>
      </c>
      <c r="S2383" s="65" t="s">
        <v>774</v>
      </c>
    </row>
    <row r="2384" spans="6:19" s="66" customFormat="1" x14ac:dyDescent="0.25">
      <c r="F2384" s="80" t="s">
        <v>200</v>
      </c>
      <c r="G2384" s="80" t="s">
        <v>975</v>
      </c>
      <c r="H2384" s="6">
        <v>17000000</v>
      </c>
      <c r="I2384" s="6"/>
      <c r="J2384" s="6">
        <f t="shared" si="109"/>
        <v>17000000</v>
      </c>
      <c r="K2384" s="67" t="str">
        <f t="shared" si="110"/>
        <v>02-02-02-008-007</v>
      </c>
      <c r="L2384" s="67" t="s">
        <v>670</v>
      </c>
      <c r="M2384" s="66" t="s">
        <v>273</v>
      </c>
      <c r="N2384" s="66" t="str">
        <f t="shared" si="108"/>
        <v/>
      </c>
      <c r="O2384" s="66" t="str">
        <f>IF(A2384="","",IF(M2384="DETALLE","",COUNTIFS(N2384:$N$2970,N2384)))</f>
        <v/>
      </c>
      <c r="P2384" s="66" t="s">
        <v>774</v>
      </c>
      <c r="Q2384" s="66" t="s">
        <v>707</v>
      </c>
      <c r="R2384" s="66" t="s">
        <v>553</v>
      </c>
      <c r="S2384" s="65" t="s">
        <v>866</v>
      </c>
    </row>
    <row r="2385" spans="1:19" s="66" customFormat="1" x14ac:dyDescent="0.25">
      <c r="F2385" s="80" t="s">
        <v>94</v>
      </c>
      <c r="G2385" s="80" t="s">
        <v>361</v>
      </c>
      <c r="H2385" s="6">
        <v>940000000</v>
      </c>
      <c r="I2385" s="6"/>
      <c r="J2385" s="6">
        <f t="shared" si="109"/>
        <v>940000000</v>
      </c>
      <c r="K2385" s="67" t="str">
        <f t="shared" si="110"/>
        <v>02-02-02-008-007</v>
      </c>
      <c r="L2385" s="67" t="s">
        <v>670</v>
      </c>
      <c r="M2385" s="66" t="s">
        <v>273</v>
      </c>
      <c r="N2385" s="66" t="str">
        <f t="shared" si="108"/>
        <v/>
      </c>
      <c r="O2385" s="66" t="str">
        <f>IF(A2385="","",IF(M2385="DETALLE","",COUNTIFS(N2385:$N$2970,N2385)))</f>
        <v/>
      </c>
      <c r="P2385" s="66" t="s">
        <v>774</v>
      </c>
      <c r="Q2385" s="66" t="s">
        <v>707</v>
      </c>
      <c r="R2385" s="66" t="s">
        <v>553</v>
      </c>
      <c r="S2385" s="65" t="s">
        <v>860</v>
      </c>
    </row>
    <row r="2386" spans="1:19" s="66" customFormat="1" x14ac:dyDescent="0.25">
      <c r="F2386" s="80" t="s">
        <v>259</v>
      </c>
      <c r="G2386" s="80" t="s">
        <v>581</v>
      </c>
      <c r="H2386" s="6">
        <v>215000000</v>
      </c>
      <c r="I2386" s="6"/>
      <c r="J2386" s="6">
        <f t="shared" si="109"/>
        <v>215000000</v>
      </c>
      <c r="K2386" s="67" t="str">
        <f t="shared" si="110"/>
        <v>02-02-02-008-007</v>
      </c>
      <c r="L2386" s="67" t="s">
        <v>670</v>
      </c>
      <c r="M2386" s="66" t="s">
        <v>273</v>
      </c>
      <c r="N2386" s="66" t="str">
        <f t="shared" si="108"/>
        <v/>
      </c>
      <c r="O2386" s="66" t="str">
        <f>IF(A2386="","",IF(M2386="DETALLE","",COUNTIFS(N2386:$N$2970,N2386)))</f>
        <v/>
      </c>
      <c r="P2386" s="66" t="s">
        <v>774</v>
      </c>
      <c r="Q2386" s="66" t="s">
        <v>707</v>
      </c>
      <c r="R2386" s="66" t="s">
        <v>553</v>
      </c>
      <c r="S2386" s="65" t="s">
        <v>909</v>
      </c>
    </row>
    <row r="2387" spans="1:19" s="66" customFormat="1" x14ac:dyDescent="0.25">
      <c r="F2387" s="80" t="s">
        <v>223</v>
      </c>
      <c r="G2387" s="80" t="s">
        <v>534</v>
      </c>
      <c r="H2387" s="6"/>
      <c r="I2387" s="6">
        <v>80000000</v>
      </c>
      <c r="J2387" s="6">
        <f t="shared" si="109"/>
        <v>80000000</v>
      </c>
      <c r="K2387" s="67" t="str">
        <f t="shared" si="110"/>
        <v>02-02-02-008-007</v>
      </c>
      <c r="L2387" s="67" t="s">
        <v>670</v>
      </c>
      <c r="M2387" s="66" t="s">
        <v>273</v>
      </c>
      <c r="N2387" s="66" t="str">
        <f t="shared" si="108"/>
        <v/>
      </c>
      <c r="O2387" s="66" t="str">
        <f>IF(A2387="","",IF(M2387="DETALLE","",COUNTIFS(N2387:$N$2970,N2387)))</f>
        <v/>
      </c>
      <c r="P2387" s="66" t="s">
        <v>774</v>
      </c>
      <c r="Q2387" s="66" t="s">
        <v>707</v>
      </c>
      <c r="R2387" s="66" t="s">
        <v>553</v>
      </c>
      <c r="S2387" s="65" t="s">
        <v>903</v>
      </c>
    </row>
    <row r="2388" spans="1:19" s="66" customFormat="1" x14ac:dyDescent="0.25">
      <c r="F2388" s="84" t="s">
        <v>192</v>
      </c>
      <c r="G2388" s="80" t="s">
        <v>1066</v>
      </c>
      <c r="H2388" s="6">
        <v>55000000</v>
      </c>
      <c r="I2388" s="6"/>
      <c r="J2388" s="6">
        <f t="shared" si="109"/>
        <v>55000000</v>
      </c>
      <c r="K2388" s="67" t="str">
        <f t="shared" si="110"/>
        <v>02-02-02-008-007</v>
      </c>
      <c r="L2388" s="67" t="s">
        <v>670</v>
      </c>
      <c r="M2388" s="66" t="s">
        <v>273</v>
      </c>
      <c r="N2388" s="66" t="str">
        <f t="shared" si="108"/>
        <v/>
      </c>
      <c r="O2388" s="66" t="str">
        <f>IF(A2388="","",IF(M2388="DETALLE","",COUNTIFS(N2388:$N$2970,N2388)))</f>
        <v/>
      </c>
      <c r="P2388" s="66" t="s">
        <v>774</v>
      </c>
      <c r="Q2388" s="66" t="s">
        <v>707</v>
      </c>
      <c r="R2388" s="66" t="s">
        <v>553</v>
      </c>
      <c r="S2388" s="65" t="s">
        <v>908</v>
      </c>
    </row>
    <row r="2389" spans="1:19" s="66" customFormat="1" x14ac:dyDescent="0.25">
      <c r="F2389" s="84" t="s">
        <v>142</v>
      </c>
      <c r="G2389" s="80" t="s">
        <v>406</v>
      </c>
      <c r="H2389" s="6">
        <v>156305000</v>
      </c>
      <c r="I2389" s="6"/>
      <c r="J2389" s="6">
        <f t="shared" si="109"/>
        <v>156305000</v>
      </c>
      <c r="K2389" s="67" t="str">
        <f t="shared" si="110"/>
        <v>02-02-02-008-007</v>
      </c>
      <c r="L2389" s="67" t="s">
        <v>670</v>
      </c>
      <c r="M2389" s="66" t="s">
        <v>273</v>
      </c>
      <c r="N2389" s="66" t="str">
        <f t="shared" si="108"/>
        <v/>
      </c>
      <c r="O2389" s="66" t="str">
        <f>IF(A2389="","",IF(M2389="DETALLE","",COUNTIFS(N2389:$N$2970,N2389)))</f>
        <v/>
      </c>
      <c r="P2389" s="66" t="s">
        <v>774</v>
      </c>
      <c r="Q2389" s="66" t="s">
        <v>707</v>
      </c>
      <c r="R2389" s="66" t="s">
        <v>553</v>
      </c>
      <c r="S2389" s="65" t="s">
        <v>1053</v>
      </c>
    </row>
    <row r="2390" spans="1:19" s="66" customFormat="1" x14ac:dyDescent="0.25">
      <c r="F2390" s="84" t="s">
        <v>96</v>
      </c>
      <c r="G2390" s="80" t="s">
        <v>363</v>
      </c>
      <c r="H2390" s="6">
        <v>3489000000</v>
      </c>
      <c r="I2390" s="6"/>
      <c r="J2390" s="6">
        <f t="shared" si="109"/>
        <v>3489000000</v>
      </c>
      <c r="K2390" s="67" t="str">
        <f t="shared" si="110"/>
        <v>02-02-02-008-007</v>
      </c>
      <c r="L2390" s="67" t="s">
        <v>670</v>
      </c>
      <c r="M2390" s="66" t="s">
        <v>273</v>
      </c>
      <c r="N2390" s="66" t="str">
        <f t="shared" si="108"/>
        <v/>
      </c>
      <c r="O2390" s="66" t="str">
        <f>IF(A2390="","",IF(M2390="DETALLE","",COUNTIFS(N2390:$N$2970,N2390)))</f>
        <v/>
      </c>
      <c r="P2390" s="66" t="s">
        <v>742</v>
      </c>
      <c r="Q2390" s="66" t="s">
        <v>707</v>
      </c>
      <c r="R2390" s="66" t="s">
        <v>553</v>
      </c>
      <c r="S2390" s="65" t="s">
        <v>742</v>
      </c>
    </row>
    <row r="2391" spans="1:19" s="66" customFormat="1" x14ac:dyDescent="0.25">
      <c r="F2391" s="84" t="s">
        <v>97</v>
      </c>
      <c r="G2391" s="80" t="s">
        <v>364</v>
      </c>
      <c r="H2391" s="6">
        <v>1381967000</v>
      </c>
      <c r="I2391" s="6">
        <v>16910000</v>
      </c>
      <c r="J2391" s="6">
        <f t="shared" si="109"/>
        <v>1398877000</v>
      </c>
      <c r="K2391" s="67" t="str">
        <f t="shared" si="110"/>
        <v>02-02-02-008-007</v>
      </c>
      <c r="L2391" s="67" t="s">
        <v>670</v>
      </c>
      <c r="M2391" s="66" t="s">
        <v>273</v>
      </c>
      <c r="N2391" s="66" t="str">
        <f t="shared" si="108"/>
        <v/>
      </c>
      <c r="O2391" s="66" t="str">
        <f>IF(A2391="","",IF(M2391="DETALLE","",COUNTIFS(N2391:$N$2970,N2391)))</f>
        <v/>
      </c>
      <c r="P2391" s="66" t="s">
        <v>742</v>
      </c>
      <c r="Q2391" s="66" t="s">
        <v>707</v>
      </c>
      <c r="R2391" s="66" t="s">
        <v>553</v>
      </c>
      <c r="S2391" s="65" t="s">
        <v>861</v>
      </c>
    </row>
    <row r="2392" spans="1:19" s="66" customFormat="1" x14ac:dyDescent="0.25">
      <c r="F2392" s="84" t="s">
        <v>260</v>
      </c>
      <c r="G2392" s="80" t="s">
        <v>582</v>
      </c>
      <c r="H2392" s="6">
        <v>120000000</v>
      </c>
      <c r="I2392" s="6"/>
      <c r="J2392" s="6">
        <f t="shared" si="109"/>
        <v>120000000</v>
      </c>
      <c r="K2392" s="67" t="str">
        <f>IF(F2392&lt;&gt;"",K2391,A2392&amp;IF(B2392="","","-"&amp;B2392)&amp;IF(OR(C2392="",C2392=" "),"","-"&amp;C2392)&amp;IF(OR(D2392="",D2392=" "),"","-"&amp;D2392)&amp;IF(OR(E2392="",E2392=" "),"","-"&amp;E2392))</f>
        <v>02-02-02-008-007</v>
      </c>
      <c r="L2392" s="67" t="s">
        <v>670</v>
      </c>
      <c r="M2392" s="66" t="s">
        <v>273</v>
      </c>
      <c r="N2392" s="66" t="str">
        <f t="shared" si="108"/>
        <v/>
      </c>
      <c r="O2392" s="66" t="str">
        <f>IF(A2392="","",IF(M2392="DETALLE","",COUNTIFS(N2392:$N$2970,N2392)))</f>
        <v/>
      </c>
      <c r="P2392" s="66" t="s">
        <v>742</v>
      </c>
      <c r="Q2392" s="66" t="s">
        <v>707</v>
      </c>
      <c r="R2392" s="66" t="s">
        <v>553</v>
      </c>
      <c r="S2392" s="65" t="s">
        <v>909</v>
      </c>
    </row>
    <row r="2393" spans="1:19" s="66" customFormat="1" x14ac:dyDescent="0.25">
      <c r="F2393" s="84" t="s">
        <v>224</v>
      </c>
      <c r="G2393" s="80" t="s">
        <v>535</v>
      </c>
      <c r="H2393" s="6"/>
      <c r="I2393" s="6">
        <v>70000000</v>
      </c>
      <c r="J2393" s="6">
        <f t="shared" si="109"/>
        <v>70000000</v>
      </c>
      <c r="K2393" s="67" t="str">
        <f t="shared" si="110"/>
        <v>02-02-02-008-007</v>
      </c>
      <c r="L2393" s="67" t="s">
        <v>670</v>
      </c>
      <c r="M2393" s="66" t="s">
        <v>273</v>
      </c>
      <c r="N2393" s="66" t="str">
        <f t="shared" si="108"/>
        <v/>
      </c>
      <c r="O2393" s="66" t="str">
        <f>IF(A2393="","",IF(M2393="DETALLE","",COUNTIFS(N2393:$N$2970,N2393)))</f>
        <v/>
      </c>
      <c r="P2393" s="66" t="s">
        <v>742</v>
      </c>
      <c r="Q2393" s="66" t="s">
        <v>707</v>
      </c>
      <c r="R2393" s="66" t="s">
        <v>553</v>
      </c>
      <c r="S2393" s="65" t="s">
        <v>903</v>
      </c>
    </row>
    <row r="2394" spans="1:19" s="66" customFormat="1" x14ac:dyDescent="0.25">
      <c r="F2394" s="84" t="s">
        <v>120</v>
      </c>
      <c r="G2394" s="80" t="s">
        <v>971</v>
      </c>
      <c r="H2394" s="6">
        <v>500000</v>
      </c>
      <c r="I2394" s="6"/>
      <c r="J2394" s="6">
        <f t="shared" si="109"/>
        <v>500000</v>
      </c>
      <c r="K2394" s="67" t="str">
        <f t="shared" si="110"/>
        <v>02-02-02-008-007</v>
      </c>
      <c r="L2394" s="67" t="s">
        <v>670</v>
      </c>
      <c r="M2394" s="66" t="s">
        <v>273</v>
      </c>
      <c r="N2394" s="66" t="str">
        <f t="shared" si="108"/>
        <v/>
      </c>
      <c r="O2394" s="66" t="str">
        <f>IF(A2394="","",IF(M2394="DETALLE","",COUNTIFS(N2394:$N$2970,N2394)))</f>
        <v/>
      </c>
      <c r="P2394" s="66" t="s">
        <v>742</v>
      </c>
      <c r="Q2394" s="66" t="s">
        <v>707</v>
      </c>
      <c r="R2394" s="66" t="s">
        <v>553</v>
      </c>
      <c r="S2394" s="65" t="s">
        <v>866</v>
      </c>
    </row>
    <row r="2395" spans="1:19" s="66" customFormat="1" x14ac:dyDescent="0.25">
      <c r="F2395" s="84" t="s">
        <v>98</v>
      </c>
      <c r="G2395" s="80" t="s">
        <v>283</v>
      </c>
      <c r="H2395" s="6">
        <v>951247650</v>
      </c>
      <c r="I2395" s="6"/>
      <c r="J2395" s="6">
        <f t="shared" si="109"/>
        <v>951247650</v>
      </c>
      <c r="K2395" s="67" t="str">
        <f t="shared" si="110"/>
        <v>02-02-02-008-007</v>
      </c>
      <c r="L2395" s="67" t="s">
        <v>670</v>
      </c>
      <c r="M2395" s="66" t="s">
        <v>273</v>
      </c>
      <c r="N2395" s="66" t="str">
        <f t="shared" si="108"/>
        <v/>
      </c>
      <c r="O2395" s="66" t="str">
        <f>IF(A2395="","",IF(M2395="DETALLE","",COUNTIFS(N2395:$N$2970,N2395)))</f>
        <v/>
      </c>
      <c r="P2395" s="66" t="s">
        <v>742</v>
      </c>
      <c r="Q2395" s="66" t="s">
        <v>707</v>
      </c>
      <c r="R2395" s="66" t="s">
        <v>553</v>
      </c>
      <c r="S2395" s="65" t="s">
        <v>862</v>
      </c>
    </row>
    <row r="2396" spans="1:19" s="66" customFormat="1" x14ac:dyDescent="0.25">
      <c r="F2396" s="84" t="s">
        <v>193</v>
      </c>
      <c r="G2396" s="80" t="s">
        <v>1067</v>
      </c>
      <c r="H2396" s="6">
        <v>55000000</v>
      </c>
      <c r="I2396" s="6"/>
      <c r="J2396" s="6">
        <f t="shared" si="109"/>
        <v>55000000</v>
      </c>
      <c r="K2396" s="67" t="str">
        <f t="shared" si="110"/>
        <v>02-02-02-008-007</v>
      </c>
      <c r="L2396" s="67" t="s">
        <v>670</v>
      </c>
      <c r="M2396" s="66" t="s">
        <v>273</v>
      </c>
      <c r="N2396" s="66" t="str">
        <f t="shared" si="108"/>
        <v/>
      </c>
      <c r="O2396" s="66" t="str">
        <f>IF(A2396="","",IF(M2396="DETALLE","",COUNTIFS(N2396:$N$2970,N2396)))</f>
        <v/>
      </c>
      <c r="P2396" s="66" t="s">
        <v>742</v>
      </c>
      <c r="Q2396" s="66" t="s">
        <v>707</v>
      </c>
      <c r="R2396" s="66" t="s">
        <v>553</v>
      </c>
      <c r="S2396" s="65" t="s">
        <v>908</v>
      </c>
    </row>
    <row r="2397" spans="1:19" s="66" customFormat="1" x14ac:dyDescent="0.25">
      <c r="F2397" s="84" t="s">
        <v>99</v>
      </c>
      <c r="G2397" s="80" t="s">
        <v>365</v>
      </c>
      <c r="H2397" s="6">
        <v>355040000</v>
      </c>
      <c r="I2397" s="6"/>
      <c r="J2397" s="6">
        <f t="shared" si="109"/>
        <v>355040000</v>
      </c>
      <c r="K2397" s="67" t="str">
        <f t="shared" si="110"/>
        <v>02-02-02-008-007</v>
      </c>
      <c r="L2397" s="67" t="s">
        <v>670</v>
      </c>
      <c r="M2397" s="66" t="s">
        <v>273</v>
      </c>
      <c r="N2397" s="66" t="str">
        <f t="shared" si="108"/>
        <v/>
      </c>
      <c r="O2397" s="66" t="str">
        <f>IF(A2397="","",IF(M2397="DETALLE","",COUNTIFS(N2397:$N$2970,N2397)))</f>
        <v/>
      </c>
      <c r="P2397" s="66" t="s">
        <v>742</v>
      </c>
      <c r="Q2397" s="66" t="s">
        <v>707</v>
      </c>
      <c r="R2397" s="66" t="s">
        <v>553</v>
      </c>
      <c r="S2397" s="65" t="s">
        <v>1052</v>
      </c>
    </row>
    <row r="2398" spans="1:19" s="66" customFormat="1" ht="25.5" customHeight="1" x14ac:dyDescent="0.25">
      <c r="A2398" s="62"/>
      <c r="B2398" s="62"/>
      <c r="C2398" s="62"/>
      <c r="D2398" s="62"/>
      <c r="E2398" s="62"/>
      <c r="F2398" s="71"/>
      <c r="G2398" s="62" t="s">
        <v>261</v>
      </c>
      <c r="H2398" s="4" t="str">
        <f>IF(A2398="","",SUMIFS(H2399:$H$2970,L2399:$L$2970,K2398))</f>
        <v/>
      </c>
      <c r="I2398" s="4" t="str">
        <f>IF(A2398="","",SUMIFS(I2399:$I$2970,L2399:$L$2970,K2398))</f>
        <v/>
      </c>
      <c r="J2398" s="4" t="str">
        <f t="shared" si="109"/>
        <v/>
      </c>
      <c r="K2398" s="64" t="str">
        <f t="shared" si="110"/>
        <v/>
      </c>
      <c r="L2398" s="64" t="s">
        <v>261</v>
      </c>
      <c r="M2398" s="62" t="s">
        <v>261</v>
      </c>
      <c r="N2398" s="62" t="str">
        <f t="shared" si="108"/>
        <v/>
      </c>
      <c r="O2398" s="62" t="str">
        <f>IF(A2398="","",IF(M2398="DETALLE","",COUNTIFS(N2398:$N$2970,N2398)))</f>
        <v/>
      </c>
      <c r="P2398" s="62" t="s">
        <v>261</v>
      </c>
      <c r="Q2398" s="62" t="s">
        <v>261</v>
      </c>
      <c r="R2398" s="62" t="s">
        <v>261</v>
      </c>
      <c r="S2398" s="65" t="s">
        <v>261</v>
      </c>
    </row>
    <row r="2399" spans="1:19" s="66" customFormat="1" ht="30" customHeight="1" x14ac:dyDescent="0.25">
      <c r="A2399" s="62" t="s">
        <v>27</v>
      </c>
      <c r="B2399" s="62" t="s">
        <v>27</v>
      </c>
      <c r="C2399" s="62" t="s">
        <v>27</v>
      </c>
      <c r="D2399" s="62" t="s">
        <v>30</v>
      </c>
      <c r="E2399" s="62" t="s">
        <v>30</v>
      </c>
      <c r="F2399" s="71"/>
      <c r="G2399" s="63" t="s">
        <v>959</v>
      </c>
      <c r="H2399" s="4">
        <f>IF(A2399="","",SUMIFS(H2400:$H$2970,L2400:$L$2970,K2399))</f>
        <v>1056000000</v>
      </c>
      <c r="I2399" s="4">
        <f>IF(A2399="","",SUMIFS(I2400:$I$2970,L2400:$L$2970,K2399))</f>
        <v>0</v>
      </c>
      <c r="J2399" s="4">
        <f t="shared" si="109"/>
        <v>1056000000</v>
      </c>
      <c r="K2399" s="64" t="str">
        <f t="shared" si="110"/>
        <v>02-02-02-008-008</v>
      </c>
      <c r="L2399" s="64" t="s">
        <v>663</v>
      </c>
      <c r="M2399" s="62" t="s">
        <v>277</v>
      </c>
      <c r="N2399" s="62" t="str">
        <f t="shared" si="108"/>
        <v>020202008008Subordinal</v>
      </c>
      <c r="O2399" s="62">
        <f>IF(A2399="","",IF(M2399="DETALLE","",COUNTIFS(N2399:$N$2970,N2399)))</f>
        <v>1</v>
      </c>
      <c r="P2399" s="62" t="s">
        <v>261</v>
      </c>
      <c r="Q2399" s="62" t="s">
        <v>422</v>
      </c>
      <c r="R2399" s="62" t="s">
        <v>583</v>
      </c>
      <c r="S2399" s="65" t="s">
        <v>261</v>
      </c>
    </row>
    <row r="2400" spans="1:19" s="66" customFormat="1" x14ac:dyDescent="0.25">
      <c r="F2400" s="84" t="s">
        <v>36</v>
      </c>
      <c r="G2400" s="80" t="s">
        <v>307</v>
      </c>
      <c r="H2400" s="6">
        <v>900000000</v>
      </c>
      <c r="I2400" s="6"/>
      <c r="J2400" s="6">
        <f t="shared" si="109"/>
        <v>900000000</v>
      </c>
      <c r="K2400" s="67" t="str">
        <f t="shared" si="110"/>
        <v>02-02-02-008-008</v>
      </c>
      <c r="L2400" s="67" t="s">
        <v>671</v>
      </c>
      <c r="M2400" s="66" t="s">
        <v>273</v>
      </c>
      <c r="N2400" s="66" t="str">
        <f t="shared" si="108"/>
        <v/>
      </c>
      <c r="O2400" s="66" t="str">
        <f>IF(A2400="","",IF(M2400="DETALLE","",COUNTIFS(N2400:$N$2970,N2400)))</f>
        <v/>
      </c>
      <c r="P2400" s="66" t="s">
        <v>739</v>
      </c>
      <c r="Q2400" s="66" t="s">
        <v>422</v>
      </c>
      <c r="R2400" s="66" t="s">
        <v>583</v>
      </c>
      <c r="S2400" s="65" t="s">
        <v>837</v>
      </c>
    </row>
    <row r="2401" spans="1:19" s="66" customFormat="1" x14ac:dyDescent="0.25">
      <c r="F2401" s="84" t="s">
        <v>38</v>
      </c>
      <c r="G2401" s="80" t="s">
        <v>1016</v>
      </c>
      <c r="H2401" s="6">
        <v>100000</v>
      </c>
      <c r="I2401" s="6"/>
      <c r="J2401" s="6">
        <f t="shared" si="109"/>
        <v>100000</v>
      </c>
      <c r="K2401" s="67" t="str">
        <f t="shared" si="110"/>
        <v>02-02-02-008-008</v>
      </c>
      <c r="L2401" s="67" t="s">
        <v>671</v>
      </c>
      <c r="M2401" s="66" t="s">
        <v>273</v>
      </c>
      <c r="N2401" s="66" t="str">
        <f t="shared" si="108"/>
        <v/>
      </c>
      <c r="O2401" s="66" t="str">
        <f>IF(A2401="","",IF(M2401="DETALLE","",COUNTIFS(N2401:$N$2970,N2401)))</f>
        <v/>
      </c>
      <c r="P2401" s="66" t="s">
        <v>739</v>
      </c>
      <c r="Q2401" s="66" t="s">
        <v>422</v>
      </c>
      <c r="R2401" s="66" t="s">
        <v>583</v>
      </c>
      <c r="S2401" s="65" t="s">
        <v>839</v>
      </c>
    </row>
    <row r="2402" spans="1:19" s="66" customFormat="1" x14ac:dyDescent="0.25">
      <c r="F2402" s="80" t="s">
        <v>69</v>
      </c>
      <c r="G2402" s="80" t="s">
        <v>338</v>
      </c>
      <c r="H2402" s="6">
        <v>155900000</v>
      </c>
      <c r="I2402" s="6"/>
      <c r="J2402" s="6">
        <f t="shared" si="109"/>
        <v>155900000</v>
      </c>
      <c r="K2402" s="67" t="str">
        <f t="shared" si="110"/>
        <v>02-02-02-008-008</v>
      </c>
      <c r="L2402" s="67" t="s">
        <v>671</v>
      </c>
      <c r="M2402" s="66" t="s">
        <v>273</v>
      </c>
      <c r="N2402" s="66" t="str">
        <f t="shared" si="108"/>
        <v/>
      </c>
      <c r="O2402" s="66" t="str">
        <f>IF(A2402="","",IF(M2402="DETALLE","",COUNTIFS(N2402:$N$2970,N2402)))</f>
        <v/>
      </c>
      <c r="P2402" s="66" t="s">
        <v>763</v>
      </c>
      <c r="Q2402" s="66" t="s">
        <v>422</v>
      </c>
      <c r="R2402" s="66" t="s">
        <v>583</v>
      </c>
      <c r="S2402" s="65" t="s">
        <v>847</v>
      </c>
    </row>
    <row r="2403" spans="1:19" s="66" customFormat="1" ht="23.25" customHeight="1" x14ac:dyDescent="0.25">
      <c r="A2403" s="62"/>
      <c r="B2403" s="62"/>
      <c r="C2403" s="62"/>
      <c r="D2403" s="62"/>
      <c r="E2403" s="62"/>
      <c r="F2403" s="62"/>
      <c r="G2403" s="62" t="s">
        <v>261</v>
      </c>
      <c r="H2403" s="4" t="str">
        <f>IF(A2403="","",SUMIFS(H2404:$H$2970,L2404:$L$2970,K2403))</f>
        <v/>
      </c>
      <c r="I2403" s="4" t="str">
        <f>IF(A2403="","",SUMIFS(I2404:$I$2970,L2404:$L$2970,K2403))</f>
        <v/>
      </c>
      <c r="J2403" s="4" t="str">
        <f t="shared" si="109"/>
        <v/>
      </c>
      <c r="K2403" s="64" t="str">
        <f t="shared" si="110"/>
        <v/>
      </c>
      <c r="L2403" s="64" t="s">
        <v>261</v>
      </c>
      <c r="M2403" s="62" t="s">
        <v>261</v>
      </c>
      <c r="N2403" s="62" t="str">
        <f t="shared" si="108"/>
        <v/>
      </c>
      <c r="O2403" s="62" t="str">
        <f>IF(A2403="","",IF(M2403="DETALLE","",COUNTIFS(N2403:$N$2970,N2403)))</f>
        <v/>
      </c>
      <c r="P2403" s="62" t="s">
        <v>261</v>
      </c>
      <c r="Q2403" s="62" t="s">
        <v>261</v>
      </c>
      <c r="R2403" s="62" t="s">
        <v>261</v>
      </c>
      <c r="S2403" s="65" t="s">
        <v>261</v>
      </c>
    </row>
    <row r="2404" spans="1:19" s="66" customFormat="1" ht="30" customHeight="1" x14ac:dyDescent="0.25">
      <c r="A2404" s="62" t="s">
        <v>27</v>
      </c>
      <c r="B2404" s="62" t="s">
        <v>27</v>
      </c>
      <c r="C2404" s="62" t="s">
        <v>27</v>
      </c>
      <c r="D2404" s="62" t="s">
        <v>30</v>
      </c>
      <c r="E2404" s="62" t="s">
        <v>149</v>
      </c>
      <c r="F2404" s="62"/>
      <c r="G2404" s="63" t="s">
        <v>584</v>
      </c>
      <c r="H2404" s="4">
        <f>IF(A2404="","",SUMIFS(H2405:$H$2970,L2405:$L$2970,K2404))</f>
        <v>9804170000</v>
      </c>
      <c r="I2404" s="4">
        <f>IF(A2404="","",SUMIFS(I2405:$I$2970,L2405:$L$2970,K2404))</f>
        <v>1899073225</v>
      </c>
      <c r="J2404" s="4">
        <f t="shared" si="109"/>
        <v>11703243225</v>
      </c>
      <c r="K2404" s="64" t="str">
        <f t="shared" si="110"/>
        <v>02-02-02-008-009</v>
      </c>
      <c r="L2404" s="64" t="s">
        <v>663</v>
      </c>
      <c r="M2404" s="62" t="s">
        <v>277</v>
      </c>
      <c r="N2404" s="62" t="str">
        <f t="shared" si="108"/>
        <v>020202008009Subordinal</v>
      </c>
      <c r="O2404" s="62">
        <f>IF(A2404="","",IF(M2404="DETALLE","",COUNTIFS(N2404:$N$2970,N2404)))</f>
        <v>1</v>
      </c>
      <c r="P2404" s="62" t="s">
        <v>261</v>
      </c>
      <c r="Q2404" s="62" t="s">
        <v>711</v>
      </c>
      <c r="R2404" s="62" t="s">
        <v>584</v>
      </c>
      <c r="S2404" s="65" t="s">
        <v>261</v>
      </c>
    </row>
    <row r="2405" spans="1:19" s="66" customFormat="1" x14ac:dyDescent="0.25">
      <c r="F2405" s="84" t="s">
        <v>31</v>
      </c>
      <c r="G2405" s="80" t="s">
        <v>961</v>
      </c>
      <c r="H2405" s="6"/>
      <c r="I2405" s="6">
        <v>951573225</v>
      </c>
      <c r="J2405" s="6">
        <f t="shared" si="109"/>
        <v>951573225</v>
      </c>
      <c r="K2405" s="67" t="str">
        <f t="shared" si="110"/>
        <v>02-02-02-008-009</v>
      </c>
      <c r="L2405" s="67" t="s">
        <v>672</v>
      </c>
      <c r="M2405" s="66" t="s">
        <v>273</v>
      </c>
      <c r="N2405" s="66" t="str">
        <f t="shared" si="108"/>
        <v/>
      </c>
      <c r="O2405" s="66" t="str">
        <f>IF(A2405="","",IF(M2405="DETALLE","",COUNTIFS(N2405:$N$2970,N2405)))</f>
        <v/>
      </c>
      <c r="P2405" s="66" t="s">
        <v>739</v>
      </c>
      <c r="Q2405" s="66" t="s">
        <v>711</v>
      </c>
      <c r="R2405" s="66" t="s">
        <v>584</v>
      </c>
      <c r="S2405" s="65" t="s">
        <v>832</v>
      </c>
    </row>
    <row r="2406" spans="1:19" s="66" customFormat="1" x14ac:dyDescent="0.25">
      <c r="F2406" s="84" t="s">
        <v>144</v>
      </c>
      <c r="G2406" s="80" t="s">
        <v>408</v>
      </c>
      <c r="H2406" s="6">
        <v>5000000</v>
      </c>
      <c r="I2406" s="6"/>
      <c r="J2406" s="6">
        <f t="shared" si="109"/>
        <v>5000000</v>
      </c>
      <c r="K2406" s="67" t="str">
        <f t="shared" si="110"/>
        <v>02-02-02-008-009</v>
      </c>
      <c r="L2406" s="67" t="s">
        <v>672</v>
      </c>
      <c r="M2406" s="66" t="s">
        <v>273</v>
      </c>
      <c r="N2406" s="66" t="str">
        <f t="shared" si="108"/>
        <v/>
      </c>
      <c r="O2406" s="66" t="str">
        <f>IF(A2406="","",IF(M2406="DETALLE","",COUNTIFS(N2406:$N$2970,N2406)))</f>
        <v/>
      </c>
      <c r="P2406" s="66" t="s">
        <v>739</v>
      </c>
      <c r="Q2406" s="66" t="s">
        <v>711</v>
      </c>
      <c r="R2406" s="66" t="s">
        <v>584</v>
      </c>
      <c r="S2406" s="65" t="s">
        <v>888</v>
      </c>
    </row>
    <row r="2407" spans="1:19" s="66" customFormat="1" x14ac:dyDescent="0.25">
      <c r="F2407" s="84" t="s">
        <v>130</v>
      </c>
      <c r="G2407" s="80" t="s">
        <v>1004</v>
      </c>
      <c r="H2407" s="6">
        <v>1000000</v>
      </c>
      <c r="I2407" s="6"/>
      <c r="J2407" s="6">
        <f t="shared" si="109"/>
        <v>1000000</v>
      </c>
      <c r="K2407" s="67" t="str">
        <f t="shared" si="110"/>
        <v>02-02-02-008-009</v>
      </c>
      <c r="L2407" s="67" t="s">
        <v>672</v>
      </c>
      <c r="M2407" s="66" t="s">
        <v>273</v>
      </c>
      <c r="N2407" s="66" t="str">
        <f t="shared" si="108"/>
        <v/>
      </c>
      <c r="O2407" s="66" t="str">
        <f>IF(A2407="","",IF(M2407="DETALLE","",COUNTIFS(N2407:$N$2970,N2407)))</f>
        <v/>
      </c>
      <c r="P2407" s="66" t="s">
        <v>739</v>
      </c>
      <c r="Q2407" s="66" t="s">
        <v>711</v>
      </c>
      <c r="R2407" s="66" t="s">
        <v>584</v>
      </c>
      <c r="S2407" s="65" t="s">
        <v>878</v>
      </c>
    </row>
    <row r="2408" spans="1:19" s="66" customFormat="1" x14ac:dyDescent="0.25">
      <c r="F2408" s="84" t="s">
        <v>160</v>
      </c>
      <c r="G2408" s="80" t="s">
        <v>1042</v>
      </c>
      <c r="H2408" s="6">
        <v>5000000</v>
      </c>
      <c r="I2408" s="6"/>
      <c r="J2408" s="6">
        <f t="shared" si="109"/>
        <v>5000000</v>
      </c>
      <c r="K2408" s="67" t="str">
        <f t="shared" si="110"/>
        <v>02-02-02-008-009</v>
      </c>
      <c r="L2408" s="67" t="s">
        <v>672</v>
      </c>
      <c r="M2408" s="66" t="s">
        <v>273</v>
      </c>
      <c r="N2408" s="66" t="str">
        <f t="shared" si="108"/>
        <v/>
      </c>
      <c r="O2408" s="66" t="str">
        <f>IF(A2408="","",IF(M2408="DETALLE","",COUNTIFS(N2408:$N$2970,N2408)))</f>
        <v/>
      </c>
      <c r="P2408" s="66" t="s">
        <v>739</v>
      </c>
      <c r="Q2408" s="66" t="s">
        <v>711</v>
      </c>
      <c r="R2408" s="66" t="s">
        <v>584</v>
      </c>
      <c r="S2408" s="65" t="s">
        <v>894</v>
      </c>
    </row>
    <row r="2409" spans="1:19" s="66" customFormat="1" x14ac:dyDescent="0.25">
      <c r="F2409" s="84" t="s">
        <v>167</v>
      </c>
      <c r="G2409" s="80" t="s">
        <v>1014</v>
      </c>
      <c r="H2409" s="6">
        <v>2000000</v>
      </c>
      <c r="I2409" s="6"/>
      <c r="J2409" s="6">
        <f t="shared" si="109"/>
        <v>2000000</v>
      </c>
      <c r="K2409" s="67" t="str">
        <f t="shared" si="110"/>
        <v>02-02-02-008-009</v>
      </c>
      <c r="L2409" s="67" t="s">
        <v>672</v>
      </c>
      <c r="M2409" s="66" t="s">
        <v>273</v>
      </c>
      <c r="N2409" s="66" t="str">
        <f t="shared" si="108"/>
        <v/>
      </c>
      <c r="O2409" s="66" t="str">
        <f>IF(A2409="","",IF(M2409="DETALLE","",COUNTIFS(N2409:$N$2970,N2409)))</f>
        <v/>
      </c>
      <c r="P2409" s="66" t="s">
        <v>739</v>
      </c>
      <c r="Q2409" s="66" t="s">
        <v>711</v>
      </c>
      <c r="R2409" s="66" t="s">
        <v>584</v>
      </c>
      <c r="S2409" s="65" t="s">
        <v>900</v>
      </c>
    </row>
    <row r="2410" spans="1:19" s="66" customFormat="1" x14ac:dyDescent="0.25">
      <c r="F2410" s="84" t="s">
        <v>168</v>
      </c>
      <c r="G2410" s="80" t="s">
        <v>1015</v>
      </c>
      <c r="H2410" s="6">
        <v>2000000</v>
      </c>
      <c r="I2410" s="6"/>
      <c r="J2410" s="6">
        <f t="shared" si="109"/>
        <v>2000000</v>
      </c>
      <c r="K2410" s="67" t="str">
        <f t="shared" si="110"/>
        <v>02-02-02-008-009</v>
      </c>
      <c r="L2410" s="67" t="s">
        <v>672</v>
      </c>
      <c r="M2410" s="66" t="s">
        <v>273</v>
      </c>
      <c r="N2410" s="66" t="str">
        <f t="shared" si="108"/>
        <v/>
      </c>
      <c r="O2410" s="66" t="str">
        <f>IF(A2410="","",IF(M2410="DETALLE","",COUNTIFS(N2410:$N$2970,N2410)))</f>
        <v/>
      </c>
      <c r="P2410" s="66" t="s">
        <v>739</v>
      </c>
      <c r="Q2410" s="66" t="s">
        <v>711</v>
      </c>
      <c r="R2410" s="66" t="s">
        <v>584</v>
      </c>
      <c r="S2410" s="65" t="s">
        <v>901</v>
      </c>
    </row>
    <row r="2411" spans="1:19" s="66" customFormat="1" x14ac:dyDescent="0.25">
      <c r="F2411" s="84" t="s">
        <v>162</v>
      </c>
      <c r="G2411" s="80" t="s">
        <v>1012</v>
      </c>
      <c r="H2411" s="6">
        <v>1000000</v>
      </c>
      <c r="I2411" s="6"/>
      <c r="J2411" s="6">
        <f t="shared" si="109"/>
        <v>1000000</v>
      </c>
      <c r="K2411" s="67" t="str">
        <f t="shared" si="110"/>
        <v>02-02-02-008-009</v>
      </c>
      <c r="L2411" s="67" t="s">
        <v>672</v>
      </c>
      <c r="M2411" s="66" t="s">
        <v>273</v>
      </c>
      <c r="N2411" s="66" t="str">
        <f t="shared" si="108"/>
        <v/>
      </c>
      <c r="O2411" s="66" t="str">
        <f>IF(A2411="","",IF(M2411="DETALLE","",COUNTIFS(N2411:$N$2970,N2411)))</f>
        <v/>
      </c>
      <c r="P2411" s="66" t="s">
        <v>739</v>
      </c>
      <c r="Q2411" s="66" t="s">
        <v>711</v>
      </c>
      <c r="R2411" s="66" t="s">
        <v>584</v>
      </c>
      <c r="S2411" s="65" t="s">
        <v>896</v>
      </c>
    </row>
    <row r="2412" spans="1:19" s="66" customFormat="1" x14ac:dyDescent="0.25">
      <c r="F2412" s="80" t="s">
        <v>33</v>
      </c>
      <c r="G2412" s="80" t="s">
        <v>979</v>
      </c>
      <c r="H2412" s="6">
        <v>50000000</v>
      </c>
      <c r="I2412" s="6"/>
      <c r="J2412" s="6">
        <f t="shared" si="109"/>
        <v>50000000</v>
      </c>
      <c r="K2412" s="67" t="str">
        <f t="shared" si="110"/>
        <v>02-02-02-008-009</v>
      </c>
      <c r="L2412" s="67" t="s">
        <v>672</v>
      </c>
      <c r="M2412" s="66" t="s">
        <v>273</v>
      </c>
      <c r="N2412" s="66" t="str">
        <f t="shared" si="108"/>
        <v/>
      </c>
      <c r="O2412" s="66" t="str">
        <f>IF(A2412="","",IF(M2412="DETALLE","",COUNTIFS(N2412:$N$2970,N2412)))</f>
        <v/>
      </c>
      <c r="P2412" s="66" t="s">
        <v>739</v>
      </c>
      <c r="Q2412" s="66" t="s">
        <v>711</v>
      </c>
      <c r="R2412" s="66" t="s">
        <v>584</v>
      </c>
      <c r="S2412" s="65" t="s">
        <v>834</v>
      </c>
    </row>
    <row r="2413" spans="1:19" s="66" customFormat="1" x14ac:dyDescent="0.25">
      <c r="F2413" s="80" t="s">
        <v>35</v>
      </c>
      <c r="G2413" s="80" t="s">
        <v>1034</v>
      </c>
      <c r="H2413" s="6">
        <v>50000000</v>
      </c>
      <c r="I2413" s="6"/>
      <c r="J2413" s="6">
        <f t="shared" si="109"/>
        <v>50000000</v>
      </c>
      <c r="K2413" s="67" t="str">
        <f t="shared" si="110"/>
        <v>02-02-02-008-009</v>
      </c>
      <c r="L2413" s="67" t="s">
        <v>672</v>
      </c>
      <c r="M2413" s="66" t="s">
        <v>273</v>
      </c>
      <c r="N2413" s="66" t="str">
        <f t="shared" si="108"/>
        <v/>
      </c>
      <c r="O2413" s="66" t="str">
        <f>IF(A2413="","",IF(M2413="DETALLE","",COUNTIFS(N2413:$N$2970,N2413)))</f>
        <v/>
      </c>
      <c r="P2413" s="66" t="s">
        <v>739</v>
      </c>
      <c r="Q2413" s="66" t="s">
        <v>711</v>
      </c>
      <c r="R2413" s="66" t="s">
        <v>584</v>
      </c>
      <c r="S2413" s="65" t="s">
        <v>836</v>
      </c>
    </row>
    <row r="2414" spans="1:19" s="66" customFormat="1" x14ac:dyDescent="0.25">
      <c r="F2414" s="80" t="s">
        <v>135</v>
      </c>
      <c r="G2414" s="80" t="s">
        <v>1039</v>
      </c>
      <c r="H2414" s="6">
        <v>2885000000</v>
      </c>
      <c r="I2414" s="6"/>
      <c r="J2414" s="6">
        <f t="shared" si="109"/>
        <v>2885000000</v>
      </c>
      <c r="K2414" s="67" t="str">
        <f t="shared" si="110"/>
        <v>02-02-02-008-009</v>
      </c>
      <c r="L2414" s="67" t="s">
        <v>672</v>
      </c>
      <c r="M2414" s="66" t="s">
        <v>273</v>
      </c>
      <c r="N2414" s="66" t="str">
        <f t="shared" si="108"/>
        <v/>
      </c>
      <c r="O2414" s="66" t="str">
        <f>IF(A2414="","",IF(M2414="DETALLE","",COUNTIFS(N2414:$N$2970,N2414)))</f>
        <v/>
      </c>
      <c r="P2414" s="66" t="s">
        <v>739</v>
      </c>
      <c r="Q2414" s="66" t="s">
        <v>711</v>
      </c>
      <c r="R2414" s="66" t="s">
        <v>584</v>
      </c>
      <c r="S2414" s="65" t="s">
        <v>883</v>
      </c>
    </row>
    <row r="2415" spans="1:19" s="66" customFormat="1" x14ac:dyDescent="0.25">
      <c r="F2415" s="80" t="s">
        <v>121</v>
      </c>
      <c r="G2415" s="80" t="s">
        <v>980</v>
      </c>
      <c r="H2415" s="6">
        <v>350000000</v>
      </c>
      <c r="I2415" s="6"/>
      <c r="J2415" s="6">
        <f t="shared" si="109"/>
        <v>350000000</v>
      </c>
      <c r="K2415" s="67" t="str">
        <f t="shared" si="110"/>
        <v>02-02-02-008-009</v>
      </c>
      <c r="L2415" s="67" t="s">
        <v>672</v>
      </c>
      <c r="M2415" s="66" t="s">
        <v>273</v>
      </c>
      <c r="N2415" s="66" t="str">
        <f t="shared" si="108"/>
        <v/>
      </c>
      <c r="O2415" s="66" t="str">
        <f>IF(A2415="","",IF(M2415="DETALLE","",COUNTIFS(N2415:$N$2970,N2415)))</f>
        <v/>
      </c>
      <c r="P2415" s="66" t="s">
        <v>739</v>
      </c>
      <c r="Q2415" s="66" t="s">
        <v>711</v>
      </c>
      <c r="R2415" s="66" t="s">
        <v>584</v>
      </c>
      <c r="S2415" s="65" t="s">
        <v>870</v>
      </c>
    </row>
    <row r="2416" spans="1:19" s="66" customFormat="1" x14ac:dyDescent="0.25">
      <c r="F2416" s="80" t="s">
        <v>123</v>
      </c>
      <c r="G2416" s="80" t="s">
        <v>390</v>
      </c>
      <c r="H2416" s="6">
        <v>240000000</v>
      </c>
      <c r="I2416" s="6"/>
      <c r="J2416" s="6">
        <f t="shared" si="109"/>
        <v>240000000</v>
      </c>
      <c r="K2416" s="67" t="str">
        <f t="shared" si="110"/>
        <v>02-02-02-008-009</v>
      </c>
      <c r="L2416" s="67" t="s">
        <v>672</v>
      </c>
      <c r="M2416" s="66" t="s">
        <v>273</v>
      </c>
      <c r="N2416" s="66" t="str">
        <f t="shared" si="108"/>
        <v/>
      </c>
      <c r="O2416" s="66" t="str">
        <f>IF(A2416="","",IF(M2416="DETALLE","",COUNTIFS(N2416:$N$2970,N2416)))</f>
        <v/>
      </c>
      <c r="P2416" s="66" t="s">
        <v>739</v>
      </c>
      <c r="Q2416" s="66" t="s">
        <v>711</v>
      </c>
      <c r="R2416" s="66" t="s">
        <v>584</v>
      </c>
      <c r="S2416" s="65" t="s">
        <v>872</v>
      </c>
    </row>
    <row r="2417" spans="6:19" s="66" customFormat="1" x14ac:dyDescent="0.25">
      <c r="F2417" s="80" t="s">
        <v>103</v>
      </c>
      <c r="G2417" s="80" t="s">
        <v>369</v>
      </c>
      <c r="H2417" s="6">
        <v>100000000</v>
      </c>
      <c r="I2417" s="6"/>
      <c r="J2417" s="6">
        <f t="shared" si="109"/>
        <v>100000000</v>
      </c>
      <c r="K2417" s="67" t="str">
        <f t="shared" si="110"/>
        <v>02-02-02-008-009</v>
      </c>
      <c r="L2417" s="67" t="s">
        <v>672</v>
      </c>
      <c r="M2417" s="66" t="s">
        <v>273</v>
      </c>
      <c r="N2417" s="66" t="str">
        <f t="shared" si="108"/>
        <v/>
      </c>
      <c r="O2417" s="66" t="str">
        <f>IF(A2417="","",IF(M2417="DETALLE","",COUNTIFS(N2417:$N$2970,N2417)))</f>
        <v/>
      </c>
      <c r="P2417" s="66" t="s">
        <v>747</v>
      </c>
      <c r="Q2417" s="66" t="s">
        <v>711</v>
      </c>
      <c r="R2417" s="66" t="s">
        <v>584</v>
      </c>
      <c r="S2417" s="65" t="s">
        <v>747</v>
      </c>
    </row>
    <row r="2418" spans="6:19" s="66" customFormat="1" x14ac:dyDescent="0.25">
      <c r="F2418" s="80" t="s">
        <v>40</v>
      </c>
      <c r="G2418" s="80" t="s">
        <v>994</v>
      </c>
      <c r="H2418" s="6">
        <v>8000000</v>
      </c>
      <c r="I2418" s="6"/>
      <c r="J2418" s="6">
        <f t="shared" si="109"/>
        <v>8000000</v>
      </c>
      <c r="K2418" s="67" t="str">
        <f t="shared" si="110"/>
        <v>02-02-02-008-009</v>
      </c>
      <c r="L2418" s="67" t="s">
        <v>672</v>
      </c>
      <c r="M2418" s="66" t="s">
        <v>273</v>
      </c>
      <c r="N2418" s="66" t="str">
        <f t="shared" si="108"/>
        <v/>
      </c>
      <c r="O2418" s="66" t="str">
        <f>IF(A2418="","",IF(M2418="DETALLE","",COUNTIFS(N2418:$N$2970,N2418)))</f>
        <v/>
      </c>
      <c r="P2418" s="66" t="s">
        <v>744</v>
      </c>
      <c r="Q2418" s="66" t="s">
        <v>711</v>
      </c>
      <c r="R2418" s="66" t="s">
        <v>584</v>
      </c>
      <c r="S2418" s="65" t="s">
        <v>744</v>
      </c>
    </row>
    <row r="2419" spans="6:19" s="66" customFormat="1" x14ac:dyDescent="0.25">
      <c r="F2419" s="80" t="s">
        <v>147</v>
      </c>
      <c r="G2419" s="80" t="s">
        <v>830</v>
      </c>
      <c r="H2419" s="6">
        <v>125000000</v>
      </c>
      <c r="I2419" s="6"/>
      <c r="J2419" s="6">
        <f t="shared" si="109"/>
        <v>125000000</v>
      </c>
      <c r="K2419" s="67" t="str">
        <f t="shared" si="110"/>
        <v>02-02-02-008-009</v>
      </c>
      <c r="L2419" s="67" t="s">
        <v>672</v>
      </c>
      <c r="M2419" s="66" t="s">
        <v>273</v>
      </c>
      <c r="N2419" s="66" t="str">
        <f t="shared" si="108"/>
        <v/>
      </c>
      <c r="O2419" s="66" t="str">
        <f>IF(A2419="","",IF(M2419="DETALLE","",COUNTIFS(N2419:$N$2970,N2419)))</f>
        <v/>
      </c>
      <c r="P2419" s="66" t="s">
        <v>745</v>
      </c>
      <c r="Q2419" s="66" t="s">
        <v>711</v>
      </c>
      <c r="R2419" s="66" t="s">
        <v>584</v>
      </c>
      <c r="S2419" s="65" t="s">
        <v>889</v>
      </c>
    </row>
    <row r="2420" spans="6:19" s="66" customFormat="1" x14ac:dyDescent="0.25">
      <c r="F2420" s="80" t="s">
        <v>45</v>
      </c>
      <c r="G2420" s="80" t="s">
        <v>316</v>
      </c>
      <c r="H2420" s="6">
        <v>18000000</v>
      </c>
      <c r="I2420" s="6"/>
      <c r="J2420" s="6">
        <f t="shared" si="109"/>
        <v>18000000</v>
      </c>
      <c r="K2420" s="67" t="str">
        <f t="shared" si="110"/>
        <v>02-02-02-008-009</v>
      </c>
      <c r="L2420" s="67" t="s">
        <v>672</v>
      </c>
      <c r="M2420" s="66" t="s">
        <v>273</v>
      </c>
      <c r="N2420" s="66" t="str">
        <f t="shared" si="108"/>
        <v/>
      </c>
      <c r="O2420" s="66" t="str">
        <f>IF(A2420="","",IF(M2420="DETALLE","",COUNTIFS(N2420:$N$2970,N2420)))</f>
        <v/>
      </c>
      <c r="P2420" s="66" t="s">
        <v>748</v>
      </c>
      <c r="Q2420" s="66" t="s">
        <v>711</v>
      </c>
      <c r="R2420" s="66" t="s">
        <v>584</v>
      </c>
      <c r="S2420" s="65" t="s">
        <v>748</v>
      </c>
    </row>
    <row r="2421" spans="6:19" s="66" customFormat="1" x14ac:dyDescent="0.25">
      <c r="F2421" s="80" t="s">
        <v>47</v>
      </c>
      <c r="G2421" s="80" t="s">
        <v>1031</v>
      </c>
      <c r="H2421" s="6">
        <v>30000000</v>
      </c>
      <c r="I2421" s="6"/>
      <c r="J2421" s="6">
        <f t="shared" si="109"/>
        <v>30000000</v>
      </c>
      <c r="K2421" s="67" t="str">
        <f t="shared" si="110"/>
        <v>02-02-02-008-009</v>
      </c>
      <c r="L2421" s="67" t="s">
        <v>672</v>
      </c>
      <c r="M2421" s="66" t="s">
        <v>273</v>
      </c>
      <c r="N2421" s="66" t="str">
        <f t="shared" si="108"/>
        <v/>
      </c>
      <c r="O2421" s="66" t="str">
        <f>IF(A2421="","",IF(M2421="DETALLE","",COUNTIFS(N2421:$N$2970,N2421)))</f>
        <v/>
      </c>
      <c r="P2421" s="66" t="s">
        <v>750</v>
      </c>
      <c r="Q2421" s="66" t="s">
        <v>711</v>
      </c>
      <c r="R2421" s="66" t="s">
        <v>584</v>
      </c>
      <c r="S2421" s="65" t="s">
        <v>750</v>
      </c>
    </row>
    <row r="2422" spans="6:19" s="66" customFormat="1" x14ac:dyDescent="0.25">
      <c r="F2422" s="80" t="s">
        <v>48</v>
      </c>
      <c r="G2422" s="80" t="s">
        <v>319</v>
      </c>
      <c r="H2422" s="6">
        <v>30000000</v>
      </c>
      <c r="I2422" s="6"/>
      <c r="J2422" s="6">
        <f t="shared" si="109"/>
        <v>30000000</v>
      </c>
      <c r="K2422" s="67" t="str">
        <f t="shared" si="110"/>
        <v>02-02-02-008-009</v>
      </c>
      <c r="L2422" s="67" t="s">
        <v>672</v>
      </c>
      <c r="M2422" s="66" t="s">
        <v>273</v>
      </c>
      <c r="N2422" s="66" t="str">
        <f t="shared" si="108"/>
        <v/>
      </c>
      <c r="O2422" s="66" t="str">
        <f>IF(A2422="","",IF(M2422="DETALLE","",COUNTIFS(N2422:$N$2970,N2422)))</f>
        <v/>
      </c>
      <c r="P2422" s="66" t="s">
        <v>751</v>
      </c>
      <c r="Q2422" s="66" t="s">
        <v>711</v>
      </c>
      <c r="R2422" s="66" t="s">
        <v>584</v>
      </c>
      <c r="S2422" s="65" t="s">
        <v>751</v>
      </c>
    </row>
    <row r="2423" spans="6:19" s="66" customFormat="1" x14ac:dyDescent="0.25">
      <c r="F2423" s="80" t="s">
        <v>49</v>
      </c>
      <c r="G2423" s="80" t="s">
        <v>1018</v>
      </c>
      <c r="H2423" s="6">
        <v>7000000</v>
      </c>
      <c r="I2423" s="6"/>
      <c r="J2423" s="6">
        <f t="shared" si="109"/>
        <v>7000000</v>
      </c>
      <c r="K2423" s="67" t="str">
        <f t="shared" si="110"/>
        <v>02-02-02-008-009</v>
      </c>
      <c r="L2423" s="67" t="s">
        <v>672</v>
      </c>
      <c r="M2423" s="66" t="s">
        <v>273</v>
      </c>
      <c r="N2423" s="66" t="str">
        <f t="shared" si="108"/>
        <v/>
      </c>
      <c r="O2423" s="66" t="str">
        <f>IF(A2423="","",IF(M2423="DETALLE","",COUNTIFS(N2423:$N$2970,N2423)))</f>
        <v/>
      </c>
      <c r="P2423" s="66" t="s">
        <v>752</v>
      </c>
      <c r="Q2423" s="66" t="s">
        <v>711</v>
      </c>
      <c r="R2423" s="66" t="s">
        <v>584</v>
      </c>
      <c r="S2423" s="65" t="s">
        <v>752</v>
      </c>
    </row>
    <row r="2424" spans="6:19" s="66" customFormat="1" x14ac:dyDescent="0.25">
      <c r="F2424" s="80" t="s">
        <v>237</v>
      </c>
      <c r="G2424" s="80" t="s">
        <v>1022</v>
      </c>
      <c r="H2424" s="6">
        <v>21500000</v>
      </c>
      <c r="I2424" s="6"/>
      <c r="J2424" s="6">
        <f t="shared" si="109"/>
        <v>21500000</v>
      </c>
      <c r="K2424" s="67" t="str">
        <f t="shared" si="110"/>
        <v>02-02-02-008-009</v>
      </c>
      <c r="L2424" s="67" t="s">
        <v>672</v>
      </c>
      <c r="M2424" s="66" t="s">
        <v>273</v>
      </c>
      <c r="N2424" s="66" t="str">
        <f t="shared" si="108"/>
        <v/>
      </c>
      <c r="O2424" s="66" t="str">
        <f>IF(A2424="","",IF(M2424="DETALLE","",COUNTIFS(N2424:$N$2970,N2424)))</f>
        <v/>
      </c>
      <c r="P2424" s="66" t="s">
        <v>752</v>
      </c>
      <c r="Q2424" s="66" t="s">
        <v>711</v>
      </c>
      <c r="R2424" s="66" t="s">
        <v>584</v>
      </c>
      <c r="S2424" s="65" t="s">
        <v>909</v>
      </c>
    </row>
    <row r="2425" spans="6:19" s="66" customFormat="1" x14ac:dyDescent="0.25">
      <c r="F2425" s="80" t="s">
        <v>52</v>
      </c>
      <c r="G2425" s="80" t="s">
        <v>323</v>
      </c>
      <c r="H2425" s="6">
        <v>21000000</v>
      </c>
      <c r="I2425" s="6"/>
      <c r="J2425" s="6">
        <f t="shared" si="109"/>
        <v>21000000</v>
      </c>
      <c r="K2425" s="67" t="str">
        <f t="shared" si="110"/>
        <v>02-02-02-008-009</v>
      </c>
      <c r="L2425" s="67" t="s">
        <v>672</v>
      </c>
      <c r="M2425" s="66" t="s">
        <v>273</v>
      </c>
      <c r="N2425" s="66" t="str">
        <f t="shared" si="108"/>
        <v/>
      </c>
      <c r="O2425" s="66" t="str">
        <f>IF(A2425="","",IF(M2425="DETALLE","",COUNTIFS(N2425:$N$2970,N2425)))</f>
        <v/>
      </c>
      <c r="P2425" s="66" t="s">
        <v>754</v>
      </c>
      <c r="Q2425" s="66" t="s">
        <v>711</v>
      </c>
      <c r="R2425" s="66" t="s">
        <v>584</v>
      </c>
      <c r="S2425" s="65" t="s">
        <v>754</v>
      </c>
    </row>
    <row r="2426" spans="6:19" s="66" customFormat="1" x14ac:dyDescent="0.25">
      <c r="F2426" s="80" t="s">
        <v>54</v>
      </c>
      <c r="G2426" s="80" t="s">
        <v>288</v>
      </c>
      <c r="H2426" s="6"/>
      <c r="I2426" s="6">
        <v>644000000</v>
      </c>
      <c r="J2426" s="6">
        <f t="shared" si="109"/>
        <v>644000000</v>
      </c>
      <c r="K2426" s="67" t="str">
        <f t="shared" si="110"/>
        <v>02-02-02-008-009</v>
      </c>
      <c r="L2426" s="67" t="s">
        <v>672</v>
      </c>
      <c r="M2426" s="66" t="s">
        <v>273</v>
      </c>
      <c r="N2426" s="66" t="str">
        <f t="shared" si="108"/>
        <v/>
      </c>
      <c r="O2426" s="66" t="str">
        <f>IF(A2426="","",IF(M2426="DETALLE","",COUNTIFS(N2426:$N$2970,N2426)))</f>
        <v/>
      </c>
      <c r="P2426" s="66" t="s">
        <v>743</v>
      </c>
      <c r="Q2426" s="66" t="s">
        <v>711</v>
      </c>
      <c r="R2426" s="66" t="s">
        <v>584</v>
      </c>
      <c r="S2426" s="65" t="s">
        <v>743</v>
      </c>
    </row>
    <row r="2427" spans="6:19" s="66" customFormat="1" x14ac:dyDescent="0.25">
      <c r="F2427" s="80" t="s">
        <v>138</v>
      </c>
      <c r="G2427" s="80" t="s">
        <v>992</v>
      </c>
      <c r="H2427" s="6">
        <v>1290000000</v>
      </c>
      <c r="I2427" s="6"/>
      <c r="J2427" s="6">
        <f t="shared" si="109"/>
        <v>1290000000</v>
      </c>
      <c r="K2427" s="67" t="str">
        <f t="shared" si="110"/>
        <v>02-02-02-008-009</v>
      </c>
      <c r="L2427" s="67" t="s">
        <v>672</v>
      </c>
      <c r="M2427" s="66" t="s">
        <v>273</v>
      </c>
      <c r="N2427" s="66" t="str">
        <f t="shared" si="108"/>
        <v/>
      </c>
      <c r="O2427" s="66" t="str">
        <f>IF(A2427="","",IF(M2427="DETALLE","",COUNTIFS(N2427:$N$2970,N2427)))</f>
        <v/>
      </c>
      <c r="P2427" s="66" t="s">
        <v>778</v>
      </c>
      <c r="Q2427" s="66" t="s">
        <v>711</v>
      </c>
      <c r="R2427" s="66" t="s">
        <v>584</v>
      </c>
      <c r="S2427" s="65" t="s">
        <v>778</v>
      </c>
    </row>
    <row r="2428" spans="6:19" s="66" customFormat="1" x14ac:dyDescent="0.25">
      <c r="F2428" s="80" t="s">
        <v>56</v>
      </c>
      <c r="G2428" s="80" t="s">
        <v>280</v>
      </c>
      <c r="H2428" s="6">
        <v>340000000</v>
      </c>
      <c r="I2428" s="6"/>
      <c r="J2428" s="6">
        <f t="shared" si="109"/>
        <v>340000000</v>
      </c>
      <c r="K2428" s="67" t="str">
        <f t="shared" si="110"/>
        <v>02-02-02-008-009</v>
      </c>
      <c r="L2428" s="67" t="s">
        <v>672</v>
      </c>
      <c r="M2428" s="66" t="s">
        <v>273</v>
      </c>
      <c r="N2428" s="66" t="str">
        <f t="shared" ref="N2428:N2494" si="111">IF(F2428&lt;&gt;"","",A2428&amp;TRIM(B2428)&amp;TRIM(C2428)&amp;TRIM(D2428)&amp;TRIM(E2428)&amp;TRIM(M2428))</f>
        <v/>
      </c>
      <c r="O2428" s="66" t="str">
        <f>IF(A2428="","",IF(M2428="DETALLE","",COUNTIFS(N2428:$N$2970,N2428)))</f>
        <v/>
      </c>
      <c r="P2428" s="66" t="s">
        <v>740</v>
      </c>
      <c r="Q2428" s="66" t="s">
        <v>711</v>
      </c>
      <c r="R2428" s="66" t="s">
        <v>584</v>
      </c>
      <c r="S2428" s="65" t="s">
        <v>740</v>
      </c>
    </row>
    <row r="2429" spans="6:19" s="66" customFormat="1" x14ac:dyDescent="0.25">
      <c r="F2429" s="80" t="s">
        <v>57</v>
      </c>
      <c r="G2429" s="80" t="s">
        <v>1023</v>
      </c>
      <c r="H2429" s="6">
        <v>145000000</v>
      </c>
      <c r="I2429" s="6"/>
      <c r="J2429" s="6">
        <f t="shared" si="109"/>
        <v>145000000</v>
      </c>
      <c r="K2429" s="67" t="str">
        <f t="shared" si="110"/>
        <v>02-02-02-008-009</v>
      </c>
      <c r="L2429" s="67" t="s">
        <v>672</v>
      </c>
      <c r="M2429" s="66" t="s">
        <v>273</v>
      </c>
      <c r="N2429" s="66" t="str">
        <f t="shared" si="111"/>
        <v/>
      </c>
      <c r="O2429" s="66" t="str">
        <f>IF(A2429="","",IF(M2429="DETALLE","",COUNTIFS(N2429:$N$2970,N2429)))</f>
        <v/>
      </c>
      <c r="P2429" s="66" t="s">
        <v>757</v>
      </c>
      <c r="Q2429" s="66" t="s">
        <v>711</v>
      </c>
      <c r="R2429" s="66" t="s">
        <v>584</v>
      </c>
      <c r="S2429" s="65" t="s">
        <v>757</v>
      </c>
    </row>
    <row r="2430" spans="6:19" s="66" customFormat="1" x14ac:dyDescent="0.25">
      <c r="F2430" s="80" t="s">
        <v>58</v>
      </c>
      <c r="G2430" s="80" t="s">
        <v>988</v>
      </c>
      <c r="H2430" s="6">
        <v>120000000</v>
      </c>
      <c r="I2430" s="6"/>
      <c r="J2430" s="6">
        <f t="shared" si="109"/>
        <v>120000000</v>
      </c>
      <c r="K2430" s="67" t="str">
        <f t="shared" si="110"/>
        <v>02-02-02-008-009</v>
      </c>
      <c r="L2430" s="67" t="s">
        <v>672</v>
      </c>
      <c r="M2430" s="66" t="s">
        <v>273</v>
      </c>
      <c r="N2430" s="66" t="str">
        <f t="shared" si="111"/>
        <v/>
      </c>
      <c r="O2430" s="66" t="str">
        <f>IF(A2430="","",IF(M2430="DETALLE","",COUNTIFS(N2430:$N$2970,N2430)))</f>
        <v/>
      </c>
      <c r="P2430" s="66" t="s">
        <v>758</v>
      </c>
      <c r="Q2430" s="66" t="s">
        <v>711</v>
      </c>
      <c r="R2430" s="66" t="s">
        <v>584</v>
      </c>
      <c r="S2430" s="65" t="s">
        <v>758</v>
      </c>
    </row>
    <row r="2431" spans="6:19" s="66" customFormat="1" x14ac:dyDescent="0.25">
      <c r="F2431" s="80" t="s">
        <v>145</v>
      </c>
      <c r="G2431" s="80" t="s">
        <v>1037</v>
      </c>
      <c r="H2431" s="6">
        <v>350000000</v>
      </c>
      <c r="I2431" s="6">
        <v>283500000</v>
      </c>
      <c r="J2431" s="6">
        <f t="shared" si="109"/>
        <v>633500000</v>
      </c>
      <c r="K2431" s="67" t="str">
        <f t="shared" si="110"/>
        <v>02-02-02-008-009</v>
      </c>
      <c r="L2431" s="67" t="s">
        <v>672</v>
      </c>
      <c r="M2431" s="66" t="s">
        <v>273</v>
      </c>
      <c r="N2431" s="66" t="str">
        <f t="shared" si="111"/>
        <v/>
      </c>
      <c r="O2431" s="66" t="str">
        <f>IF(A2431="","",IF(M2431="DETALLE","",COUNTIFS(N2431:$N$2970,N2431)))</f>
        <v/>
      </c>
      <c r="P2431" s="66" t="s">
        <v>767</v>
      </c>
      <c r="Q2431" s="66" t="s">
        <v>711</v>
      </c>
      <c r="R2431" s="66" t="s">
        <v>584</v>
      </c>
      <c r="S2431" s="65" t="s">
        <v>767</v>
      </c>
    </row>
    <row r="2432" spans="6:19" s="66" customFormat="1" x14ac:dyDescent="0.25">
      <c r="F2432" s="80" t="s">
        <v>60</v>
      </c>
      <c r="G2432" s="80" t="s">
        <v>329</v>
      </c>
      <c r="H2432" s="6">
        <v>53200000</v>
      </c>
      <c r="I2432" s="6"/>
      <c r="J2432" s="6">
        <f t="shared" ref="J2432:J2498" si="112">IF(AND(A2432="",F2432=""),"",H2432+I2432)</f>
        <v>53200000</v>
      </c>
      <c r="K2432" s="67" t="str">
        <f t="shared" ref="K2432:K2498" si="113">IF(F2432&lt;&gt;"",K2431,A2432&amp;IF(B2432="","","-"&amp;B2432)&amp;IF(OR(C2432="",C2432=" "),"","-"&amp;C2432)&amp;IF(OR(D2432="",D2432=" "),"","-"&amp;D2432)&amp;IF(OR(E2432="",E2432=" "),"","-"&amp;E2432))</f>
        <v>02-02-02-008-009</v>
      </c>
      <c r="L2432" s="67" t="s">
        <v>672</v>
      </c>
      <c r="M2432" s="66" t="s">
        <v>273</v>
      </c>
      <c r="N2432" s="66" t="str">
        <f t="shared" si="111"/>
        <v/>
      </c>
      <c r="O2432" s="66" t="str">
        <f>IF(A2432="","",IF(M2432="DETALLE","",COUNTIFS(N2432:$N$2970,N2432)))</f>
        <v/>
      </c>
      <c r="P2432" s="66" t="s">
        <v>760</v>
      </c>
      <c r="Q2432" s="66" t="s">
        <v>711</v>
      </c>
      <c r="R2432" s="66" t="s">
        <v>584</v>
      </c>
      <c r="S2432" s="65" t="s">
        <v>760</v>
      </c>
    </row>
    <row r="2433" spans="6:19" s="66" customFormat="1" x14ac:dyDescent="0.25">
      <c r="F2433" s="80" t="s">
        <v>61</v>
      </c>
      <c r="G2433" s="80" t="s">
        <v>330</v>
      </c>
      <c r="H2433" s="6">
        <v>60000000</v>
      </c>
      <c r="I2433" s="6"/>
      <c r="J2433" s="6">
        <f t="shared" si="112"/>
        <v>60000000</v>
      </c>
      <c r="K2433" s="67" t="str">
        <f t="shared" si="113"/>
        <v>02-02-02-008-009</v>
      </c>
      <c r="L2433" s="67" t="s">
        <v>672</v>
      </c>
      <c r="M2433" s="66" t="s">
        <v>273</v>
      </c>
      <c r="N2433" s="66" t="str">
        <f t="shared" si="111"/>
        <v/>
      </c>
      <c r="O2433" s="66" t="str">
        <f>IF(A2433="","",IF(M2433="DETALLE","",COUNTIFS(N2433:$N$2970,N2433)))</f>
        <v/>
      </c>
      <c r="P2433" s="66" t="s">
        <v>760</v>
      </c>
      <c r="Q2433" s="66" t="s">
        <v>711</v>
      </c>
      <c r="R2433" s="66" t="s">
        <v>584</v>
      </c>
      <c r="S2433" s="65" t="s">
        <v>843</v>
      </c>
    </row>
    <row r="2434" spans="6:19" s="66" customFormat="1" x14ac:dyDescent="0.25">
      <c r="F2434" s="80" t="s">
        <v>62</v>
      </c>
      <c r="G2434" s="80" t="s">
        <v>331</v>
      </c>
      <c r="H2434" s="6">
        <v>54800000</v>
      </c>
      <c r="I2434" s="6"/>
      <c r="J2434" s="6">
        <f t="shared" si="112"/>
        <v>54800000</v>
      </c>
      <c r="K2434" s="67" t="str">
        <f t="shared" si="113"/>
        <v>02-02-02-008-009</v>
      </c>
      <c r="L2434" s="67" t="s">
        <v>672</v>
      </c>
      <c r="M2434" s="66" t="s">
        <v>273</v>
      </c>
      <c r="N2434" s="66" t="str">
        <f t="shared" si="111"/>
        <v/>
      </c>
      <c r="O2434" s="66" t="str">
        <f>IF(A2434="","",IF(M2434="DETALLE","",COUNTIFS(N2434:$N$2970,N2434)))</f>
        <v/>
      </c>
      <c r="P2434" s="66" t="s">
        <v>761</v>
      </c>
      <c r="Q2434" s="66" t="s">
        <v>711</v>
      </c>
      <c r="R2434" s="66" t="s">
        <v>584</v>
      </c>
      <c r="S2434" s="65" t="s">
        <v>761</v>
      </c>
    </row>
    <row r="2435" spans="6:19" s="66" customFormat="1" x14ac:dyDescent="0.25">
      <c r="F2435" s="80" t="s">
        <v>63</v>
      </c>
      <c r="G2435" s="80" t="s">
        <v>332</v>
      </c>
      <c r="H2435" s="6">
        <v>60600000</v>
      </c>
      <c r="I2435" s="6"/>
      <c r="J2435" s="6">
        <f t="shared" si="112"/>
        <v>60600000</v>
      </c>
      <c r="K2435" s="67" t="str">
        <f t="shared" si="113"/>
        <v>02-02-02-008-009</v>
      </c>
      <c r="L2435" s="67" t="s">
        <v>672</v>
      </c>
      <c r="M2435" s="66" t="s">
        <v>273</v>
      </c>
      <c r="N2435" s="66" t="str">
        <f t="shared" si="111"/>
        <v/>
      </c>
      <c r="O2435" s="66" t="str">
        <f>IF(A2435="","",IF(M2435="DETALLE","",COUNTIFS(N2435:$N$2970,N2435)))</f>
        <v/>
      </c>
      <c r="P2435" s="66" t="s">
        <v>761</v>
      </c>
      <c r="Q2435" s="66" t="s">
        <v>711</v>
      </c>
      <c r="R2435" s="66" t="s">
        <v>584</v>
      </c>
      <c r="S2435" s="65" t="s">
        <v>844</v>
      </c>
    </row>
    <row r="2436" spans="6:19" s="66" customFormat="1" x14ac:dyDescent="0.25">
      <c r="F2436" s="80" t="s">
        <v>241</v>
      </c>
      <c r="G2436" s="80" t="s">
        <v>563</v>
      </c>
      <c r="H2436" s="6">
        <v>19000000</v>
      </c>
      <c r="I2436" s="6"/>
      <c r="J2436" s="6">
        <f t="shared" si="112"/>
        <v>19000000</v>
      </c>
      <c r="K2436" s="67" t="str">
        <f t="shared" si="113"/>
        <v>02-02-02-008-009</v>
      </c>
      <c r="L2436" s="67" t="s">
        <v>672</v>
      </c>
      <c r="M2436" s="66" t="s">
        <v>273</v>
      </c>
      <c r="N2436" s="66" t="str">
        <f t="shared" si="111"/>
        <v/>
      </c>
      <c r="O2436" s="66" t="str">
        <f>IF(A2436="","",IF(M2436="DETALLE","",COUNTIFS(N2436:$N$2970,N2436)))</f>
        <v/>
      </c>
      <c r="P2436" s="66" t="s">
        <v>761</v>
      </c>
      <c r="Q2436" s="66" t="s">
        <v>711</v>
      </c>
      <c r="R2436" s="66" t="s">
        <v>584</v>
      </c>
      <c r="S2436" s="65" t="s">
        <v>909</v>
      </c>
    </row>
    <row r="2437" spans="6:19" s="66" customFormat="1" x14ac:dyDescent="0.25">
      <c r="F2437" s="80" t="s">
        <v>65</v>
      </c>
      <c r="G2437" s="80" t="s">
        <v>1024</v>
      </c>
      <c r="H2437" s="6">
        <v>104820000</v>
      </c>
      <c r="I2437" s="6"/>
      <c r="J2437" s="6">
        <f t="shared" si="112"/>
        <v>104820000</v>
      </c>
      <c r="K2437" s="67" t="str">
        <f t="shared" si="113"/>
        <v>02-02-02-008-009</v>
      </c>
      <c r="L2437" s="67" t="s">
        <v>672</v>
      </c>
      <c r="M2437" s="66" t="s">
        <v>273</v>
      </c>
      <c r="N2437" s="66" t="str">
        <f t="shared" si="111"/>
        <v/>
      </c>
      <c r="O2437" s="66" t="str">
        <f>IF(A2437="","",IF(M2437="DETALLE","",COUNTIFS(N2437:$N$2970,N2437)))</f>
        <v/>
      </c>
      <c r="P2437" s="66" t="s">
        <v>762</v>
      </c>
      <c r="Q2437" s="66" t="s">
        <v>711</v>
      </c>
      <c r="R2437" s="66" t="s">
        <v>584</v>
      </c>
      <c r="S2437" s="65" t="s">
        <v>762</v>
      </c>
    </row>
    <row r="2438" spans="6:19" s="66" customFormat="1" x14ac:dyDescent="0.25">
      <c r="F2438" s="80" t="s">
        <v>66</v>
      </c>
      <c r="G2438" s="80" t="s">
        <v>335</v>
      </c>
      <c r="H2438" s="6">
        <v>65000000</v>
      </c>
      <c r="I2438" s="6"/>
      <c r="J2438" s="6">
        <f t="shared" si="112"/>
        <v>65000000</v>
      </c>
      <c r="K2438" s="67" t="str">
        <f t="shared" si="113"/>
        <v>02-02-02-008-009</v>
      </c>
      <c r="L2438" s="67" t="s">
        <v>672</v>
      </c>
      <c r="M2438" s="66" t="s">
        <v>273</v>
      </c>
      <c r="N2438" s="66" t="str">
        <f t="shared" si="111"/>
        <v/>
      </c>
      <c r="O2438" s="66" t="str">
        <f>IF(A2438="","",IF(M2438="DETALLE","",COUNTIFS(N2438:$N$2970,N2438)))</f>
        <v/>
      </c>
      <c r="P2438" s="66" t="s">
        <v>762</v>
      </c>
      <c r="Q2438" s="66" t="s">
        <v>711</v>
      </c>
      <c r="R2438" s="66" t="s">
        <v>584</v>
      </c>
      <c r="S2438" s="65" t="s">
        <v>845</v>
      </c>
    </row>
    <row r="2439" spans="6:19" s="66" customFormat="1" x14ac:dyDescent="0.25">
      <c r="F2439" s="80" t="s">
        <v>67</v>
      </c>
      <c r="G2439" s="80" t="s">
        <v>336</v>
      </c>
      <c r="H2439" s="6">
        <v>31000000</v>
      </c>
      <c r="I2439" s="6"/>
      <c r="J2439" s="6">
        <f t="shared" si="112"/>
        <v>31000000</v>
      </c>
      <c r="K2439" s="67" t="str">
        <f t="shared" si="113"/>
        <v>02-02-02-008-009</v>
      </c>
      <c r="L2439" s="67" t="s">
        <v>672</v>
      </c>
      <c r="M2439" s="66" t="s">
        <v>273</v>
      </c>
      <c r="N2439" s="66" t="str">
        <f t="shared" si="111"/>
        <v/>
      </c>
      <c r="O2439" s="66" t="str">
        <f>IF(A2439="","",IF(M2439="DETALLE","",COUNTIFS(N2439:$N$2970,N2439)))</f>
        <v/>
      </c>
      <c r="P2439" s="66" t="s">
        <v>762</v>
      </c>
      <c r="Q2439" s="66" t="s">
        <v>711</v>
      </c>
      <c r="R2439" s="66" t="s">
        <v>584</v>
      </c>
      <c r="S2439" s="65" t="s">
        <v>1048</v>
      </c>
    </row>
    <row r="2440" spans="6:19" s="66" customFormat="1" x14ac:dyDescent="0.25">
      <c r="F2440" s="80" t="s">
        <v>68</v>
      </c>
      <c r="G2440" s="80" t="s">
        <v>337</v>
      </c>
      <c r="H2440" s="6">
        <v>80200000</v>
      </c>
      <c r="I2440" s="6"/>
      <c r="J2440" s="6">
        <f t="shared" si="112"/>
        <v>80200000</v>
      </c>
      <c r="K2440" s="67" t="str">
        <f t="shared" si="113"/>
        <v>02-02-02-008-009</v>
      </c>
      <c r="L2440" s="67" t="s">
        <v>672</v>
      </c>
      <c r="M2440" s="66" t="s">
        <v>273</v>
      </c>
      <c r="N2440" s="66" t="str">
        <f t="shared" si="111"/>
        <v/>
      </c>
      <c r="O2440" s="66" t="str">
        <f>IF(A2440="","",IF(M2440="DETALLE","",COUNTIFS(N2440:$N$2970,N2440)))</f>
        <v/>
      </c>
      <c r="P2440" s="66" t="s">
        <v>763</v>
      </c>
      <c r="Q2440" s="66" t="s">
        <v>711</v>
      </c>
      <c r="R2440" s="66" t="s">
        <v>584</v>
      </c>
      <c r="S2440" s="65" t="s">
        <v>763</v>
      </c>
    </row>
    <row r="2441" spans="6:19" s="66" customFormat="1" x14ac:dyDescent="0.25">
      <c r="F2441" s="80" t="s">
        <v>244</v>
      </c>
      <c r="G2441" s="80" t="s">
        <v>566</v>
      </c>
      <c r="H2441" s="6">
        <v>30000000</v>
      </c>
      <c r="I2441" s="6"/>
      <c r="J2441" s="6">
        <f t="shared" si="112"/>
        <v>30000000</v>
      </c>
      <c r="K2441" s="67" t="str">
        <f t="shared" si="113"/>
        <v>02-02-02-008-009</v>
      </c>
      <c r="L2441" s="67" t="s">
        <v>672</v>
      </c>
      <c r="M2441" s="66" t="s">
        <v>273</v>
      </c>
      <c r="N2441" s="66" t="str">
        <f t="shared" si="111"/>
        <v/>
      </c>
      <c r="O2441" s="66" t="str">
        <f>IF(A2441="","",IF(M2441="DETALLE","",COUNTIFS(N2441:$N$2970,N2441)))</f>
        <v/>
      </c>
      <c r="P2441" s="66" t="s">
        <v>763</v>
      </c>
      <c r="Q2441" s="66" t="s">
        <v>711</v>
      </c>
      <c r="R2441" s="66" t="s">
        <v>584</v>
      </c>
      <c r="S2441" s="65" t="s">
        <v>909</v>
      </c>
    </row>
    <row r="2442" spans="6:19" s="66" customFormat="1" x14ac:dyDescent="0.25">
      <c r="F2442" s="80" t="s">
        <v>69</v>
      </c>
      <c r="G2442" s="80" t="s">
        <v>338</v>
      </c>
      <c r="H2442" s="6">
        <v>60000000</v>
      </c>
      <c r="I2442" s="6"/>
      <c r="J2442" s="6">
        <f t="shared" si="112"/>
        <v>60000000</v>
      </c>
      <c r="K2442" s="67" t="str">
        <f t="shared" si="113"/>
        <v>02-02-02-008-009</v>
      </c>
      <c r="L2442" s="67" t="s">
        <v>672</v>
      </c>
      <c r="M2442" s="66" t="s">
        <v>273</v>
      </c>
      <c r="N2442" s="66" t="str">
        <f t="shared" si="111"/>
        <v/>
      </c>
      <c r="O2442" s="66" t="str">
        <f>IF(A2442="","",IF(M2442="DETALLE","",COUNTIFS(N2442:$N$2970,N2442)))</f>
        <v/>
      </c>
      <c r="P2442" s="66" t="s">
        <v>763</v>
      </c>
      <c r="Q2442" s="66" t="s">
        <v>711</v>
      </c>
      <c r="R2442" s="66" t="s">
        <v>584</v>
      </c>
      <c r="S2442" s="65" t="s">
        <v>847</v>
      </c>
    </row>
    <row r="2443" spans="6:19" s="66" customFormat="1" x14ac:dyDescent="0.25">
      <c r="F2443" s="80" t="s">
        <v>70</v>
      </c>
      <c r="G2443" s="80" t="s">
        <v>339</v>
      </c>
      <c r="H2443" s="6">
        <v>30050000</v>
      </c>
      <c r="I2443" s="6"/>
      <c r="J2443" s="6">
        <f t="shared" si="112"/>
        <v>30050000</v>
      </c>
      <c r="K2443" s="67" t="str">
        <f t="shared" si="113"/>
        <v>02-02-02-008-009</v>
      </c>
      <c r="L2443" s="67" t="s">
        <v>672</v>
      </c>
      <c r="M2443" s="66" t="s">
        <v>273</v>
      </c>
      <c r="N2443" s="66" t="str">
        <f t="shared" si="111"/>
        <v/>
      </c>
      <c r="O2443" s="66" t="str">
        <f>IF(A2443="","",IF(M2443="DETALLE","",COUNTIFS(N2443:$N$2970,N2443)))</f>
        <v/>
      </c>
      <c r="P2443" s="66" t="s">
        <v>763</v>
      </c>
      <c r="Q2443" s="66" t="s">
        <v>711</v>
      </c>
      <c r="R2443" s="66" t="s">
        <v>584</v>
      </c>
      <c r="S2443" s="65" t="s">
        <v>1049</v>
      </c>
    </row>
    <row r="2444" spans="6:19" s="66" customFormat="1" x14ac:dyDescent="0.25">
      <c r="F2444" s="80" t="s">
        <v>158</v>
      </c>
      <c r="G2444" s="80" t="s">
        <v>986</v>
      </c>
      <c r="H2444" s="6">
        <v>40000000</v>
      </c>
      <c r="I2444" s="6"/>
      <c r="J2444" s="6">
        <f t="shared" si="112"/>
        <v>40000000</v>
      </c>
      <c r="K2444" s="67" t="str">
        <f t="shared" si="113"/>
        <v>02-02-02-008-009</v>
      </c>
      <c r="L2444" s="67" t="s">
        <v>672</v>
      </c>
      <c r="M2444" s="66" t="s">
        <v>273</v>
      </c>
      <c r="N2444" s="66" t="str">
        <f t="shared" si="111"/>
        <v/>
      </c>
      <c r="O2444" s="66" t="str">
        <f>IF(A2444="","",IF(M2444="DETALLE","",COUNTIFS(N2444:$N$2970,N2444)))</f>
        <v/>
      </c>
      <c r="P2444" s="66" t="s">
        <v>764</v>
      </c>
      <c r="Q2444" s="66" t="s">
        <v>711</v>
      </c>
      <c r="R2444" s="66" t="s">
        <v>584</v>
      </c>
      <c r="S2444" s="65" t="s">
        <v>764</v>
      </c>
    </row>
    <row r="2445" spans="6:19" s="66" customFormat="1" x14ac:dyDescent="0.25">
      <c r="F2445" s="80" t="s">
        <v>71</v>
      </c>
      <c r="G2445" s="80" t="s">
        <v>982</v>
      </c>
      <c r="H2445" s="6">
        <v>137000000</v>
      </c>
      <c r="I2445" s="6"/>
      <c r="J2445" s="6">
        <f t="shared" si="112"/>
        <v>137000000</v>
      </c>
      <c r="K2445" s="67" t="str">
        <f t="shared" si="113"/>
        <v>02-02-02-008-009</v>
      </c>
      <c r="L2445" s="67" t="s">
        <v>672</v>
      </c>
      <c r="M2445" s="66" t="s">
        <v>273</v>
      </c>
      <c r="N2445" s="66" t="str">
        <f t="shared" si="111"/>
        <v/>
      </c>
      <c r="O2445" s="66" t="str">
        <f>IF(A2445="","",IF(M2445="DETALLE","",COUNTIFS(N2445:$N$2970,N2445)))</f>
        <v/>
      </c>
      <c r="P2445" s="66" t="s">
        <v>764</v>
      </c>
      <c r="Q2445" s="66" t="s">
        <v>711</v>
      </c>
      <c r="R2445" s="66" t="s">
        <v>584</v>
      </c>
      <c r="S2445" s="65" t="s">
        <v>849</v>
      </c>
    </row>
    <row r="2446" spans="6:19" s="66" customFormat="1" x14ac:dyDescent="0.25">
      <c r="F2446" s="80" t="s">
        <v>72</v>
      </c>
      <c r="G2446" s="80" t="s">
        <v>341</v>
      </c>
      <c r="H2446" s="6">
        <v>15000000</v>
      </c>
      <c r="I2446" s="6"/>
      <c r="J2446" s="6">
        <f t="shared" si="112"/>
        <v>15000000</v>
      </c>
      <c r="K2446" s="67" t="str">
        <f t="shared" si="113"/>
        <v>02-02-02-008-009</v>
      </c>
      <c r="L2446" s="67" t="s">
        <v>672</v>
      </c>
      <c r="M2446" s="66" t="s">
        <v>273</v>
      </c>
      <c r="N2446" s="66" t="str">
        <f t="shared" si="111"/>
        <v/>
      </c>
      <c r="O2446" s="66" t="str">
        <f>IF(A2446="","",IF(M2446="DETALLE","",COUNTIFS(N2446:$N$2970,N2446)))</f>
        <v/>
      </c>
      <c r="P2446" s="66" t="s">
        <v>765</v>
      </c>
      <c r="Q2446" s="66" t="s">
        <v>711</v>
      </c>
      <c r="R2446" s="66" t="s">
        <v>584</v>
      </c>
      <c r="S2446" s="65" t="s">
        <v>850</v>
      </c>
    </row>
    <row r="2447" spans="6:19" s="66" customFormat="1" x14ac:dyDescent="0.25">
      <c r="F2447" s="80" t="s">
        <v>73</v>
      </c>
      <c r="G2447" s="80" t="s">
        <v>342</v>
      </c>
      <c r="H2447" s="6">
        <v>32000000</v>
      </c>
      <c r="I2447" s="6"/>
      <c r="J2447" s="6">
        <f t="shared" si="112"/>
        <v>32000000</v>
      </c>
      <c r="K2447" s="67" t="str">
        <f t="shared" si="113"/>
        <v>02-02-02-008-009</v>
      </c>
      <c r="L2447" s="67" t="s">
        <v>672</v>
      </c>
      <c r="M2447" s="66" t="s">
        <v>273</v>
      </c>
      <c r="N2447" s="66" t="str">
        <f t="shared" si="111"/>
        <v/>
      </c>
      <c r="O2447" s="66" t="str">
        <f>IF(A2447="","",IF(M2447="DETALLE","",COUNTIFS(N2447:$N$2970,N2447)))</f>
        <v/>
      </c>
      <c r="P2447" s="66" t="s">
        <v>765</v>
      </c>
      <c r="Q2447" s="66" t="s">
        <v>711</v>
      </c>
      <c r="R2447" s="66" t="s">
        <v>584</v>
      </c>
      <c r="S2447" s="65" t="s">
        <v>765</v>
      </c>
    </row>
    <row r="2448" spans="6:19" s="66" customFormat="1" x14ac:dyDescent="0.25">
      <c r="F2448" s="80" t="s">
        <v>124</v>
      </c>
      <c r="G2448" s="80" t="s">
        <v>987</v>
      </c>
      <c r="H2448" s="6">
        <v>33000000</v>
      </c>
      <c r="I2448" s="6"/>
      <c r="J2448" s="6">
        <f t="shared" si="112"/>
        <v>33000000</v>
      </c>
      <c r="K2448" s="67" t="str">
        <f t="shared" si="113"/>
        <v>02-02-02-008-009</v>
      </c>
      <c r="L2448" s="67" t="s">
        <v>672</v>
      </c>
      <c r="M2448" s="66" t="s">
        <v>273</v>
      </c>
      <c r="N2448" s="66" t="str">
        <f t="shared" si="111"/>
        <v/>
      </c>
      <c r="O2448" s="66" t="str">
        <f>IF(A2448="","",IF(M2448="DETALLE","",COUNTIFS(N2448:$N$2970,N2448)))</f>
        <v/>
      </c>
      <c r="P2448" s="66" t="s">
        <v>766</v>
      </c>
      <c r="Q2448" s="66" t="s">
        <v>711</v>
      </c>
      <c r="R2448" s="66" t="s">
        <v>584</v>
      </c>
      <c r="S2448" s="65" t="s">
        <v>873</v>
      </c>
    </row>
    <row r="2449" spans="1:19" s="66" customFormat="1" x14ac:dyDescent="0.25">
      <c r="F2449" s="80" t="s">
        <v>74</v>
      </c>
      <c r="G2449" s="80" t="s">
        <v>343</v>
      </c>
      <c r="H2449" s="6">
        <v>40000000</v>
      </c>
      <c r="I2449" s="6"/>
      <c r="J2449" s="6">
        <f t="shared" si="112"/>
        <v>40000000</v>
      </c>
      <c r="K2449" s="67" t="str">
        <f t="shared" si="113"/>
        <v>02-02-02-008-009</v>
      </c>
      <c r="L2449" s="67" t="s">
        <v>672</v>
      </c>
      <c r="M2449" s="66" t="s">
        <v>273</v>
      </c>
      <c r="N2449" s="66" t="str">
        <f t="shared" si="111"/>
        <v/>
      </c>
      <c r="O2449" s="66" t="str">
        <f>IF(A2449="","",IF(M2449="DETALLE","",COUNTIFS(N2449:$N$2970,N2449)))</f>
        <v/>
      </c>
      <c r="P2449" s="66" t="s">
        <v>766</v>
      </c>
      <c r="Q2449" s="66" t="s">
        <v>711</v>
      </c>
      <c r="R2449" s="66" t="s">
        <v>584</v>
      </c>
      <c r="S2449" s="65" t="s">
        <v>766</v>
      </c>
    </row>
    <row r="2450" spans="1:19" s="66" customFormat="1" x14ac:dyDescent="0.25">
      <c r="F2450" s="80" t="s">
        <v>75</v>
      </c>
      <c r="G2450" s="80" t="s">
        <v>281</v>
      </c>
      <c r="H2450" s="6">
        <v>8000000</v>
      </c>
      <c r="I2450" s="6"/>
      <c r="J2450" s="6">
        <f t="shared" si="112"/>
        <v>8000000</v>
      </c>
      <c r="K2450" s="67" t="str">
        <f t="shared" si="113"/>
        <v>02-02-02-008-009</v>
      </c>
      <c r="L2450" s="67" t="s">
        <v>672</v>
      </c>
      <c r="M2450" s="66" t="s">
        <v>273</v>
      </c>
      <c r="N2450" s="66" t="str">
        <f t="shared" si="111"/>
        <v/>
      </c>
      <c r="O2450" s="66" t="str">
        <f>IF(A2450="","",IF(M2450="DETALLE","",COUNTIFS(N2450:$N$2970,N2450)))</f>
        <v/>
      </c>
      <c r="P2450" s="66" t="s">
        <v>741</v>
      </c>
      <c r="Q2450" s="66" t="s">
        <v>711</v>
      </c>
      <c r="R2450" s="66" t="s">
        <v>584</v>
      </c>
      <c r="S2450" s="65" t="s">
        <v>741</v>
      </c>
    </row>
    <row r="2451" spans="1:19" s="66" customFormat="1" x14ac:dyDescent="0.25">
      <c r="F2451" s="80" t="s">
        <v>76</v>
      </c>
      <c r="G2451" s="80" t="s">
        <v>282</v>
      </c>
      <c r="H2451" s="6">
        <v>7000000</v>
      </c>
      <c r="I2451" s="6"/>
      <c r="J2451" s="6">
        <f t="shared" si="112"/>
        <v>7000000</v>
      </c>
      <c r="K2451" s="67" t="str">
        <f t="shared" si="113"/>
        <v>02-02-02-008-009</v>
      </c>
      <c r="L2451" s="67" t="s">
        <v>672</v>
      </c>
      <c r="M2451" s="66" t="s">
        <v>273</v>
      </c>
      <c r="N2451" s="66" t="str">
        <f t="shared" si="111"/>
        <v/>
      </c>
      <c r="O2451" s="66" t="str">
        <f>IF(A2451="","",IF(M2451="DETALLE","",COUNTIFS(N2451:$N$2970,N2451)))</f>
        <v/>
      </c>
      <c r="P2451" s="66" t="s">
        <v>741</v>
      </c>
      <c r="Q2451" s="66" t="s">
        <v>711</v>
      </c>
      <c r="R2451" s="66" t="s">
        <v>584</v>
      </c>
      <c r="S2451" s="65" t="s">
        <v>851</v>
      </c>
    </row>
    <row r="2452" spans="1:19" s="66" customFormat="1" x14ac:dyDescent="0.25">
      <c r="F2452" s="80" t="s">
        <v>78</v>
      </c>
      <c r="G2452" s="80" t="s">
        <v>345</v>
      </c>
      <c r="H2452" s="6">
        <v>70000000</v>
      </c>
      <c r="I2452" s="6"/>
      <c r="J2452" s="6">
        <f t="shared" si="112"/>
        <v>70000000</v>
      </c>
      <c r="K2452" s="67" t="str">
        <f t="shared" si="113"/>
        <v>02-02-02-008-009</v>
      </c>
      <c r="L2452" s="67" t="s">
        <v>672</v>
      </c>
      <c r="M2452" s="66" t="s">
        <v>273</v>
      </c>
      <c r="N2452" s="66" t="str">
        <f t="shared" si="111"/>
        <v/>
      </c>
      <c r="O2452" s="66" t="str">
        <f>IF(A2452="","",IF(M2452="DETALLE","",COUNTIFS(N2452:$N$2970,N2452)))</f>
        <v/>
      </c>
      <c r="P2452" s="66" t="s">
        <v>767</v>
      </c>
      <c r="Q2452" s="66" t="s">
        <v>711</v>
      </c>
      <c r="R2452" s="66" t="s">
        <v>584</v>
      </c>
      <c r="S2452" s="65" t="s">
        <v>852</v>
      </c>
    </row>
    <row r="2453" spans="1:19" s="66" customFormat="1" x14ac:dyDescent="0.25">
      <c r="F2453" s="80" t="s">
        <v>79</v>
      </c>
      <c r="G2453" s="80" t="s">
        <v>346</v>
      </c>
      <c r="H2453" s="6">
        <v>42000000</v>
      </c>
      <c r="I2453" s="6"/>
      <c r="J2453" s="6">
        <f t="shared" si="112"/>
        <v>42000000</v>
      </c>
      <c r="K2453" s="67" t="str">
        <f t="shared" si="113"/>
        <v>02-02-02-008-009</v>
      </c>
      <c r="L2453" s="67" t="s">
        <v>672</v>
      </c>
      <c r="M2453" s="66" t="s">
        <v>273</v>
      </c>
      <c r="N2453" s="66" t="str">
        <f t="shared" si="111"/>
        <v/>
      </c>
      <c r="O2453" s="66" t="str">
        <f>IF(A2453="","",IF(M2453="DETALLE","",COUNTIFS(N2453:$N$2970,N2453)))</f>
        <v/>
      </c>
      <c r="P2453" s="66" t="s">
        <v>767</v>
      </c>
      <c r="Q2453" s="66" t="s">
        <v>711</v>
      </c>
      <c r="R2453" s="66" t="s">
        <v>584</v>
      </c>
      <c r="S2453" s="65" t="s">
        <v>853</v>
      </c>
    </row>
    <row r="2454" spans="1:19" s="66" customFormat="1" x14ac:dyDescent="0.25">
      <c r="F2454" s="80" t="s">
        <v>80</v>
      </c>
      <c r="G2454" s="80" t="s">
        <v>347</v>
      </c>
      <c r="H2454" s="6">
        <v>361000000</v>
      </c>
      <c r="I2454" s="6"/>
      <c r="J2454" s="6">
        <f t="shared" si="112"/>
        <v>361000000</v>
      </c>
      <c r="K2454" s="67" t="str">
        <f t="shared" si="113"/>
        <v>02-02-02-008-009</v>
      </c>
      <c r="L2454" s="67" t="s">
        <v>672</v>
      </c>
      <c r="M2454" s="66" t="s">
        <v>273</v>
      </c>
      <c r="N2454" s="66" t="str">
        <f t="shared" si="111"/>
        <v/>
      </c>
      <c r="O2454" s="66" t="str">
        <f>IF(A2454="","",IF(M2454="DETALLE","",COUNTIFS(N2454:$N$2970,N2454)))</f>
        <v/>
      </c>
      <c r="P2454" s="66" t="s">
        <v>768</v>
      </c>
      <c r="Q2454" s="66" t="s">
        <v>711</v>
      </c>
      <c r="R2454" s="66" t="s">
        <v>584</v>
      </c>
      <c r="S2454" s="65" t="s">
        <v>768</v>
      </c>
    </row>
    <row r="2455" spans="1:19" s="66" customFormat="1" x14ac:dyDescent="0.25">
      <c r="F2455" s="80" t="s">
        <v>113</v>
      </c>
      <c r="G2455" s="80" t="s">
        <v>379</v>
      </c>
      <c r="H2455" s="6">
        <v>188000000</v>
      </c>
      <c r="I2455" s="6"/>
      <c r="J2455" s="6">
        <f t="shared" si="112"/>
        <v>188000000</v>
      </c>
      <c r="K2455" s="67" t="str">
        <f t="shared" si="113"/>
        <v>02-02-02-008-009</v>
      </c>
      <c r="L2455" s="67" t="s">
        <v>672</v>
      </c>
      <c r="M2455" s="66" t="s">
        <v>273</v>
      </c>
      <c r="N2455" s="66" t="str">
        <f t="shared" si="111"/>
        <v/>
      </c>
      <c r="O2455" s="66" t="str">
        <f>IF(A2455="","",IF(M2455="DETALLE","",COUNTIFS(N2455:$N$2970,N2455)))</f>
        <v/>
      </c>
      <c r="P2455" s="66" t="s">
        <v>768</v>
      </c>
      <c r="Q2455" s="66" t="s">
        <v>711</v>
      </c>
      <c r="R2455" s="66" t="s">
        <v>584</v>
      </c>
      <c r="S2455" s="65" t="s">
        <v>867</v>
      </c>
    </row>
    <row r="2456" spans="1:19" s="66" customFormat="1" x14ac:dyDescent="0.25">
      <c r="F2456" s="80" t="s">
        <v>251</v>
      </c>
      <c r="G2456" s="80" t="s">
        <v>573</v>
      </c>
      <c r="H2456" s="6">
        <v>30000000</v>
      </c>
      <c r="I2456" s="6"/>
      <c r="J2456" s="6">
        <f t="shared" si="112"/>
        <v>30000000</v>
      </c>
      <c r="K2456" s="67" t="str">
        <f t="shared" si="113"/>
        <v>02-02-02-008-009</v>
      </c>
      <c r="L2456" s="67" t="s">
        <v>672</v>
      </c>
      <c r="M2456" s="66" t="s">
        <v>273</v>
      </c>
      <c r="N2456" s="66" t="str">
        <f t="shared" si="111"/>
        <v/>
      </c>
      <c r="O2456" s="66" t="str">
        <f>IF(A2456="","",IF(M2456="DETALLE","",COUNTIFS(N2456:$N$2970,N2456)))</f>
        <v/>
      </c>
      <c r="P2456" s="66" t="s">
        <v>768</v>
      </c>
      <c r="Q2456" s="66" t="s">
        <v>711</v>
      </c>
      <c r="R2456" s="66" t="s">
        <v>584</v>
      </c>
      <c r="S2456" s="65" t="s">
        <v>909</v>
      </c>
    </row>
    <row r="2457" spans="1:19" s="66" customFormat="1" x14ac:dyDescent="0.25">
      <c r="F2457" s="80" t="s">
        <v>81</v>
      </c>
      <c r="G2457" s="80" t="s">
        <v>348</v>
      </c>
      <c r="H2457" s="6">
        <v>48000000</v>
      </c>
      <c r="I2457" s="6"/>
      <c r="J2457" s="6">
        <f t="shared" si="112"/>
        <v>48000000</v>
      </c>
      <c r="K2457" s="67" t="str">
        <f t="shared" si="113"/>
        <v>02-02-02-008-009</v>
      </c>
      <c r="L2457" s="67" t="s">
        <v>672</v>
      </c>
      <c r="M2457" s="66" t="s">
        <v>273</v>
      </c>
      <c r="N2457" s="66" t="str">
        <f t="shared" si="111"/>
        <v/>
      </c>
      <c r="O2457" s="66" t="str">
        <f>IF(A2457="","",IF(M2457="DETALLE","",COUNTIFS(N2457:$N$2970,N2457)))</f>
        <v/>
      </c>
      <c r="P2457" s="66" t="s">
        <v>768</v>
      </c>
      <c r="Q2457" s="66" t="s">
        <v>711</v>
      </c>
      <c r="R2457" s="66" t="s">
        <v>584</v>
      </c>
      <c r="S2457" s="65" t="s">
        <v>854</v>
      </c>
    </row>
    <row r="2458" spans="1:19" s="66" customFormat="1" x14ac:dyDescent="0.25">
      <c r="F2458" s="80" t="s">
        <v>176</v>
      </c>
      <c r="G2458" s="80" t="s">
        <v>1057</v>
      </c>
      <c r="H2458" s="6">
        <v>481000000</v>
      </c>
      <c r="I2458" s="6"/>
      <c r="J2458" s="6">
        <f t="shared" si="112"/>
        <v>481000000</v>
      </c>
      <c r="K2458" s="67" t="str">
        <f t="shared" si="113"/>
        <v>02-02-02-008-009</v>
      </c>
      <c r="L2458" s="67" t="s">
        <v>672</v>
      </c>
      <c r="M2458" s="66" t="s">
        <v>273</v>
      </c>
      <c r="N2458" s="66" t="str">
        <f t="shared" si="111"/>
        <v/>
      </c>
      <c r="O2458" s="66" t="str">
        <f>IF(A2458="","",IF(M2458="DETALLE","",COUNTIFS(N2458:$N$2970,N2458)))</f>
        <v/>
      </c>
      <c r="P2458" s="66" t="s">
        <v>769</v>
      </c>
      <c r="Q2458" s="66" t="s">
        <v>711</v>
      </c>
      <c r="R2458" s="66" t="s">
        <v>584</v>
      </c>
      <c r="S2458" s="65" t="s">
        <v>769</v>
      </c>
    </row>
    <row r="2459" spans="1:19" s="66" customFormat="1" x14ac:dyDescent="0.25">
      <c r="F2459" s="80" t="s">
        <v>114</v>
      </c>
      <c r="G2459" s="80" t="s">
        <v>380</v>
      </c>
      <c r="H2459" s="6">
        <v>216000000</v>
      </c>
      <c r="I2459" s="6">
        <v>20000000</v>
      </c>
      <c r="J2459" s="6">
        <f t="shared" si="112"/>
        <v>236000000</v>
      </c>
      <c r="K2459" s="67" t="str">
        <f t="shared" si="113"/>
        <v>02-02-02-008-009</v>
      </c>
      <c r="L2459" s="67" t="s">
        <v>672</v>
      </c>
      <c r="M2459" s="66" t="s">
        <v>273</v>
      </c>
      <c r="N2459" s="66" t="str">
        <f t="shared" si="111"/>
        <v/>
      </c>
      <c r="O2459" s="66" t="str">
        <f>IF(A2459="","",IF(M2459="DETALLE","",COUNTIFS(N2459:$N$2970,N2459)))</f>
        <v/>
      </c>
      <c r="P2459" s="66" t="s">
        <v>769</v>
      </c>
      <c r="Q2459" s="66" t="s">
        <v>711</v>
      </c>
      <c r="R2459" s="66" t="s">
        <v>584</v>
      </c>
      <c r="S2459" s="65" t="s">
        <v>868</v>
      </c>
    </row>
    <row r="2460" spans="1:19" s="66" customFormat="1" x14ac:dyDescent="0.25">
      <c r="F2460" s="80" t="s">
        <v>84</v>
      </c>
      <c r="G2460" s="80" t="s">
        <v>351</v>
      </c>
      <c r="H2460" s="6">
        <v>52500000</v>
      </c>
      <c r="I2460" s="6"/>
      <c r="J2460" s="6">
        <f t="shared" si="112"/>
        <v>52500000</v>
      </c>
      <c r="K2460" s="67" t="str">
        <f t="shared" si="113"/>
        <v>02-02-02-008-009</v>
      </c>
      <c r="L2460" s="67" t="s">
        <v>672</v>
      </c>
      <c r="M2460" s="66" t="s">
        <v>273</v>
      </c>
      <c r="N2460" s="66" t="str">
        <f t="shared" si="111"/>
        <v/>
      </c>
      <c r="O2460" s="66" t="str">
        <f>IF(A2460="","",IF(M2460="DETALLE","",COUNTIFS(N2460:$N$2970,N2460)))</f>
        <v/>
      </c>
      <c r="P2460" s="66" t="s">
        <v>769</v>
      </c>
      <c r="Q2460" s="66" t="s">
        <v>711</v>
      </c>
      <c r="R2460" s="66" t="s">
        <v>584</v>
      </c>
      <c r="S2460" s="65" t="s">
        <v>1050</v>
      </c>
    </row>
    <row r="2461" spans="1:19" s="66" customFormat="1" x14ac:dyDescent="0.25">
      <c r="F2461" s="80" t="s">
        <v>85</v>
      </c>
      <c r="G2461" s="80" t="s">
        <v>352</v>
      </c>
      <c r="H2461" s="6">
        <v>97500000</v>
      </c>
      <c r="I2461" s="6"/>
      <c r="J2461" s="6">
        <f t="shared" si="112"/>
        <v>97500000</v>
      </c>
      <c r="K2461" s="67" t="str">
        <f t="shared" si="113"/>
        <v>02-02-02-008-009</v>
      </c>
      <c r="L2461" s="67" t="s">
        <v>672</v>
      </c>
      <c r="M2461" s="66" t="s">
        <v>273</v>
      </c>
      <c r="N2461" s="66" t="str">
        <f t="shared" si="111"/>
        <v/>
      </c>
      <c r="O2461" s="66" t="str">
        <f>IF(A2461="","",IF(M2461="DETALLE","",COUNTIFS(N2461:$N$2970,N2461)))</f>
        <v/>
      </c>
      <c r="P2461" s="66" t="s">
        <v>770</v>
      </c>
      <c r="Q2461" s="66" t="s">
        <v>711</v>
      </c>
      <c r="R2461" s="66" t="s">
        <v>584</v>
      </c>
      <c r="S2461" s="65" t="s">
        <v>770</v>
      </c>
    </row>
    <row r="2462" spans="1:19" s="66" customFormat="1" x14ac:dyDescent="0.25">
      <c r="F2462" s="80" t="s">
        <v>86</v>
      </c>
      <c r="G2462" s="80" t="s">
        <v>353</v>
      </c>
      <c r="H2462" s="6">
        <v>24000000</v>
      </c>
      <c r="I2462" s="6"/>
      <c r="J2462" s="6">
        <f t="shared" si="112"/>
        <v>24000000</v>
      </c>
      <c r="K2462" s="67" t="str">
        <f t="shared" si="113"/>
        <v>02-02-02-008-009</v>
      </c>
      <c r="L2462" s="67" t="s">
        <v>672</v>
      </c>
      <c r="M2462" s="66" t="s">
        <v>273</v>
      </c>
      <c r="N2462" s="66" t="str">
        <f t="shared" si="111"/>
        <v/>
      </c>
      <c r="O2462" s="66" t="str">
        <f>IF(A2462="","",IF(M2462="DETALLE","",COUNTIFS(N2462:$N$2970,N2462)))</f>
        <v/>
      </c>
      <c r="P2462" s="66" t="s">
        <v>770</v>
      </c>
      <c r="Q2462" s="66" t="s">
        <v>711</v>
      </c>
      <c r="R2462" s="66" t="s">
        <v>584</v>
      </c>
      <c r="S2462" s="65" t="s">
        <v>856</v>
      </c>
    </row>
    <row r="2463" spans="1:19" s="66" customFormat="1" ht="15.75" thickBot="1" x14ac:dyDescent="0.3">
      <c r="F2463" s="80" t="s">
        <v>87</v>
      </c>
      <c r="G2463" s="80" t="s">
        <v>354</v>
      </c>
      <c r="H2463" s="6">
        <v>110000000</v>
      </c>
      <c r="I2463" s="6"/>
      <c r="J2463" s="6">
        <f t="shared" si="112"/>
        <v>110000000</v>
      </c>
      <c r="K2463" s="67" t="str">
        <f t="shared" si="113"/>
        <v>02-02-02-008-009</v>
      </c>
      <c r="L2463" s="67" t="s">
        <v>672</v>
      </c>
      <c r="M2463" s="66" t="s">
        <v>273</v>
      </c>
      <c r="N2463" s="66" t="str">
        <f t="shared" si="111"/>
        <v/>
      </c>
      <c r="O2463" s="66" t="str">
        <f>IF(A2463="","",IF(M2463="DETALLE","",COUNTIFS(N2463:$N$2970,N2463)))</f>
        <v/>
      </c>
      <c r="P2463" s="66" t="s">
        <v>771</v>
      </c>
      <c r="Q2463" s="66" t="s">
        <v>711</v>
      </c>
      <c r="R2463" s="66" t="s">
        <v>584</v>
      </c>
      <c r="S2463" s="65" t="s">
        <v>771</v>
      </c>
    </row>
    <row r="2464" spans="1:19" s="66" customFormat="1" ht="15.75" thickTop="1" x14ac:dyDescent="0.25">
      <c r="A2464" s="91" t="s">
        <v>926</v>
      </c>
      <c r="B2464" s="92"/>
      <c r="C2464" s="92"/>
      <c r="D2464" s="92"/>
      <c r="E2464" s="92"/>
      <c r="F2464" s="92"/>
      <c r="G2464" s="92"/>
      <c r="H2464" s="92"/>
      <c r="I2464" s="92"/>
      <c r="J2464" s="61" t="s">
        <v>952</v>
      </c>
      <c r="K2464" s="67"/>
      <c r="L2464" s="67"/>
      <c r="S2464" s="65"/>
    </row>
    <row r="2465" spans="1:19" s="66" customFormat="1" ht="45" customHeight="1" thickBot="1" x14ac:dyDescent="0.3">
      <c r="A2465" s="93" t="s">
        <v>929</v>
      </c>
      <c r="B2465" s="94"/>
      <c r="C2465" s="94"/>
      <c r="D2465" s="94"/>
      <c r="E2465" s="94"/>
      <c r="F2465" s="94"/>
      <c r="G2465" s="94"/>
      <c r="H2465" s="94"/>
      <c r="I2465" s="94"/>
      <c r="J2465" s="94"/>
      <c r="K2465" s="67"/>
      <c r="L2465" s="67"/>
      <c r="S2465" s="65"/>
    </row>
    <row r="2466" spans="1:19" s="66" customFormat="1" ht="30.75" customHeight="1" thickTop="1" x14ac:dyDescent="0.25">
      <c r="A2466" s="48" t="s">
        <v>11</v>
      </c>
      <c r="B2466" s="48" t="s">
        <v>12</v>
      </c>
      <c r="C2466" s="48" t="s">
        <v>13</v>
      </c>
      <c r="D2466" s="48" t="s">
        <v>14</v>
      </c>
      <c r="E2466" s="48" t="s">
        <v>15</v>
      </c>
      <c r="F2466" s="48" t="s">
        <v>16</v>
      </c>
      <c r="G2466" s="49" t="s">
        <v>17</v>
      </c>
      <c r="H2466" s="50" t="s">
        <v>18</v>
      </c>
      <c r="I2466" s="50" t="s">
        <v>19</v>
      </c>
      <c r="J2466" s="50" t="s">
        <v>20</v>
      </c>
      <c r="K2466" s="67"/>
      <c r="L2466" s="67"/>
      <c r="S2466" s="65"/>
    </row>
    <row r="2467" spans="1:19" s="66" customFormat="1" x14ac:dyDescent="0.25">
      <c r="F2467" s="80" t="s">
        <v>88</v>
      </c>
      <c r="G2467" s="80" t="s">
        <v>355</v>
      </c>
      <c r="H2467" s="6">
        <v>14000000</v>
      </c>
      <c r="I2467" s="6"/>
      <c r="J2467" s="6">
        <f t="shared" si="112"/>
        <v>14000000</v>
      </c>
      <c r="K2467" s="67" t="str">
        <f>IF(F2467&lt;&gt;"",K2463,A2467&amp;IF(B2467="","","-"&amp;B2467)&amp;IF(OR(C2467="",C2467=" "),"","-"&amp;C2467)&amp;IF(OR(D2467="",D2467=" "),"","-"&amp;D2467)&amp;IF(OR(E2467="",E2467=" "),"","-"&amp;E2467))</f>
        <v>02-02-02-008-009</v>
      </c>
      <c r="L2467" s="67" t="s">
        <v>672</v>
      </c>
      <c r="M2467" s="66" t="s">
        <v>273</v>
      </c>
      <c r="N2467" s="66" t="str">
        <f t="shared" si="111"/>
        <v/>
      </c>
      <c r="O2467" s="66" t="str">
        <f>IF(A2467="","",IF(M2467="DETALLE","",COUNTIFS(N2467:$N$2970,N2467)))</f>
        <v/>
      </c>
      <c r="P2467" s="66" t="s">
        <v>771</v>
      </c>
      <c r="Q2467" s="66" t="s">
        <v>711</v>
      </c>
      <c r="R2467" s="66" t="s">
        <v>584</v>
      </c>
      <c r="S2467" s="65" t="s">
        <v>1051</v>
      </c>
    </row>
    <row r="2468" spans="1:19" s="66" customFormat="1" x14ac:dyDescent="0.25">
      <c r="F2468" s="80" t="s">
        <v>116</v>
      </c>
      <c r="G2468" s="80" t="s">
        <v>382</v>
      </c>
      <c r="H2468" s="6">
        <v>70000000</v>
      </c>
      <c r="I2468" s="6"/>
      <c r="J2468" s="6">
        <f t="shared" si="112"/>
        <v>70000000</v>
      </c>
      <c r="K2468" s="67" t="str">
        <f t="shared" si="113"/>
        <v>02-02-02-008-009</v>
      </c>
      <c r="L2468" s="67" t="s">
        <v>672</v>
      </c>
      <c r="M2468" s="66" t="s">
        <v>273</v>
      </c>
      <c r="N2468" s="66" t="str">
        <f t="shared" si="111"/>
        <v/>
      </c>
      <c r="O2468" s="66" t="str">
        <f>IF(A2468="","",IF(M2468="DETALLE","",COUNTIFS(N2468:$N$2970,N2468)))</f>
        <v/>
      </c>
      <c r="P2468" s="66" t="s">
        <v>771</v>
      </c>
      <c r="Q2468" s="66" t="s">
        <v>711</v>
      </c>
      <c r="R2468" s="66" t="s">
        <v>584</v>
      </c>
      <c r="S2468" s="65" t="s">
        <v>869</v>
      </c>
    </row>
    <row r="2469" spans="1:19" s="66" customFormat="1" x14ac:dyDescent="0.25">
      <c r="F2469" s="80" t="s">
        <v>141</v>
      </c>
      <c r="G2469" s="80" t="s">
        <v>405</v>
      </c>
      <c r="H2469" s="6">
        <v>160000000</v>
      </c>
      <c r="I2469" s="6"/>
      <c r="J2469" s="6">
        <f t="shared" si="112"/>
        <v>160000000</v>
      </c>
      <c r="K2469" s="67" t="str">
        <f t="shared" si="113"/>
        <v>02-02-02-008-009</v>
      </c>
      <c r="L2469" s="67" t="s">
        <v>672</v>
      </c>
      <c r="M2469" s="66" t="s">
        <v>273</v>
      </c>
      <c r="N2469" s="66" t="str">
        <f t="shared" si="111"/>
        <v/>
      </c>
      <c r="O2469" s="66" t="str">
        <f>IF(A2469="","",IF(M2469="DETALLE","",COUNTIFS(N2469:$N$2970,N2469)))</f>
        <v/>
      </c>
      <c r="P2469" s="66" t="s">
        <v>772</v>
      </c>
      <c r="Q2469" s="66" t="s">
        <v>711</v>
      </c>
      <c r="R2469" s="66" t="s">
        <v>584</v>
      </c>
      <c r="S2469" s="65" t="s">
        <v>772</v>
      </c>
    </row>
    <row r="2470" spans="1:19" s="66" customFormat="1" x14ac:dyDescent="0.25">
      <c r="F2470" s="80" t="s">
        <v>125</v>
      </c>
      <c r="G2470" s="80" t="s">
        <v>392</v>
      </c>
      <c r="H2470" s="6">
        <v>7000000</v>
      </c>
      <c r="I2470" s="6"/>
      <c r="J2470" s="6">
        <f t="shared" si="112"/>
        <v>7000000</v>
      </c>
      <c r="K2470" s="67" t="str">
        <f t="shared" si="113"/>
        <v>02-02-02-008-009</v>
      </c>
      <c r="L2470" s="67" t="s">
        <v>672</v>
      </c>
      <c r="M2470" s="66" t="s">
        <v>273</v>
      </c>
      <c r="N2470" s="66" t="str">
        <f t="shared" si="111"/>
        <v/>
      </c>
      <c r="O2470" s="66" t="str">
        <f>IF(A2470="","",IF(M2470="DETALLE","",COUNTIFS(N2470:$N$2970,N2470)))</f>
        <v/>
      </c>
      <c r="P2470" s="66" t="s">
        <v>772</v>
      </c>
      <c r="Q2470" s="66" t="s">
        <v>711</v>
      </c>
      <c r="R2470" s="66" t="s">
        <v>584</v>
      </c>
      <c r="S2470" s="65" t="s">
        <v>874</v>
      </c>
    </row>
    <row r="2471" spans="1:19" s="66" customFormat="1" x14ac:dyDescent="0.25">
      <c r="F2471" s="84" t="s">
        <v>89</v>
      </c>
      <c r="G2471" s="80" t="s">
        <v>356</v>
      </c>
      <c r="H2471" s="6">
        <v>36000000</v>
      </c>
      <c r="I2471" s="6"/>
      <c r="J2471" s="6">
        <f t="shared" si="112"/>
        <v>36000000</v>
      </c>
      <c r="K2471" s="67" t="str">
        <f t="shared" si="113"/>
        <v>02-02-02-008-009</v>
      </c>
      <c r="L2471" s="67" t="s">
        <v>672</v>
      </c>
      <c r="M2471" s="66" t="s">
        <v>273</v>
      </c>
      <c r="N2471" s="66" t="str">
        <f t="shared" si="111"/>
        <v/>
      </c>
      <c r="O2471" s="66" t="str">
        <f>IF(A2471="","",IF(M2471="DETALLE","",COUNTIFS(N2471:$N$2970,N2471)))</f>
        <v/>
      </c>
      <c r="P2471" s="66" t="s">
        <v>772</v>
      </c>
      <c r="Q2471" s="66" t="s">
        <v>711</v>
      </c>
      <c r="R2471" s="66" t="s">
        <v>584</v>
      </c>
      <c r="S2471" s="65" t="s">
        <v>858</v>
      </c>
    </row>
    <row r="2472" spans="1:19" s="66" customFormat="1" x14ac:dyDescent="0.25">
      <c r="F2472" s="80" t="s">
        <v>90</v>
      </c>
      <c r="G2472" s="80" t="s">
        <v>1025</v>
      </c>
      <c r="H2472" s="6">
        <v>156000000</v>
      </c>
      <c r="I2472" s="6"/>
      <c r="J2472" s="6">
        <f t="shared" si="112"/>
        <v>156000000</v>
      </c>
      <c r="K2472" s="67" t="str">
        <f t="shared" si="113"/>
        <v>02-02-02-008-009</v>
      </c>
      <c r="L2472" s="67" t="s">
        <v>672</v>
      </c>
      <c r="M2472" s="66" t="s">
        <v>273</v>
      </c>
      <c r="N2472" s="66" t="str">
        <f t="shared" si="111"/>
        <v/>
      </c>
      <c r="O2472" s="66" t="str">
        <f>IF(A2472="","",IF(M2472="DETALLE","",COUNTIFS(N2472:$N$2970,N2472)))</f>
        <v/>
      </c>
      <c r="P2472" s="66" t="s">
        <v>773</v>
      </c>
      <c r="Q2472" s="66" t="s">
        <v>711</v>
      </c>
      <c r="R2472" s="66" t="s">
        <v>584</v>
      </c>
      <c r="S2472" s="65" t="s">
        <v>773</v>
      </c>
    </row>
    <row r="2473" spans="1:19" s="66" customFormat="1" x14ac:dyDescent="0.25">
      <c r="F2473" s="80" t="s">
        <v>91</v>
      </c>
      <c r="G2473" s="80" t="s">
        <v>358</v>
      </c>
      <c r="H2473" s="6">
        <v>68000000</v>
      </c>
      <c r="I2473" s="6"/>
      <c r="J2473" s="6">
        <f t="shared" si="112"/>
        <v>68000000</v>
      </c>
      <c r="K2473" s="67" t="str">
        <f t="shared" si="113"/>
        <v>02-02-02-008-009</v>
      </c>
      <c r="L2473" s="67" t="s">
        <v>672</v>
      </c>
      <c r="M2473" s="66" t="s">
        <v>273</v>
      </c>
      <c r="N2473" s="66" t="str">
        <f t="shared" si="111"/>
        <v/>
      </c>
      <c r="O2473" s="66" t="str">
        <f>IF(A2473="","",IF(M2473="DETALLE","",COUNTIFS(N2473:$N$2970,N2473)))</f>
        <v/>
      </c>
      <c r="P2473" s="66" t="s">
        <v>773</v>
      </c>
      <c r="Q2473" s="66" t="s">
        <v>711</v>
      </c>
      <c r="R2473" s="66" t="s">
        <v>584</v>
      </c>
      <c r="S2473" s="65" t="s">
        <v>859</v>
      </c>
    </row>
    <row r="2474" spans="1:19" s="66" customFormat="1" x14ac:dyDescent="0.25">
      <c r="F2474" s="80" t="s">
        <v>258</v>
      </c>
      <c r="G2474" s="80" t="s">
        <v>580</v>
      </c>
      <c r="H2474" s="6">
        <v>17500000</v>
      </c>
      <c r="I2474" s="6"/>
      <c r="J2474" s="6">
        <f t="shared" si="112"/>
        <v>17500000</v>
      </c>
      <c r="K2474" s="67" t="str">
        <f t="shared" si="113"/>
        <v>02-02-02-008-009</v>
      </c>
      <c r="L2474" s="67" t="s">
        <v>672</v>
      </c>
      <c r="M2474" s="66" t="s">
        <v>273</v>
      </c>
      <c r="N2474" s="66" t="str">
        <f t="shared" si="111"/>
        <v/>
      </c>
      <c r="O2474" s="66" t="str">
        <f>IF(A2474="","",IF(M2474="DETALLE","",COUNTIFS(N2474:$N$2970,N2474)))</f>
        <v/>
      </c>
      <c r="P2474" s="66" t="s">
        <v>773</v>
      </c>
      <c r="Q2474" s="66" t="s">
        <v>711</v>
      </c>
      <c r="R2474" s="66" t="s">
        <v>584</v>
      </c>
      <c r="S2474" s="65" t="s">
        <v>909</v>
      </c>
    </row>
    <row r="2475" spans="1:19" s="66" customFormat="1" x14ac:dyDescent="0.25">
      <c r="F2475" s="80" t="s">
        <v>164</v>
      </c>
      <c r="G2475" s="80" t="s">
        <v>443</v>
      </c>
      <c r="H2475" s="6">
        <v>8500000</v>
      </c>
      <c r="I2475" s="6"/>
      <c r="J2475" s="6">
        <f t="shared" si="112"/>
        <v>8500000</v>
      </c>
      <c r="K2475" s="67" t="str">
        <f t="shared" si="113"/>
        <v>02-02-02-008-009</v>
      </c>
      <c r="L2475" s="67" t="s">
        <v>672</v>
      </c>
      <c r="M2475" s="66" t="s">
        <v>273</v>
      </c>
      <c r="N2475" s="66" t="str">
        <f t="shared" si="111"/>
        <v/>
      </c>
      <c r="O2475" s="66" t="str">
        <f>IF(A2475="","",IF(M2475="DETALLE","",COUNTIFS(N2475:$N$2970,N2475)))</f>
        <v/>
      </c>
      <c r="P2475" s="66" t="s">
        <v>773</v>
      </c>
      <c r="Q2475" s="66" t="s">
        <v>711</v>
      </c>
      <c r="R2475" s="66" t="s">
        <v>584</v>
      </c>
      <c r="S2475" s="65" t="s">
        <v>1054</v>
      </c>
    </row>
    <row r="2476" spans="1:19" s="66" customFormat="1" x14ac:dyDescent="0.25">
      <c r="F2476" s="80" t="s">
        <v>93</v>
      </c>
      <c r="G2476" s="80" t="s">
        <v>360</v>
      </c>
      <c r="H2476" s="6">
        <v>181000000</v>
      </c>
      <c r="I2476" s="6"/>
      <c r="J2476" s="6">
        <f t="shared" si="112"/>
        <v>181000000</v>
      </c>
      <c r="K2476" s="67" t="str">
        <f t="shared" si="113"/>
        <v>02-02-02-008-009</v>
      </c>
      <c r="L2476" s="67" t="s">
        <v>672</v>
      </c>
      <c r="M2476" s="66" t="s">
        <v>273</v>
      </c>
      <c r="N2476" s="66" t="str">
        <f t="shared" si="111"/>
        <v/>
      </c>
      <c r="O2476" s="66" t="str">
        <f>IF(A2476="","",IF(M2476="DETALLE","",COUNTIFS(N2476:$N$2970,N2476)))</f>
        <v/>
      </c>
      <c r="P2476" s="66" t="s">
        <v>774</v>
      </c>
      <c r="Q2476" s="66" t="s">
        <v>711</v>
      </c>
      <c r="R2476" s="66" t="s">
        <v>584</v>
      </c>
      <c r="S2476" s="65" t="s">
        <v>774</v>
      </c>
    </row>
    <row r="2477" spans="1:19" s="66" customFormat="1" x14ac:dyDescent="0.25">
      <c r="F2477" s="84" t="s">
        <v>94</v>
      </c>
      <c r="G2477" s="80" t="s">
        <v>361</v>
      </c>
      <c r="H2477" s="6">
        <v>110000000</v>
      </c>
      <c r="I2477" s="6"/>
      <c r="J2477" s="6">
        <f t="shared" si="112"/>
        <v>110000000</v>
      </c>
      <c r="K2477" s="67" t="str">
        <f t="shared" si="113"/>
        <v>02-02-02-008-009</v>
      </c>
      <c r="L2477" s="67" t="s">
        <v>672</v>
      </c>
      <c r="M2477" s="66" t="s">
        <v>273</v>
      </c>
      <c r="N2477" s="66" t="str">
        <f t="shared" si="111"/>
        <v/>
      </c>
      <c r="O2477" s="66" t="str">
        <f>IF(A2477="","",IF(M2477="DETALLE","",COUNTIFS(N2477:$N$2970,N2477)))</f>
        <v/>
      </c>
      <c r="P2477" s="66" t="s">
        <v>774</v>
      </c>
      <c r="Q2477" s="66" t="s">
        <v>711</v>
      </c>
      <c r="R2477" s="66" t="s">
        <v>584</v>
      </c>
      <c r="S2477" s="65" t="s">
        <v>860</v>
      </c>
    </row>
    <row r="2478" spans="1:19" s="66" customFormat="1" x14ac:dyDescent="0.25">
      <c r="F2478" s="80" t="s">
        <v>259</v>
      </c>
      <c r="G2478" s="80" t="s">
        <v>581</v>
      </c>
      <c r="H2478" s="6">
        <v>26000000</v>
      </c>
      <c r="I2478" s="6"/>
      <c r="J2478" s="6">
        <f t="shared" si="112"/>
        <v>26000000</v>
      </c>
      <c r="K2478" s="67" t="str">
        <f t="shared" si="113"/>
        <v>02-02-02-008-009</v>
      </c>
      <c r="L2478" s="67" t="s">
        <v>672</v>
      </c>
      <c r="M2478" s="66" t="s">
        <v>273</v>
      </c>
      <c r="N2478" s="66" t="str">
        <f t="shared" si="111"/>
        <v/>
      </c>
      <c r="O2478" s="66" t="str">
        <f>IF(A2478="","",IF(M2478="DETALLE","",COUNTIFS(N2478:$N$2970,N2478)))</f>
        <v/>
      </c>
      <c r="P2478" s="66" t="s">
        <v>774</v>
      </c>
      <c r="Q2478" s="66" t="s">
        <v>711</v>
      </c>
      <c r="R2478" s="66" t="s">
        <v>584</v>
      </c>
      <c r="S2478" s="65" t="s">
        <v>909</v>
      </c>
    </row>
    <row r="2479" spans="1:19" s="66" customFormat="1" x14ac:dyDescent="0.25">
      <c r="F2479" s="80" t="s">
        <v>142</v>
      </c>
      <c r="G2479" s="80" t="s">
        <v>406</v>
      </c>
      <c r="H2479" s="6">
        <v>48000000</v>
      </c>
      <c r="I2479" s="6"/>
      <c r="J2479" s="6">
        <f t="shared" si="112"/>
        <v>48000000</v>
      </c>
      <c r="K2479" s="67" t="str">
        <f t="shared" si="113"/>
        <v>02-02-02-008-009</v>
      </c>
      <c r="L2479" s="67" t="s">
        <v>672</v>
      </c>
      <c r="M2479" s="66" t="s">
        <v>273</v>
      </c>
      <c r="N2479" s="66" t="str">
        <f t="shared" si="111"/>
        <v/>
      </c>
      <c r="O2479" s="66" t="str">
        <f>IF(A2479="","",IF(M2479="DETALLE","",COUNTIFS(N2479:$N$2970,N2479)))</f>
        <v/>
      </c>
      <c r="P2479" s="66" t="s">
        <v>774</v>
      </c>
      <c r="Q2479" s="66" t="s">
        <v>711</v>
      </c>
      <c r="R2479" s="66" t="s">
        <v>584</v>
      </c>
      <c r="S2479" s="65" t="s">
        <v>1053</v>
      </c>
    </row>
    <row r="2480" spans="1:19" s="66" customFormat="1" x14ac:dyDescent="0.25">
      <c r="F2480" s="80" t="s">
        <v>97</v>
      </c>
      <c r="G2480" s="80" t="s">
        <v>364</v>
      </c>
      <c r="H2480" s="6">
        <v>4000000</v>
      </c>
      <c r="I2480" s="6"/>
      <c r="J2480" s="6">
        <f t="shared" si="112"/>
        <v>4000000</v>
      </c>
      <c r="K2480" s="67" t="str">
        <f t="shared" si="113"/>
        <v>02-02-02-008-009</v>
      </c>
      <c r="L2480" s="67" t="s">
        <v>672</v>
      </c>
      <c r="M2480" s="66" t="s">
        <v>273</v>
      </c>
      <c r="N2480" s="66" t="str">
        <f t="shared" si="111"/>
        <v/>
      </c>
      <c r="O2480" s="66" t="str">
        <f>IF(A2480="","",IF(M2480="DETALLE","",COUNTIFS(N2480:$N$2970,N2480)))</f>
        <v/>
      </c>
      <c r="P2480" s="66" t="s">
        <v>742</v>
      </c>
      <c r="Q2480" s="66" t="s">
        <v>711</v>
      </c>
      <c r="R2480" s="66" t="s">
        <v>584</v>
      </c>
      <c r="S2480" s="65" t="s">
        <v>861</v>
      </c>
    </row>
    <row r="2481" spans="1:19" s="66" customFormat="1" x14ac:dyDescent="0.25">
      <c r="F2481" s="80" t="s">
        <v>260</v>
      </c>
      <c r="G2481" s="80" t="s">
        <v>582</v>
      </c>
      <c r="H2481" s="6">
        <v>21000000</v>
      </c>
      <c r="I2481" s="6"/>
      <c r="J2481" s="6">
        <f t="shared" si="112"/>
        <v>21000000</v>
      </c>
      <c r="K2481" s="67" t="str">
        <f t="shared" si="113"/>
        <v>02-02-02-008-009</v>
      </c>
      <c r="L2481" s="67" t="s">
        <v>672</v>
      </c>
      <c r="M2481" s="66" t="s">
        <v>273</v>
      </c>
      <c r="N2481" s="66" t="str">
        <f t="shared" si="111"/>
        <v/>
      </c>
      <c r="O2481" s="66" t="str">
        <f>IF(A2481="","",IF(M2481="DETALLE","",COUNTIFS(N2481:$N$2970,N2481)))</f>
        <v/>
      </c>
      <c r="P2481" s="66" t="s">
        <v>742</v>
      </c>
      <c r="Q2481" s="66" t="s">
        <v>711</v>
      </c>
      <c r="R2481" s="66" t="s">
        <v>584</v>
      </c>
      <c r="S2481" s="65" t="s">
        <v>909</v>
      </c>
    </row>
    <row r="2482" spans="1:19" s="66" customFormat="1" ht="21.75" customHeight="1" x14ac:dyDescent="0.25">
      <c r="A2482" s="62"/>
      <c r="B2482" s="62"/>
      <c r="C2482" s="62"/>
      <c r="D2482" s="62"/>
      <c r="E2482" s="62"/>
      <c r="F2482" s="62"/>
      <c r="G2482" s="62" t="s">
        <v>261</v>
      </c>
      <c r="H2482" s="4" t="str">
        <f>IF(A2482="","",SUMIFS(H2483:$H$2970,L2483:$L$2970,K2482))</f>
        <v/>
      </c>
      <c r="I2482" s="4" t="str">
        <f>IF(A2482="","",SUMIFS(I2483:$I$2970,L2483:$L$2970,K2482))</f>
        <v/>
      </c>
      <c r="J2482" s="4" t="str">
        <f t="shared" si="112"/>
        <v/>
      </c>
      <c r="K2482" s="64" t="str">
        <f t="shared" si="113"/>
        <v/>
      </c>
      <c r="L2482" s="64" t="s">
        <v>261</v>
      </c>
      <c r="M2482" s="62" t="s">
        <v>261</v>
      </c>
      <c r="N2482" s="62" t="str">
        <f t="shared" si="111"/>
        <v/>
      </c>
      <c r="O2482" s="62" t="str">
        <f>IF(A2482="","",IF(M2482="DETALLE","",COUNTIFS(N2482:$N$2970,N2482)))</f>
        <v/>
      </c>
      <c r="P2482" s="62" t="s">
        <v>261</v>
      </c>
      <c r="Q2482" s="62" t="s">
        <v>261</v>
      </c>
      <c r="R2482" s="62" t="s">
        <v>261</v>
      </c>
      <c r="S2482" s="65" t="s">
        <v>261</v>
      </c>
    </row>
    <row r="2483" spans="1:19" s="66" customFormat="1" ht="30" customHeight="1" x14ac:dyDescent="0.25">
      <c r="A2483" s="62" t="s">
        <v>27</v>
      </c>
      <c r="B2483" s="62" t="s">
        <v>27</v>
      </c>
      <c r="C2483" s="62" t="s">
        <v>27</v>
      </c>
      <c r="D2483" s="62" t="s">
        <v>149</v>
      </c>
      <c r="E2483" s="62"/>
      <c r="F2483" s="71"/>
      <c r="G2483" s="63" t="s">
        <v>585</v>
      </c>
      <c r="H2483" s="4">
        <f>IF(A2483="","",SUMIFS(H2484:$H$2970,L2484:$L$2970,K2483))</f>
        <v>19792124545.580002</v>
      </c>
      <c r="I2483" s="4">
        <f>IF(A2483="","",SUMIFS(I2484:$I$2970,L2484:$L$2970,K2483))</f>
        <v>33274730683</v>
      </c>
      <c r="J2483" s="4">
        <f t="shared" si="112"/>
        <v>53066855228.580002</v>
      </c>
      <c r="K2483" s="64" t="str">
        <f t="shared" si="113"/>
        <v>02-02-02-009</v>
      </c>
      <c r="L2483" s="64" t="s">
        <v>649</v>
      </c>
      <c r="M2483" s="62" t="s">
        <v>276</v>
      </c>
      <c r="N2483" s="62" t="str">
        <f t="shared" si="111"/>
        <v>020202009Ordinal</v>
      </c>
      <c r="O2483" s="62">
        <f>IF(A2483="","",IF(M2483="DETALLE","",COUNTIFS(N2483:$N$2970,N2483)))</f>
        <v>1</v>
      </c>
      <c r="P2483" s="62" t="s">
        <v>261</v>
      </c>
      <c r="Q2483" s="62" t="s">
        <v>290</v>
      </c>
      <c r="R2483" s="62" t="s">
        <v>585</v>
      </c>
      <c r="S2483" s="65" t="s">
        <v>261</v>
      </c>
    </row>
    <row r="2484" spans="1:19" s="66" customFormat="1" ht="30" customHeight="1" x14ac:dyDescent="0.25">
      <c r="A2484" s="62" t="s">
        <v>27</v>
      </c>
      <c r="B2484" s="62" t="s">
        <v>27</v>
      </c>
      <c r="C2484" s="62" t="s">
        <v>27</v>
      </c>
      <c r="D2484" s="62" t="s">
        <v>149</v>
      </c>
      <c r="E2484" s="62" t="s">
        <v>152</v>
      </c>
      <c r="F2484" s="71"/>
      <c r="G2484" s="63" t="s">
        <v>586</v>
      </c>
      <c r="H2484" s="4">
        <f>IF(A2484="","",SUMIFS(H2485:$H$2970,L2485:$L$2970,K2484))</f>
        <v>3537205340</v>
      </c>
      <c r="I2484" s="4">
        <f>IF(A2484="","",SUMIFS(I2485:$I$2970,L2485:$L$2970,K2484))</f>
        <v>17282325400</v>
      </c>
      <c r="J2484" s="4">
        <f t="shared" si="112"/>
        <v>20819530740</v>
      </c>
      <c r="K2484" s="64" t="str">
        <f t="shared" si="113"/>
        <v>02-02-02-009-002</v>
      </c>
      <c r="L2484" s="64" t="s">
        <v>673</v>
      </c>
      <c r="M2484" s="62" t="s">
        <v>277</v>
      </c>
      <c r="N2484" s="62" t="str">
        <f t="shared" si="111"/>
        <v>020202009002Subordinal</v>
      </c>
      <c r="O2484" s="62">
        <f>IF(A2484="","",IF(M2484="DETALLE","",COUNTIFS(N2484:$N$2970,N2484)))</f>
        <v>1</v>
      </c>
      <c r="P2484" s="62" t="s">
        <v>261</v>
      </c>
      <c r="Q2484" s="62" t="s">
        <v>586</v>
      </c>
      <c r="R2484" s="62" t="s">
        <v>586</v>
      </c>
      <c r="S2484" s="65" t="s">
        <v>261</v>
      </c>
    </row>
    <row r="2485" spans="1:19" s="66" customFormat="1" x14ac:dyDescent="0.25">
      <c r="F2485" s="84" t="s">
        <v>101</v>
      </c>
      <c r="G2485" s="80" t="s">
        <v>279</v>
      </c>
      <c r="H2485" s="6">
        <v>1276571500</v>
      </c>
      <c r="I2485" s="6"/>
      <c r="J2485" s="6">
        <f t="shared" si="112"/>
        <v>1276571500</v>
      </c>
      <c r="K2485" s="67" t="str">
        <f t="shared" si="113"/>
        <v>02-02-02-009-002</v>
      </c>
      <c r="L2485" s="67" t="s">
        <v>674</v>
      </c>
      <c r="M2485" s="66" t="s">
        <v>273</v>
      </c>
      <c r="N2485" s="66" t="str">
        <f t="shared" si="111"/>
        <v/>
      </c>
      <c r="O2485" s="66" t="str">
        <f>IF(A2485="","",IF(M2485="DETALLE","",COUNTIFS(N2485:$N$2970,N2485)))</f>
        <v/>
      </c>
      <c r="P2485" s="66" t="s">
        <v>739</v>
      </c>
      <c r="Q2485" s="66" t="s">
        <v>586</v>
      </c>
      <c r="R2485" s="66" t="s">
        <v>586</v>
      </c>
      <c r="S2485" s="65" t="s">
        <v>864</v>
      </c>
    </row>
    <row r="2486" spans="1:19" s="66" customFormat="1" x14ac:dyDescent="0.25">
      <c r="F2486" s="84" t="s">
        <v>166</v>
      </c>
      <c r="G2486" s="80" t="s">
        <v>1043</v>
      </c>
      <c r="H2486" s="6">
        <v>250000000</v>
      </c>
      <c r="I2486" s="6"/>
      <c r="J2486" s="6">
        <f t="shared" si="112"/>
        <v>250000000</v>
      </c>
      <c r="K2486" s="67" t="str">
        <f t="shared" si="113"/>
        <v>02-02-02-009-002</v>
      </c>
      <c r="L2486" s="67" t="s">
        <v>674</v>
      </c>
      <c r="M2486" s="66" t="s">
        <v>273</v>
      </c>
      <c r="N2486" s="66" t="str">
        <f t="shared" si="111"/>
        <v/>
      </c>
      <c r="O2486" s="66" t="str">
        <f>IF(A2486="","",IF(M2486="DETALLE","",COUNTIFS(N2486:$N$2970,N2486)))</f>
        <v/>
      </c>
      <c r="P2486" s="66" t="s">
        <v>739</v>
      </c>
      <c r="Q2486" s="66" t="s">
        <v>586</v>
      </c>
      <c r="R2486" s="66" t="s">
        <v>586</v>
      </c>
      <c r="S2486" s="65" t="s">
        <v>899</v>
      </c>
    </row>
    <row r="2487" spans="1:19" s="66" customFormat="1" x14ac:dyDescent="0.25">
      <c r="F2487" s="84" t="s">
        <v>128</v>
      </c>
      <c r="G2487" s="80" t="s">
        <v>1038</v>
      </c>
      <c r="H2487" s="6">
        <v>138200000</v>
      </c>
      <c r="I2487" s="6"/>
      <c r="J2487" s="6">
        <f t="shared" si="112"/>
        <v>138200000</v>
      </c>
      <c r="K2487" s="67" t="str">
        <f t="shared" si="113"/>
        <v>02-02-02-009-002</v>
      </c>
      <c r="L2487" s="67" t="s">
        <v>674</v>
      </c>
      <c r="M2487" s="66" t="s">
        <v>273</v>
      </c>
      <c r="N2487" s="66" t="str">
        <f t="shared" si="111"/>
        <v/>
      </c>
      <c r="O2487" s="66" t="str">
        <f>IF(A2487="","",IF(M2487="DETALLE","",COUNTIFS(N2487:$N$2970,N2487)))</f>
        <v/>
      </c>
      <c r="P2487" s="66" t="s">
        <v>739</v>
      </c>
      <c r="Q2487" s="66" t="s">
        <v>586</v>
      </c>
      <c r="R2487" s="66" t="s">
        <v>586</v>
      </c>
      <c r="S2487" s="65" t="s">
        <v>876</v>
      </c>
    </row>
    <row r="2488" spans="1:19" s="66" customFormat="1" x14ac:dyDescent="0.25">
      <c r="F2488" s="80" t="s">
        <v>33</v>
      </c>
      <c r="G2488" s="80" t="s">
        <v>979</v>
      </c>
      <c r="H2488" s="6">
        <v>200000000</v>
      </c>
      <c r="I2488" s="6"/>
      <c r="J2488" s="6">
        <f t="shared" si="112"/>
        <v>200000000</v>
      </c>
      <c r="K2488" s="67" t="str">
        <f>IF(F2488&lt;&gt;"",K2487,A2488&amp;IF(B2488="","","-"&amp;B2488)&amp;IF(OR(C2488="",C2488=" "),"","-"&amp;C2488)&amp;IF(OR(D2488="",D2488=" "),"","-"&amp;D2488)&amp;IF(OR(E2488="",E2488=" "),"","-"&amp;E2488))</f>
        <v>02-02-02-009-002</v>
      </c>
      <c r="L2488" s="67" t="s">
        <v>674</v>
      </c>
      <c r="M2488" s="66" t="s">
        <v>273</v>
      </c>
      <c r="N2488" s="66" t="str">
        <f t="shared" si="111"/>
        <v/>
      </c>
      <c r="O2488" s="66" t="str">
        <f>IF(A2488="","",IF(M2488="DETALLE","",COUNTIFS(N2488:$N$2970,N2488)))</f>
        <v/>
      </c>
      <c r="P2488" s="66" t="s">
        <v>739</v>
      </c>
      <c r="Q2488" s="66" t="s">
        <v>586</v>
      </c>
      <c r="R2488" s="66" t="s">
        <v>586</v>
      </c>
      <c r="S2488" s="65" t="s">
        <v>834</v>
      </c>
    </row>
    <row r="2489" spans="1:19" s="66" customFormat="1" x14ac:dyDescent="0.25">
      <c r="F2489" s="80" t="s">
        <v>136</v>
      </c>
      <c r="G2489" s="80" t="s">
        <v>1035</v>
      </c>
      <c r="H2489" s="6">
        <v>187273840</v>
      </c>
      <c r="I2489" s="6"/>
      <c r="J2489" s="6">
        <f t="shared" si="112"/>
        <v>187273840</v>
      </c>
      <c r="K2489" s="67" t="str">
        <f t="shared" si="113"/>
        <v>02-02-02-009-002</v>
      </c>
      <c r="L2489" s="67" t="s">
        <v>674</v>
      </c>
      <c r="M2489" s="66" t="s">
        <v>273</v>
      </c>
      <c r="N2489" s="66" t="str">
        <f t="shared" si="111"/>
        <v/>
      </c>
      <c r="O2489" s="66" t="str">
        <f>IF(A2489="","",IF(M2489="DETALLE","",COUNTIFS(N2489:$N$2970,N2489)))</f>
        <v/>
      </c>
      <c r="P2489" s="66" t="s">
        <v>739</v>
      </c>
      <c r="Q2489" s="66" t="s">
        <v>586</v>
      </c>
      <c r="R2489" s="66" t="s">
        <v>586</v>
      </c>
      <c r="S2489" s="65" t="s">
        <v>884</v>
      </c>
    </row>
    <row r="2490" spans="1:19" s="66" customFormat="1" x14ac:dyDescent="0.25">
      <c r="F2490" s="80" t="s">
        <v>36</v>
      </c>
      <c r="G2490" s="80" t="s">
        <v>307</v>
      </c>
      <c r="H2490" s="6">
        <v>530000000</v>
      </c>
      <c r="I2490" s="6"/>
      <c r="J2490" s="6">
        <f t="shared" si="112"/>
        <v>530000000</v>
      </c>
      <c r="K2490" s="67" t="str">
        <f t="shared" si="113"/>
        <v>02-02-02-009-002</v>
      </c>
      <c r="L2490" s="67" t="s">
        <v>674</v>
      </c>
      <c r="M2490" s="66" t="s">
        <v>273</v>
      </c>
      <c r="N2490" s="66" t="str">
        <f t="shared" si="111"/>
        <v/>
      </c>
      <c r="O2490" s="66" t="str">
        <f>IF(A2490="","",IF(M2490="DETALLE","",COUNTIFS(N2490:$N$2970,N2490)))</f>
        <v/>
      </c>
      <c r="P2490" s="66" t="s">
        <v>739</v>
      </c>
      <c r="Q2490" s="66" t="s">
        <v>586</v>
      </c>
      <c r="R2490" s="66" t="s">
        <v>586</v>
      </c>
      <c r="S2490" s="65" t="s">
        <v>837</v>
      </c>
    </row>
    <row r="2491" spans="1:19" s="66" customFormat="1" x14ac:dyDescent="0.25">
      <c r="F2491" s="80" t="s">
        <v>121</v>
      </c>
      <c r="G2491" s="80" t="s">
        <v>980</v>
      </c>
      <c r="H2491" s="6">
        <v>469500000</v>
      </c>
      <c r="I2491" s="6"/>
      <c r="J2491" s="6">
        <f t="shared" si="112"/>
        <v>469500000</v>
      </c>
      <c r="K2491" s="67" t="str">
        <f t="shared" si="113"/>
        <v>02-02-02-009-002</v>
      </c>
      <c r="L2491" s="67" t="s">
        <v>674</v>
      </c>
      <c r="M2491" s="66" t="s">
        <v>273</v>
      </c>
      <c r="N2491" s="66" t="str">
        <f t="shared" si="111"/>
        <v/>
      </c>
      <c r="O2491" s="66" t="str">
        <f>IF(A2491="","",IF(M2491="DETALLE","",COUNTIFS(N2491:$N$2970,N2491)))</f>
        <v/>
      </c>
      <c r="P2491" s="66" t="s">
        <v>739</v>
      </c>
      <c r="Q2491" s="66" t="s">
        <v>586</v>
      </c>
      <c r="R2491" s="66" t="s">
        <v>586</v>
      </c>
      <c r="S2491" s="65" t="s">
        <v>870</v>
      </c>
    </row>
    <row r="2492" spans="1:19" s="66" customFormat="1" x14ac:dyDescent="0.25">
      <c r="F2492" s="80" t="s">
        <v>122</v>
      </c>
      <c r="G2492" s="80" t="s">
        <v>389</v>
      </c>
      <c r="H2492" s="6">
        <v>450000000</v>
      </c>
      <c r="I2492" s="6"/>
      <c r="J2492" s="6">
        <f t="shared" si="112"/>
        <v>450000000</v>
      </c>
      <c r="K2492" s="67" t="str">
        <f t="shared" si="113"/>
        <v>02-02-02-009-002</v>
      </c>
      <c r="L2492" s="67" t="s">
        <v>674</v>
      </c>
      <c r="M2492" s="66" t="s">
        <v>273</v>
      </c>
      <c r="N2492" s="66" t="str">
        <f t="shared" si="111"/>
        <v/>
      </c>
      <c r="O2492" s="66" t="str">
        <f>IF(A2492="","",IF(M2492="DETALLE","",COUNTIFS(N2492:$N$2970,N2492)))</f>
        <v/>
      </c>
      <c r="P2492" s="66" t="s">
        <v>739</v>
      </c>
      <c r="Q2492" s="66" t="s">
        <v>586</v>
      </c>
      <c r="R2492" s="66" t="s">
        <v>586</v>
      </c>
      <c r="S2492" s="65" t="s">
        <v>871</v>
      </c>
    </row>
    <row r="2493" spans="1:19" s="66" customFormat="1" x14ac:dyDescent="0.25">
      <c r="F2493" s="80" t="s">
        <v>54</v>
      </c>
      <c r="G2493" s="80" t="s">
        <v>288</v>
      </c>
      <c r="H2493" s="6"/>
      <c r="I2493" s="6">
        <v>16932325400</v>
      </c>
      <c r="J2493" s="6">
        <f t="shared" si="112"/>
        <v>16932325400</v>
      </c>
      <c r="K2493" s="67" t="str">
        <f t="shared" si="113"/>
        <v>02-02-02-009-002</v>
      </c>
      <c r="L2493" s="67" t="s">
        <v>674</v>
      </c>
      <c r="M2493" s="66" t="s">
        <v>273</v>
      </c>
      <c r="N2493" s="66" t="str">
        <f t="shared" si="111"/>
        <v/>
      </c>
      <c r="O2493" s="66" t="str">
        <f>IF(A2493="","",IF(M2493="DETALLE","",COUNTIFS(N2493:$N$2970,N2493)))</f>
        <v/>
      </c>
      <c r="P2493" s="66" t="s">
        <v>743</v>
      </c>
      <c r="Q2493" s="66" t="s">
        <v>586</v>
      </c>
      <c r="R2493" s="66" t="s">
        <v>586</v>
      </c>
      <c r="S2493" s="65" t="s">
        <v>743</v>
      </c>
    </row>
    <row r="2494" spans="1:19" s="66" customFormat="1" x14ac:dyDescent="0.25">
      <c r="F2494" s="80" t="s">
        <v>58</v>
      </c>
      <c r="G2494" s="80" t="s">
        <v>988</v>
      </c>
      <c r="H2494" s="6"/>
      <c r="I2494" s="6">
        <v>350000000</v>
      </c>
      <c r="J2494" s="6">
        <f t="shared" si="112"/>
        <v>350000000</v>
      </c>
      <c r="K2494" s="67" t="str">
        <f t="shared" si="113"/>
        <v>02-02-02-009-002</v>
      </c>
      <c r="L2494" s="67" t="s">
        <v>674</v>
      </c>
      <c r="M2494" s="66" t="s">
        <v>273</v>
      </c>
      <c r="N2494" s="66" t="str">
        <f t="shared" si="111"/>
        <v/>
      </c>
      <c r="O2494" s="66" t="str">
        <f>IF(A2494="","",IF(M2494="DETALLE","",COUNTIFS(N2494:$N$2970,N2494)))</f>
        <v/>
      </c>
      <c r="P2494" s="66" t="s">
        <v>758</v>
      </c>
      <c r="Q2494" s="66" t="s">
        <v>586</v>
      </c>
      <c r="R2494" s="66" t="s">
        <v>586</v>
      </c>
      <c r="S2494" s="65" t="s">
        <v>758</v>
      </c>
    </row>
    <row r="2495" spans="1:19" s="66" customFormat="1" x14ac:dyDescent="0.25">
      <c r="F2495" s="80" t="s">
        <v>139</v>
      </c>
      <c r="G2495" s="80" t="s">
        <v>1036</v>
      </c>
      <c r="H2495" s="6">
        <v>20160000</v>
      </c>
      <c r="I2495" s="6"/>
      <c r="J2495" s="6">
        <f t="shared" si="112"/>
        <v>20160000</v>
      </c>
      <c r="K2495" s="67" t="str">
        <f t="shared" si="113"/>
        <v>02-02-02-009-002</v>
      </c>
      <c r="L2495" s="67" t="s">
        <v>674</v>
      </c>
      <c r="M2495" s="66" t="s">
        <v>273</v>
      </c>
      <c r="N2495" s="66" t="str">
        <f t="shared" ref="N2495:N2558" si="114">IF(F2495&lt;&gt;"","",A2495&amp;TRIM(B2495)&amp;TRIM(C2495)&amp;TRIM(D2495)&amp;TRIM(E2495)&amp;TRIM(M2495))</f>
        <v/>
      </c>
      <c r="O2495" s="66" t="str">
        <f>IF(A2495="","",IF(M2495="DETALLE","",COUNTIFS(N2495:$N$2970,N2495)))</f>
        <v/>
      </c>
      <c r="P2495" s="66" t="s">
        <v>779</v>
      </c>
      <c r="Q2495" s="66" t="s">
        <v>586</v>
      </c>
      <c r="R2495" s="66" t="s">
        <v>586</v>
      </c>
      <c r="S2495" s="65" t="s">
        <v>779</v>
      </c>
    </row>
    <row r="2496" spans="1:19" s="66" customFormat="1" x14ac:dyDescent="0.25">
      <c r="F2496" s="80" t="s">
        <v>65</v>
      </c>
      <c r="G2496" s="80" t="s">
        <v>1024</v>
      </c>
      <c r="H2496" s="6">
        <v>11000000</v>
      </c>
      <c r="I2496" s="6"/>
      <c r="J2496" s="6">
        <f t="shared" si="112"/>
        <v>11000000</v>
      </c>
      <c r="K2496" s="67" t="str">
        <f t="shared" si="113"/>
        <v>02-02-02-009-002</v>
      </c>
      <c r="L2496" s="67" t="s">
        <v>674</v>
      </c>
      <c r="M2496" s="66" t="s">
        <v>273</v>
      </c>
      <c r="N2496" s="66" t="str">
        <f t="shared" si="114"/>
        <v/>
      </c>
      <c r="O2496" s="66" t="str">
        <f>IF(A2496="","",IF(M2496="DETALLE","",COUNTIFS(N2496:$N$2970,N2496)))</f>
        <v/>
      </c>
      <c r="P2496" s="66" t="s">
        <v>762</v>
      </c>
      <c r="Q2496" s="66" t="s">
        <v>586</v>
      </c>
      <c r="R2496" s="66" t="s">
        <v>586</v>
      </c>
      <c r="S2496" s="65" t="s">
        <v>762</v>
      </c>
    </row>
    <row r="2497" spans="1:19" s="66" customFormat="1" x14ac:dyDescent="0.25">
      <c r="F2497" s="80" t="s">
        <v>66</v>
      </c>
      <c r="G2497" s="80" t="s">
        <v>335</v>
      </c>
      <c r="H2497" s="6">
        <v>4500000</v>
      </c>
      <c r="I2497" s="6"/>
      <c r="J2497" s="6">
        <f t="shared" si="112"/>
        <v>4500000</v>
      </c>
      <c r="K2497" s="67" t="str">
        <f t="shared" si="113"/>
        <v>02-02-02-009-002</v>
      </c>
      <c r="L2497" s="67" t="s">
        <v>674</v>
      </c>
      <c r="M2497" s="66" t="s">
        <v>273</v>
      </c>
      <c r="N2497" s="66" t="str">
        <f t="shared" si="114"/>
        <v/>
      </c>
      <c r="O2497" s="66" t="str">
        <f>IF(A2497="","",IF(M2497="DETALLE","",COUNTIFS(N2497:$N$2970,N2497)))</f>
        <v/>
      </c>
      <c r="P2497" s="66" t="s">
        <v>762</v>
      </c>
      <c r="Q2497" s="66" t="s">
        <v>586</v>
      </c>
      <c r="R2497" s="66" t="s">
        <v>586</v>
      </c>
      <c r="S2497" s="65" t="s">
        <v>845</v>
      </c>
    </row>
    <row r="2498" spans="1:19" s="66" customFormat="1" ht="23.25" customHeight="1" x14ac:dyDescent="0.25">
      <c r="A2498" s="62"/>
      <c r="B2498" s="62"/>
      <c r="C2498" s="62"/>
      <c r="D2498" s="62"/>
      <c r="E2498" s="62"/>
      <c r="F2498" s="62"/>
      <c r="G2498" s="62" t="s">
        <v>261</v>
      </c>
      <c r="H2498" s="4" t="str">
        <f>IF(A2498="","",SUMIFS(H2499:$H$2970,L2499:$L$2970,K2498))</f>
        <v/>
      </c>
      <c r="I2498" s="4" t="str">
        <f>IF(A2498="","",SUMIFS(I2499:$I$2970,L2499:$L$2970,K2498))</f>
        <v/>
      </c>
      <c r="J2498" s="4" t="str">
        <f t="shared" si="112"/>
        <v/>
      </c>
      <c r="K2498" s="64" t="str">
        <f t="shared" si="113"/>
        <v/>
      </c>
      <c r="L2498" s="64" t="s">
        <v>261</v>
      </c>
      <c r="M2498" s="62" t="s">
        <v>261</v>
      </c>
      <c r="N2498" s="62" t="str">
        <f t="shared" si="114"/>
        <v/>
      </c>
      <c r="O2498" s="62" t="str">
        <f>IF(A2498="","",IF(M2498="DETALLE","",COUNTIFS(N2498:$N$2970,N2498)))</f>
        <v/>
      </c>
      <c r="P2498" s="62" t="s">
        <v>261</v>
      </c>
      <c r="Q2498" s="62" t="s">
        <v>261</v>
      </c>
      <c r="R2498" s="62" t="s">
        <v>261</v>
      </c>
      <c r="S2498" s="65" t="s">
        <v>261</v>
      </c>
    </row>
    <row r="2499" spans="1:19" s="66" customFormat="1" ht="30" customHeight="1" x14ac:dyDescent="0.25">
      <c r="A2499" s="62" t="s">
        <v>27</v>
      </c>
      <c r="B2499" s="62" t="s">
        <v>27</v>
      </c>
      <c r="C2499" s="62" t="s">
        <v>27</v>
      </c>
      <c r="D2499" s="62" t="s">
        <v>149</v>
      </c>
      <c r="E2499" s="62" t="s">
        <v>29</v>
      </c>
      <c r="F2499" s="62"/>
      <c r="G2499" s="63" t="s">
        <v>587</v>
      </c>
      <c r="H2499" s="4">
        <f>IF(A2499="","",SUMIFS(H2500:$H$2970,L2500:$L$2970,K2499))</f>
        <v>896000000</v>
      </c>
      <c r="I2499" s="4">
        <f>IF(A2499="","",SUMIFS(I2500:$I$2970,L2500:$L$2970,K2499))</f>
        <v>132000000</v>
      </c>
      <c r="J2499" s="4">
        <f t="shared" ref="J2499:J2565" si="115">IF(AND(A2499="",F2499=""),"",H2499+I2499)</f>
        <v>1028000000</v>
      </c>
      <c r="K2499" s="64" t="str">
        <f t="shared" ref="K2499:K2561" si="116">IF(F2499&lt;&gt;"",K2498,A2499&amp;IF(B2499="","","-"&amp;B2499)&amp;IF(OR(C2499="",C2499=" "),"","-"&amp;C2499)&amp;IF(OR(D2499="",D2499=" "),"","-"&amp;D2499)&amp;IF(OR(E2499="",E2499=" "),"","-"&amp;E2499))</f>
        <v>02-02-02-009-003</v>
      </c>
      <c r="L2499" s="64" t="s">
        <v>673</v>
      </c>
      <c r="M2499" s="62" t="s">
        <v>277</v>
      </c>
      <c r="N2499" s="62" t="str">
        <f t="shared" si="114"/>
        <v>020202009003Subordinal</v>
      </c>
      <c r="O2499" s="62">
        <f>IF(A2499="","",IF(M2499="DETALLE","",COUNTIFS(N2499:$N$2970,N2499)))</f>
        <v>1</v>
      </c>
      <c r="P2499" s="62" t="s">
        <v>261</v>
      </c>
      <c r="Q2499" s="62" t="s">
        <v>712</v>
      </c>
      <c r="R2499" s="62" t="s">
        <v>587</v>
      </c>
      <c r="S2499" s="65" t="s">
        <v>261</v>
      </c>
    </row>
    <row r="2500" spans="1:19" s="66" customFormat="1" x14ac:dyDescent="0.25">
      <c r="F2500" s="80" t="s">
        <v>31</v>
      </c>
      <c r="G2500" s="80" t="s">
        <v>961</v>
      </c>
      <c r="H2500" s="6"/>
      <c r="I2500" s="6">
        <v>132000000</v>
      </c>
      <c r="J2500" s="6">
        <f t="shared" si="115"/>
        <v>132000000</v>
      </c>
      <c r="K2500" s="67" t="str">
        <f t="shared" si="116"/>
        <v>02-02-02-009-003</v>
      </c>
      <c r="L2500" s="67" t="s">
        <v>675</v>
      </c>
      <c r="M2500" s="66" t="s">
        <v>273</v>
      </c>
      <c r="N2500" s="66" t="str">
        <f t="shared" si="114"/>
        <v/>
      </c>
      <c r="O2500" s="66" t="str">
        <f>IF(A2500="","",IF(M2500="DETALLE","",COUNTIFS(N2500:$N$2970,N2500)))</f>
        <v/>
      </c>
      <c r="P2500" s="66" t="s">
        <v>739</v>
      </c>
      <c r="Q2500" s="66" t="s">
        <v>712</v>
      </c>
      <c r="R2500" s="66" t="s">
        <v>587</v>
      </c>
      <c r="S2500" s="65" t="s">
        <v>832</v>
      </c>
    </row>
    <row r="2501" spans="1:19" s="66" customFormat="1" x14ac:dyDescent="0.25">
      <c r="F2501" s="80" t="s">
        <v>36</v>
      </c>
      <c r="G2501" s="80" t="s">
        <v>307</v>
      </c>
      <c r="H2501" s="6">
        <v>836000000</v>
      </c>
      <c r="I2501" s="6"/>
      <c r="J2501" s="6">
        <f t="shared" si="115"/>
        <v>836000000</v>
      </c>
      <c r="K2501" s="67" t="str">
        <f t="shared" si="116"/>
        <v>02-02-02-009-003</v>
      </c>
      <c r="L2501" s="67" t="s">
        <v>675</v>
      </c>
      <c r="M2501" s="66" t="s">
        <v>273</v>
      </c>
      <c r="N2501" s="66" t="str">
        <f t="shared" si="114"/>
        <v/>
      </c>
      <c r="O2501" s="66" t="str">
        <f>IF(A2501="","",IF(M2501="DETALLE","",COUNTIFS(N2501:$N$2970,N2501)))</f>
        <v/>
      </c>
      <c r="P2501" s="66" t="s">
        <v>739</v>
      </c>
      <c r="Q2501" s="66" t="s">
        <v>712</v>
      </c>
      <c r="R2501" s="66" t="s">
        <v>587</v>
      </c>
      <c r="S2501" s="65" t="s">
        <v>837</v>
      </c>
    </row>
    <row r="2502" spans="1:19" s="66" customFormat="1" ht="19.5" customHeight="1" x14ac:dyDescent="0.25">
      <c r="F2502" s="80" t="s">
        <v>56</v>
      </c>
      <c r="G2502" s="80" t="s">
        <v>280</v>
      </c>
      <c r="H2502" s="6">
        <v>60000000</v>
      </c>
      <c r="I2502" s="6"/>
      <c r="J2502" s="6">
        <f t="shared" si="115"/>
        <v>60000000</v>
      </c>
      <c r="K2502" s="67" t="str">
        <f t="shared" si="116"/>
        <v>02-02-02-009-003</v>
      </c>
      <c r="L2502" s="67" t="s">
        <v>675</v>
      </c>
      <c r="M2502" s="66" t="s">
        <v>273</v>
      </c>
      <c r="N2502" s="66" t="str">
        <f t="shared" si="114"/>
        <v/>
      </c>
      <c r="O2502" s="66" t="str">
        <f>IF(A2502="","",IF(M2502="DETALLE","",COUNTIFS(N2502:$N$2970,N2502)))</f>
        <v/>
      </c>
      <c r="P2502" s="66" t="s">
        <v>740</v>
      </c>
      <c r="Q2502" s="66" t="s">
        <v>712</v>
      </c>
      <c r="R2502" s="66" t="s">
        <v>587</v>
      </c>
      <c r="S2502" s="65" t="s">
        <v>740</v>
      </c>
    </row>
    <row r="2503" spans="1:19" s="66" customFormat="1" ht="18.75" customHeight="1" x14ac:dyDescent="0.25">
      <c r="A2503" s="62"/>
      <c r="B2503" s="62"/>
      <c r="C2503" s="62"/>
      <c r="D2503" s="62"/>
      <c r="E2503" s="62"/>
      <c r="F2503" s="62"/>
      <c r="G2503" s="62" t="s">
        <v>261</v>
      </c>
      <c r="H2503" s="4" t="str">
        <f>IF(A2503="","",SUMIFS(H2504:$H$2970,L2504:$L$2970,K2503))</f>
        <v/>
      </c>
      <c r="I2503" s="4" t="str">
        <f>IF(A2503="","",SUMIFS(I2504:$I$2970,L2504:$L$2970,K2503))</f>
        <v/>
      </c>
      <c r="J2503" s="4" t="str">
        <f t="shared" si="115"/>
        <v/>
      </c>
      <c r="K2503" s="64" t="str">
        <f t="shared" si="116"/>
        <v/>
      </c>
      <c r="L2503" s="64" t="s">
        <v>261</v>
      </c>
      <c r="M2503" s="62" t="s">
        <v>261</v>
      </c>
      <c r="N2503" s="62" t="str">
        <f t="shared" si="114"/>
        <v/>
      </c>
      <c r="O2503" s="62" t="str">
        <f>IF(A2503="","",IF(M2503="DETALLE","",COUNTIFS(N2503:$N$2970,N2503)))</f>
        <v/>
      </c>
      <c r="P2503" s="62" t="s">
        <v>261</v>
      </c>
      <c r="Q2503" s="62" t="s">
        <v>261</v>
      </c>
      <c r="R2503" s="62" t="s">
        <v>261</v>
      </c>
      <c r="S2503" s="65" t="s">
        <v>261</v>
      </c>
    </row>
    <row r="2504" spans="1:19" s="66" customFormat="1" ht="30" customHeight="1" x14ac:dyDescent="0.25">
      <c r="A2504" s="62" t="s">
        <v>27</v>
      </c>
      <c r="B2504" s="62" t="s">
        <v>27</v>
      </c>
      <c r="C2504" s="62" t="s">
        <v>27</v>
      </c>
      <c r="D2504" s="62" t="s">
        <v>149</v>
      </c>
      <c r="E2504" s="62" t="s">
        <v>100</v>
      </c>
      <c r="F2504" s="62"/>
      <c r="G2504" s="63" t="s">
        <v>588</v>
      </c>
      <c r="H2504" s="4">
        <f>IF(A2504="","",SUMIFS(H2505:$H$2970,L2505:$L$2970,K2504))</f>
        <v>8847554989.5799999</v>
      </c>
      <c r="I2504" s="4">
        <f>IF(A2504="","",SUMIFS(I2505:$I$2970,L2505:$L$2970,K2504))</f>
        <v>1174927518</v>
      </c>
      <c r="J2504" s="4">
        <f t="shared" si="115"/>
        <v>10022482507.58</v>
      </c>
      <c r="K2504" s="64" t="str">
        <f t="shared" si="116"/>
        <v>02-02-02-009-004</v>
      </c>
      <c r="L2504" s="64" t="s">
        <v>673</v>
      </c>
      <c r="M2504" s="62" t="s">
        <v>277</v>
      </c>
      <c r="N2504" s="62" t="str">
        <f t="shared" si="114"/>
        <v>020202009004Subordinal</v>
      </c>
      <c r="O2504" s="62">
        <f>IF(A2504="","",IF(M2504="DETALLE","",COUNTIFS(N2504:$N$2970,N2504)))</f>
        <v>1</v>
      </c>
      <c r="P2504" s="62" t="s">
        <v>261</v>
      </c>
      <c r="Q2504" s="62" t="s">
        <v>688</v>
      </c>
      <c r="R2504" s="62" t="s">
        <v>588</v>
      </c>
      <c r="S2504" s="65" t="s">
        <v>261</v>
      </c>
    </row>
    <row r="2505" spans="1:19" s="66" customFormat="1" x14ac:dyDescent="0.25">
      <c r="F2505" s="80" t="s">
        <v>101</v>
      </c>
      <c r="G2505" s="80" t="s">
        <v>279</v>
      </c>
      <c r="H2505" s="6">
        <v>290000000</v>
      </c>
      <c r="I2505" s="6"/>
      <c r="J2505" s="6">
        <f t="shared" si="115"/>
        <v>290000000</v>
      </c>
      <c r="K2505" s="67" t="str">
        <f t="shared" si="116"/>
        <v>02-02-02-009-004</v>
      </c>
      <c r="L2505" s="67" t="s">
        <v>676</v>
      </c>
      <c r="M2505" s="66" t="s">
        <v>273</v>
      </c>
      <c r="N2505" s="66" t="str">
        <f t="shared" si="114"/>
        <v/>
      </c>
      <c r="O2505" s="66" t="str">
        <f>IF(A2505="","",IF(M2505="DETALLE","",COUNTIFS(N2505:$N$2970,N2505)))</f>
        <v/>
      </c>
      <c r="P2505" s="66" t="s">
        <v>739</v>
      </c>
      <c r="Q2505" s="66" t="s">
        <v>688</v>
      </c>
      <c r="R2505" s="66" t="s">
        <v>588</v>
      </c>
      <c r="S2505" s="65" t="s">
        <v>864</v>
      </c>
    </row>
    <row r="2506" spans="1:19" s="66" customFormat="1" x14ac:dyDescent="0.25">
      <c r="F2506" s="80" t="s">
        <v>103</v>
      </c>
      <c r="G2506" s="80" t="s">
        <v>369</v>
      </c>
      <c r="H2506" s="6">
        <v>200000000</v>
      </c>
      <c r="I2506" s="6"/>
      <c r="J2506" s="6">
        <f t="shared" si="115"/>
        <v>200000000</v>
      </c>
      <c r="K2506" s="67" t="str">
        <f t="shared" si="116"/>
        <v>02-02-02-009-004</v>
      </c>
      <c r="L2506" s="67" t="s">
        <v>676</v>
      </c>
      <c r="M2506" s="66" t="s">
        <v>273</v>
      </c>
      <c r="N2506" s="66" t="str">
        <f t="shared" si="114"/>
        <v/>
      </c>
      <c r="O2506" s="66" t="str">
        <f>IF(A2506="","",IF(M2506="DETALLE","",COUNTIFS(N2506:$N$2970,N2506)))</f>
        <v/>
      </c>
      <c r="P2506" s="66" t="s">
        <v>747</v>
      </c>
      <c r="Q2506" s="66" t="s">
        <v>688</v>
      </c>
      <c r="R2506" s="66" t="s">
        <v>588</v>
      </c>
      <c r="S2506" s="65" t="s">
        <v>747</v>
      </c>
    </row>
    <row r="2507" spans="1:19" s="66" customFormat="1" x14ac:dyDescent="0.25">
      <c r="F2507" s="80" t="s">
        <v>40</v>
      </c>
      <c r="G2507" s="80" t="s">
        <v>994</v>
      </c>
      <c r="H2507" s="6">
        <v>92000000</v>
      </c>
      <c r="I2507" s="6"/>
      <c r="J2507" s="6">
        <f t="shared" si="115"/>
        <v>92000000</v>
      </c>
      <c r="K2507" s="67" t="str">
        <f t="shared" si="116"/>
        <v>02-02-02-009-004</v>
      </c>
      <c r="L2507" s="67" t="s">
        <v>676</v>
      </c>
      <c r="M2507" s="66" t="s">
        <v>273</v>
      </c>
      <c r="N2507" s="66" t="str">
        <f t="shared" si="114"/>
        <v/>
      </c>
      <c r="O2507" s="66" t="str">
        <f>IF(A2507="","",IF(M2507="DETALLE","",COUNTIFS(N2507:$N$2970,N2507)))</f>
        <v/>
      </c>
      <c r="P2507" s="66" t="s">
        <v>744</v>
      </c>
      <c r="Q2507" s="66" t="s">
        <v>688</v>
      </c>
      <c r="R2507" s="66" t="s">
        <v>588</v>
      </c>
      <c r="S2507" s="65" t="s">
        <v>744</v>
      </c>
    </row>
    <row r="2508" spans="1:19" s="66" customFormat="1" x14ac:dyDescent="0.25">
      <c r="F2508" s="80" t="s">
        <v>163</v>
      </c>
      <c r="G2508" s="80" t="s">
        <v>442</v>
      </c>
      <c r="H2508" s="6">
        <v>80000000</v>
      </c>
      <c r="I2508" s="6"/>
      <c r="J2508" s="6">
        <f t="shared" si="115"/>
        <v>80000000</v>
      </c>
      <c r="K2508" s="67" t="str">
        <f t="shared" si="116"/>
        <v>02-02-02-009-004</v>
      </c>
      <c r="L2508" s="67" t="s">
        <v>676</v>
      </c>
      <c r="M2508" s="66" t="s">
        <v>273</v>
      </c>
      <c r="N2508" s="66" t="str">
        <f t="shared" si="114"/>
        <v/>
      </c>
      <c r="O2508" s="66" t="str">
        <f>IF(A2508="","",IF(M2508="DETALLE","",COUNTIFS(N2508:$N$2970,N2508)))</f>
        <v/>
      </c>
      <c r="P2508" s="66" t="s">
        <v>775</v>
      </c>
      <c r="Q2508" s="66" t="s">
        <v>688</v>
      </c>
      <c r="R2508" s="66" t="s">
        <v>588</v>
      </c>
      <c r="S2508" s="65" t="s">
        <v>775</v>
      </c>
    </row>
    <row r="2509" spans="1:19" s="66" customFormat="1" x14ac:dyDescent="0.25">
      <c r="F2509" s="80" t="s">
        <v>203</v>
      </c>
      <c r="G2509" s="80" t="s">
        <v>514</v>
      </c>
      <c r="H2509" s="6">
        <v>600000</v>
      </c>
      <c r="I2509" s="6"/>
      <c r="J2509" s="6">
        <f t="shared" si="115"/>
        <v>600000</v>
      </c>
      <c r="K2509" s="67" t="str">
        <f t="shared" si="116"/>
        <v>02-02-02-009-004</v>
      </c>
      <c r="L2509" s="67" t="s">
        <v>676</v>
      </c>
      <c r="M2509" s="66" t="s">
        <v>273</v>
      </c>
      <c r="N2509" s="66" t="str">
        <f t="shared" si="114"/>
        <v/>
      </c>
      <c r="O2509" s="66" t="str">
        <f>IF(A2509="","",IF(M2509="DETALLE","",COUNTIFS(N2509:$N$2970,N2509)))</f>
        <v/>
      </c>
      <c r="P2509" s="66" t="s">
        <v>775</v>
      </c>
      <c r="Q2509" s="66" t="s">
        <v>688</v>
      </c>
      <c r="R2509" s="66" t="s">
        <v>588</v>
      </c>
      <c r="S2509" s="65" t="s">
        <v>903</v>
      </c>
    </row>
    <row r="2510" spans="1:19" s="66" customFormat="1" x14ac:dyDescent="0.25">
      <c r="F2510" s="80" t="s">
        <v>41</v>
      </c>
      <c r="G2510" s="80" t="s">
        <v>312</v>
      </c>
      <c r="H2510" s="6">
        <v>72000000</v>
      </c>
      <c r="I2510" s="6"/>
      <c r="J2510" s="6">
        <f t="shared" si="115"/>
        <v>72000000</v>
      </c>
      <c r="K2510" s="67" t="str">
        <f t="shared" si="116"/>
        <v>02-02-02-009-004</v>
      </c>
      <c r="L2510" s="67" t="s">
        <v>676</v>
      </c>
      <c r="M2510" s="66" t="s">
        <v>273</v>
      </c>
      <c r="N2510" s="66" t="str">
        <f t="shared" si="114"/>
        <v/>
      </c>
      <c r="O2510" s="66" t="str">
        <f>IF(A2510="","",IF(M2510="DETALLE","",COUNTIFS(N2510:$N$2970,N2510)))</f>
        <v/>
      </c>
      <c r="P2510" s="66" t="s">
        <v>745</v>
      </c>
      <c r="Q2510" s="66" t="s">
        <v>688</v>
      </c>
      <c r="R2510" s="66" t="s">
        <v>588</v>
      </c>
      <c r="S2510" s="65" t="s">
        <v>745</v>
      </c>
    </row>
    <row r="2511" spans="1:19" s="66" customFormat="1" x14ac:dyDescent="0.25">
      <c r="F2511" s="80" t="s">
        <v>204</v>
      </c>
      <c r="G2511" s="80" t="s">
        <v>515</v>
      </c>
      <c r="H2511" s="6">
        <v>10000000</v>
      </c>
      <c r="I2511" s="6"/>
      <c r="J2511" s="6">
        <f t="shared" si="115"/>
        <v>10000000</v>
      </c>
      <c r="K2511" s="67" t="str">
        <f t="shared" si="116"/>
        <v>02-02-02-009-004</v>
      </c>
      <c r="L2511" s="67" t="s">
        <v>676</v>
      </c>
      <c r="M2511" s="66" t="s">
        <v>273</v>
      </c>
      <c r="N2511" s="66" t="str">
        <f t="shared" si="114"/>
        <v/>
      </c>
      <c r="O2511" s="66" t="str">
        <f>IF(A2511="","",IF(M2511="DETALLE","",COUNTIFS(N2511:$N$2970,N2511)))</f>
        <v/>
      </c>
      <c r="P2511" s="66" t="s">
        <v>745</v>
      </c>
      <c r="Q2511" s="66" t="s">
        <v>688</v>
      </c>
      <c r="R2511" s="66" t="s">
        <v>588</v>
      </c>
      <c r="S2511" s="65" t="s">
        <v>903</v>
      </c>
    </row>
    <row r="2512" spans="1:19" s="66" customFormat="1" x14ac:dyDescent="0.25">
      <c r="F2512" s="80" t="s">
        <v>147</v>
      </c>
      <c r="G2512" s="80" t="s">
        <v>830</v>
      </c>
      <c r="H2512" s="6">
        <v>65000000</v>
      </c>
      <c r="I2512" s="6"/>
      <c r="J2512" s="6">
        <f t="shared" si="115"/>
        <v>65000000</v>
      </c>
      <c r="K2512" s="67" t="str">
        <f t="shared" si="116"/>
        <v>02-02-02-009-004</v>
      </c>
      <c r="L2512" s="67" t="s">
        <v>676</v>
      </c>
      <c r="M2512" s="66" t="s">
        <v>273</v>
      </c>
      <c r="N2512" s="66" t="str">
        <f t="shared" si="114"/>
        <v/>
      </c>
      <c r="O2512" s="66" t="str">
        <f>IF(A2512="","",IF(M2512="DETALLE","",COUNTIFS(N2512:$N$2970,N2512)))</f>
        <v/>
      </c>
      <c r="P2512" s="66" t="s">
        <v>745</v>
      </c>
      <c r="Q2512" s="66" t="s">
        <v>688</v>
      </c>
      <c r="R2512" s="66" t="s">
        <v>588</v>
      </c>
      <c r="S2512" s="65" t="s">
        <v>889</v>
      </c>
    </row>
    <row r="2513" spans="6:19" s="66" customFormat="1" x14ac:dyDescent="0.25">
      <c r="F2513" s="80" t="s">
        <v>106</v>
      </c>
      <c r="G2513" s="80" t="s">
        <v>997</v>
      </c>
      <c r="H2513" s="6">
        <v>170000000</v>
      </c>
      <c r="I2513" s="6"/>
      <c r="J2513" s="6">
        <f t="shared" si="115"/>
        <v>170000000</v>
      </c>
      <c r="K2513" s="67" t="str">
        <f t="shared" si="116"/>
        <v>02-02-02-009-004</v>
      </c>
      <c r="L2513" s="67" t="s">
        <v>676</v>
      </c>
      <c r="M2513" s="66" t="s">
        <v>273</v>
      </c>
      <c r="N2513" s="66" t="str">
        <f t="shared" si="114"/>
        <v/>
      </c>
      <c r="O2513" s="66" t="str">
        <f>IF(A2513="","",IF(M2513="DETALLE","",COUNTIFS(N2513:$N$2970,N2513)))</f>
        <v/>
      </c>
      <c r="P2513" s="66" t="s">
        <v>776</v>
      </c>
      <c r="Q2513" s="66" t="s">
        <v>688</v>
      </c>
      <c r="R2513" s="66" t="s">
        <v>588</v>
      </c>
      <c r="S2513" s="65" t="s">
        <v>776</v>
      </c>
    </row>
    <row r="2514" spans="6:19" s="66" customFormat="1" x14ac:dyDescent="0.25">
      <c r="F2514" s="80" t="s">
        <v>43</v>
      </c>
      <c r="G2514" s="80" t="s">
        <v>1017</v>
      </c>
      <c r="H2514" s="6">
        <v>4000000</v>
      </c>
      <c r="I2514" s="6"/>
      <c r="J2514" s="6">
        <f t="shared" si="115"/>
        <v>4000000</v>
      </c>
      <c r="K2514" s="67" t="str">
        <f t="shared" si="116"/>
        <v>02-02-02-009-004</v>
      </c>
      <c r="L2514" s="67" t="s">
        <v>676</v>
      </c>
      <c r="M2514" s="66" t="s">
        <v>273</v>
      </c>
      <c r="N2514" s="66" t="str">
        <f t="shared" si="114"/>
        <v/>
      </c>
      <c r="O2514" s="66" t="str">
        <f>IF(A2514="","",IF(M2514="DETALLE","",COUNTIFS(N2514:$N$2970,N2514)))</f>
        <v/>
      </c>
      <c r="P2514" s="66" t="s">
        <v>746</v>
      </c>
      <c r="Q2514" s="66" t="s">
        <v>688</v>
      </c>
      <c r="R2514" s="66" t="s">
        <v>588</v>
      </c>
      <c r="S2514" s="65" t="s">
        <v>746</v>
      </c>
    </row>
    <row r="2515" spans="6:19" s="66" customFormat="1" x14ac:dyDescent="0.25">
      <c r="F2515" s="80" t="s">
        <v>170</v>
      </c>
      <c r="G2515" s="80" t="s">
        <v>456</v>
      </c>
      <c r="H2515" s="6">
        <v>104977000</v>
      </c>
      <c r="I2515" s="6"/>
      <c r="J2515" s="6">
        <f t="shared" si="115"/>
        <v>104977000</v>
      </c>
      <c r="K2515" s="67" t="str">
        <f t="shared" si="116"/>
        <v>02-02-02-009-004</v>
      </c>
      <c r="L2515" s="67" t="s">
        <v>676</v>
      </c>
      <c r="M2515" s="66" t="s">
        <v>273</v>
      </c>
      <c r="N2515" s="66" t="str">
        <f t="shared" si="114"/>
        <v/>
      </c>
      <c r="O2515" s="66" t="str">
        <f>IF(A2515="","",IF(M2515="DETALLE","",COUNTIFS(N2515:$N$2970,N2515)))</f>
        <v/>
      </c>
      <c r="P2515" s="66" t="s">
        <v>777</v>
      </c>
      <c r="Q2515" s="66" t="s">
        <v>688</v>
      </c>
      <c r="R2515" s="66" t="s">
        <v>588</v>
      </c>
      <c r="S2515" s="65" t="s">
        <v>777</v>
      </c>
    </row>
    <row r="2516" spans="6:19" s="66" customFormat="1" x14ac:dyDescent="0.25">
      <c r="F2516" s="80" t="s">
        <v>205</v>
      </c>
      <c r="G2516" s="80" t="s">
        <v>516</v>
      </c>
      <c r="H2516" s="6">
        <v>25000000</v>
      </c>
      <c r="I2516" s="6"/>
      <c r="J2516" s="6">
        <f t="shared" si="115"/>
        <v>25000000</v>
      </c>
      <c r="K2516" s="67" t="str">
        <f t="shared" si="116"/>
        <v>02-02-02-009-004</v>
      </c>
      <c r="L2516" s="67" t="s">
        <v>676</v>
      </c>
      <c r="M2516" s="66" t="s">
        <v>273</v>
      </c>
      <c r="N2516" s="66" t="str">
        <f t="shared" si="114"/>
        <v/>
      </c>
      <c r="O2516" s="66" t="str">
        <f>IF(A2516="","",IF(M2516="DETALLE","",COUNTIFS(N2516:$N$2970,N2516)))</f>
        <v/>
      </c>
      <c r="P2516" s="66" t="s">
        <v>777</v>
      </c>
      <c r="Q2516" s="66" t="s">
        <v>688</v>
      </c>
      <c r="R2516" s="66" t="s">
        <v>588</v>
      </c>
      <c r="S2516" s="65" t="s">
        <v>903</v>
      </c>
    </row>
    <row r="2517" spans="6:19" s="66" customFormat="1" x14ac:dyDescent="0.25">
      <c r="F2517" s="80" t="s">
        <v>45</v>
      </c>
      <c r="G2517" s="80" t="s">
        <v>316</v>
      </c>
      <c r="H2517" s="6">
        <v>63000000</v>
      </c>
      <c r="I2517" s="6"/>
      <c r="J2517" s="6">
        <f t="shared" si="115"/>
        <v>63000000</v>
      </c>
      <c r="K2517" s="67" t="str">
        <f t="shared" si="116"/>
        <v>02-02-02-009-004</v>
      </c>
      <c r="L2517" s="67" t="s">
        <v>676</v>
      </c>
      <c r="M2517" s="66" t="s">
        <v>273</v>
      </c>
      <c r="N2517" s="66" t="str">
        <f t="shared" si="114"/>
        <v/>
      </c>
      <c r="O2517" s="66" t="str">
        <f>IF(A2517="","",IF(M2517="DETALLE","",COUNTIFS(N2517:$N$2970,N2517)))</f>
        <v/>
      </c>
      <c r="P2517" s="66" t="s">
        <v>748</v>
      </c>
      <c r="Q2517" s="66" t="s">
        <v>688</v>
      </c>
      <c r="R2517" s="66" t="s">
        <v>588</v>
      </c>
      <c r="S2517" s="65" t="s">
        <v>748</v>
      </c>
    </row>
    <row r="2518" spans="6:19" s="66" customFormat="1" x14ac:dyDescent="0.25">
      <c r="F2518" s="80" t="s">
        <v>148</v>
      </c>
      <c r="G2518" s="80" t="s">
        <v>412</v>
      </c>
      <c r="H2518" s="6">
        <v>65000000</v>
      </c>
      <c r="I2518" s="6"/>
      <c r="J2518" s="6">
        <f t="shared" si="115"/>
        <v>65000000</v>
      </c>
      <c r="K2518" s="67" t="str">
        <f t="shared" si="116"/>
        <v>02-02-02-009-004</v>
      </c>
      <c r="L2518" s="67" t="s">
        <v>676</v>
      </c>
      <c r="M2518" s="66" t="s">
        <v>273</v>
      </c>
      <c r="N2518" s="66" t="str">
        <f t="shared" si="114"/>
        <v/>
      </c>
      <c r="O2518" s="66" t="str">
        <f>IF(A2518="","",IF(M2518="DETALLE","",COUNTIFS(N2518:$N$2970,N2518)))</f>
        <v/>
      </c>
      <c r="P2518" s="66" t="s">
        <v>780</v>
      </c>
      <c r="Q2518" s="66" t="s">
        <v>688</v>
      </c>
      <c r="R2518" s="66" t="s">
        <v>588</v>
      </c>
      <c r="S2518" s="65" t="s">
        <v>780</v>
      </c>
    </row>
    <row r="2519" spans="6:19" s="66" customFormat="1" x14ac:dyDescent="0.25">
      <c r="F2519" s="80" t="s">
        <v>46</v>
      </c>
      <c r="G2519" s="80" t="s">
        <v>989</v>
      </c>
      <c r="H2519" s="6">
        <v>153000000</v>
      </c>
      <c r="I2519" s="6"/>
      <c r="J2519" s="6">
        <f t="shared" si="115"/>
        <v>153000000</v>
      </c>
      <c r="K2519" s="67" t="str">
        <f t="shared" si="116"/>
        <v>02-02-02-009-004</v>
      </c>
      <c r="L2519" s="67" t="s">
        <v>676</v>
      </c>
      <c r="M2519" s="66" t="s">
        <v>273</v>
      </c>
      <c r="N2519" s="66" t="str">
        <f t="shared" si="114"/>
        <v/>
      </c>
      <c r="O2519" s="66" t="str">
        <f>IF(A2519="","",IF(M2519="DETALLE","",COUNTIFS(N2519:$N$2970,N2519)))</f>
        <v/>
      </c>
      <c r="P2519" s="66" t="s">
        <v>749</v>
      </c>
      <c r="Q2519" s="66" t="s">
        <v>688</v>
      </c>
      <c r="R2519" s="66" t="s">
        <v>588</v>
      </c>
      <c r="S2519" s="65" t="s">
        <v>749</v>
      </c>
    </row>
    <row r="2520" spans="6:19" s="66" customFormat="1" x14ac:dyDescent="0.25">
      <c r="F2520" s="80" t="s">
        <v>206</v>
      </c>
      <c r="G2520" s="80" t="s">
        <v>990</v>
      </c>
      <c r="H2520" s="6">
        <v>2000000</v>
      </c>
      <c r="I2520" s="6"/>
      <c r="J2520" s="6">
        <f t="shared" si="115"/>
        <v>2000000</v>
      </c>
      <c r="K2520" s="67" t="str">
        <f t="shared" si="116"/>
        <v>02-02-02-009-004</v>
      </c>
      <c r="L2520" s="67" t="s">
        <v>676</v>
      </c>
      <c r="M2520" s="66" t="s">
        <v>273</v>
      </c>
      <c r="N2520" s="66" t="str">
        <f t="shared" si="114"/>
        <v/>
      </c>
      <c r="O2520" s="66" t="str">
        <f>IF(A2520="","",IF(M2520="DETALLE","",COUNTIFS(N2520:$N$2970,N2520)))</f>
        <v/>
      </c>
      <c r="P2520" s="66" t="s">
        <v>749</v>
      </c>
      <c r="Q2520" s="66" t="s">
        <v>688</v>
      </c>
      <c r="R2520" s="66" t="s">
        <v>588</v>
      </c>
      <c r="S2520" s="65" t="s">
        <v>903</v>
      </c>
    </row>
    <row r="2521" spans="6:19" s="66" customFormat="1" x14ac:dyDescent="0.25">
      <c r="F2521" s="80" t="s">
        <v>47</v>
      </c>
      <c r="G2521" s="80" t="s">
        <v>1031</v>
      </c>
      <c r="H2521" s="6">
        <v>460000000</v>
      </c>
      <c r="I2521" s="6"/>
      <c r="J2521" s="6">
        <f t="shared" si="115"/>
        <v>460000000</v>
      </c>
      <c r="K2521" s="67" t="str">
        <f t="shared" si="116"/>
        <v>02-02-02-009-004</v>
      </c>
      <c r="L2521" s="67" t="s">
        <v>676</v>
      </c>
      <c r="M2521" s="66" t="s">
        <v>273</v>
      </c>
      <c r="N2521" s="66" t="str">
        <f t="shared" si="114"/>
        <v/>
      </c>
      <c r="O2521" s="66" t="str">
        <f>IF(A2521="","",IF(M2521="DETALLE","",COUNTIFS(N2521:$N$2970,N2521)))</f>
        <v/>
      </c>
      <c r="P2521" s="66" t="s">
        <v>750</v>
      </c>
      <c r="Q2521" s="66" t="s">
        <v>688</v>
      </c>
      <c r="R2521" s="66" t="s">
        <v>588</v>
      </c>
      <c r="S2521" s="65" t="s">
        <v>750</v>
      </c>
    </row>
    <row r="2522" spans="6:19" s="66" customFormat="1" x14ac:dyDescent="0.25">
      <c r="F2522" s="80" t="s">
        <v>48</v>
      </c>
      <c r="G2522" s="80" t="s">
        <v>319</v>
      </c>
      <c r="H2522" s="6">
        <v>120000000</v>
      </c>
      <c r="I2522" s="6"/>
      <c r="J2522" s="6">
        <f t="shared" si="115"/>
        <v>120000000</v>
      </c>
      <c r="K2522" s="67" t="str">
        <f t="shared" si="116"/>
        <v>02-02-02-009-004</v>
      </c>
      <c r="L2522" s="67" t="s">
        <v>676</v>
      </c>
      <c r="M2522" s="66" t="s">
        <v>273</v>
      </c>
      <c r="N2522" s="66" t="str">
        <f t="shared" si="114"/>
        <v/>
      </c>
      <c r="O2522" s="66" t="str">
        <f>IF(A2522="","",IF(M2522="DETALLE","",COUNTIFS(N2522:$N$2970,N2522)))</f>
        <v/>
      </c>
      <c r="P2522" s="66" t="s">
        <v>751</v>
      </c>
      <c r="Q2522" s="66" t="s">
        <v>688</v>
      </c>
      <c r="R2522" s="66" t="s">
        <v>588</v>
      </c>
      <c r="S2522" s="65" t="s">
        <v>751</v>
      </c>
    </row>
    <row r="2523" spans="6:19" s="66" customFormat="1" x14ac:dyDescent="0.25">
      <c r="F2523" s="80" t="s">
        <v>207</v>
      </c>
      <c r="G2523" s="80" t="s">
        <v>518</v>
      </c>
      <c r="H2523" s="6">
        <v>510000</v>
      </c>
      <c r="I2523" s="6"/>
      <c r="J2523" s="6">
        <f t="shared" si="115"/>
        <v>510000</v>
      </c>
      <c r="K2523" s="67" t="str">
        <f t="shared" si="116"/>
        <v>02-02-02-009-004</v>
      </c>
      <c r="L2523" s="67" t="s">
        <v>676</v>
      </c>
      <c r="M2523" s="66" t="s">
        <v>273</v>
      </c>
      <c r="N2523" s="66" t="str">
        <f t="shared" si="114"/>
        <v/>
      </c>
      <c r="O2523" s="66" t="str">
        <f>IF(A2523="","",IF(M2523="DETALLE","",COUNTIFS(N2523:$N$2970,N2523)))</f>
        <v/>
      </c>
      <c r="P2523" s="66" t="s">
        <v>751</v>
      </c>
      <c r="Q2523" s="66" t="s">
        <v>688</v>
      </c>
      <c r="R2523" s="66" t="s">
        <v>588</v>
      </c>
      <c r="S2523" s="65" t="s">
        <v>903</v>
      </c>
    </row>
    <row r="2524" spans="6:19" s="66" customFormat="1" x14ac:dyDescent="0.25">
      <c r="F2524" s="80" t="s">
        <v>49</v>
      </c>
      <c r="G2524" s="80" t="s">
        <v>1018</v>
      </c>
      <c r="H2524" s="6">
        <v>130000000</v>
      </c>
      <c r="I2524" s="6"/>
      <c r="J2524" s="6">
        <f t="shared" si="115"/>
        <v>130000000</v>
      </c>
      <c r="K2524" s="67" t="str">
        <f t="shared" si="116"/>
        <v>02-02-02-009-004</v>
      </c>
      <c r="L2524" s="67" t="s">
        <v>676</v>
      </c>
      <c r="M2524" s="66" t="s">
        <v>273</v>
      </c>
      <c r="N2524" s="66" t="str">
        <f t="shared" si="114"/>
        <v/>
      </c>
      <c r="O2524" s="66" t="str">
        <f>IF(A2524="","",IF(M2524="DETALLE","",COUNTIFS(N2524:$N$2970,N2524)))</f>
        <v/>
      </c>
      <c r="P2524" s="66" t="s">
        <v>752</v>
      </c>
      <c r="Q2524" s="66" t="s">
        <v>688</v>
      </c>
      <c r="R2524" s="66" t="s">
        <v>588</v>
      </c>
      <c r="S2524" s="65" t="s">
        <v>752</v>
      </c>
    </row>
    <row r="2525" spans="6:19" s="66" customFormat="1" x14ac:dyDescent="0.25">
      <c r="F2525" s="80" t="s">
        <v>51</v>
      </c>
      <c r="G2525" s="80" t="s">
        <v>322</v>
      </c>
      <c r="H2525" s="6">
        <v>3000000</v>
      </c>
      <c r="I2525" s="6"/>
      <c r="J2525" s="6">
        <f t="shared" si="115"/>
        <v>3000000</v>
      </c>
      <c r="K2525" s="67" t="str">
        <f t="shared" si="116"/>
        <v>02-02-02-009-004</v>
      </c>
      <c r="L2525" s="67" t="s">
        <v>676</v>
      </c>
      <c r="M2525" s="66" t="s">
        <v>273</v>
      </c>
      <c r="N2525" s="66" t="str">
        <f t="shared" si="114"/>
        <v/>
      </c>
      <c r="O2525" s="66" t="str">
        <f>IF(A2525="","",IF(M2525="DETALLE","",COUNTIFS(N2525:$N$2970,N2525)))</f>
        <v/>
      </c>
      <c r="P2525" s="66" t="s">
        <v>753</v>
      </c>
      <c r="Q2525" s="66" t="s">
        <v>688</v>
      </c>
      <c r="R2525" s="66" t="s">
        <v>588</v>
      </c>
      <c r="S2525" s="65" t="s">
        <v>753</v>
      </c>
    </row>
    <row r="2526" spans="6:19" s="66" customFormat="1" x14ac:dyDescent="0.25">
      <c r="F2526" s="80" t="s">
        <v>52</v>
      </c>
      <c r="G2526" s="80" t="s">
        <v>323</v>
      </c>
      <c r="H2526" s="6">
        <v>50000000</v>
      </c>
      <c r="I2526" s="6"/>
      <c r="J2526" s="6">
        <f t="shared" si="115"/>
        <v>50000000</v>
      </c>
      <c r="K2526" s="67" t="str">
        <f t="shared" si="116"/>
        <v>02-02-02-009-004</v>
      </c>
      <c r="L2526" s="67" t="s">
        <v>676</v>
      </c>
      <c r="M2526" s="66" t="s">
        <v>273</v>
      </c>
      <c r="N2526" s="66" t="str">
        <f t="shared" si="114"/>
        <v/>
      </c>
      <c r="O2526" s="66" t="str">
        <f>IF(A2526="","",IF(M2526="DETALLE","",COUNTIFS(N2526:$N$2970,N2526)))</f>
        <v/>
      </c>
      <c r="P2526" s="66" t="s">
        <v>754</v>
      </c>
      <c r="Q2526" s="66" t="s">
        <v>688</v>
      </c>
      <c r="R2526" s="66" t="s">
        <v>588</v>
      </c>
      <c r="S2526" s="65" t="s">
        <v>754</v>
      </c>
    </row>
    <row r="2527" spans="6:19" s="66" customFormat="1" x14ac:dyDescent="0.25">
      <c r="F2527" s="80" t="s">
        <v>157</v>
      </c>
      <c r="G2527" s="80" t="s">
        <v>434</v>
      </c>
      <c r="H2527" s="6">
        <v>221821400</v>
      </c>
      <c r="I2527" s="6"/>
      <c r="J2527" s="6">
        <f t="shared" si="115"/>
        <v>221821400</v>
      </c>
      <c r="K2527" s="67" t="str">
        <f t="shared" si="116"/>
        <v>02-02-02-009-004</v>
      </c>
      <c r="L2527" s="67" t="s">
        <v>676</v>
      </c>
      <c r="M2527" s="66" t="s">
        <v>273</v>
      </c>
      <c r="N2527" s="66" t="str">
        <f t="shared" si="114"/>
        <v/>
      </c>
      <c r="O2527" s="66" t="str">
        <f>IF(A2527="","",IF(M2527="DETALLE","",COUNTIFS(N2527:$N$2970,N2527)))</f>
        <v/>
      </c>
      <c r="P2527" s="66" t="s">
        <v>755</v>
      </c>
      <c r="Q2527" s="66" t="s">
        <v>688</v>
      </c>
      <c r="R2527" s="66" t="s">
        <v>588</v>
      </c>
      <c r="S2527" s="65" t="s">
        <v>755</v>
      </c>
    </row>
    <row r="2528" spans="6:19" s="66" customFormat="1" x14ac:dyDescent="0.25">
      <c r="F2528" s="80" t="s">
        <v>208</v>
      </c>
      <c r="G2528" s="80" t="s">
        <v>519</v>
      </c>
      <c r="H2528" s="6">
        <v>2970000</v>
      </c>
      <c r="I2528" s="6"/>
      <c r="J2528" s="6">
        <f t="shared" si="115"/>
        <v>2970000</v>
      </c>
      <c r="K2528" s="67" t="str">
        <f t="shared" si="116"/>
        <v>02-02-02-009-004</v>
      </c>
      <c r="L2528" s="67" t="s">
        <v>676</v>
      </c>
      <c r="M2528" s="66" t="s">
        <v>273</v>
      </c>
      <c r="N2528" s="66" t="str">
        <f t="shared" si="114"/>
        <v/>
      </c>
      <c r="O2528" s="66" t="str">
        <f>IF(A2528="","",IF(M2528="DETALLE","",COUNTIFS(N2528:$N$2970,N2528)))</f>
        <v/>
      </c>
      <c r="P2528" s="66" t="s">
        <v>755</v>
      </c>
      <c r="Q2528" s="66" t="s">
        <v>688</v>
      </c>
      <c r="R2528" s="66" t="s">
        <v>588</v>
      </c>
      <c r="S2528" s="65" t="s">
        <v>903</v>
      </c>
    </row>
    <row r="2529" spans="6:19" s="66" customFormat="1" x14ac:dyDescent="0.25">
      <c r="F2529" s="80" t="s">
        <v>54</v>
      </c>
      <c r="G2529" s="80" t="s">
        <v>288</v>
      </c>
      <c r="H2529" s="6"/>
      <c r="I2529" s="6">
        <v>628927518</v>
      </c>
      <c r="J2529" s="6">
        <f t="shared" si="115"/>
        <v>628927518</v>
      </c>
      <c r="K2529" s="67" t="str">
        <f t="shared" si="116"/>
        <v>02-02-02-009-004</v>
      </c>
      <c r="L2529" s="67" t="s">
        <v>676</v>
      </c>
      <c r="M2529" s="66" t="s">
        <v>273</v>
      </c>
      <c r="N2529" s="66" t="str">
        <f t="shared" si="114"/>
        <v/>
      </c>
      <c r="O2529" s="66" t="str">
        <f>IF(A2529="","",IF(M2529="DETALLE","",COUNTIFS(N2529:$N$2970,N2529)))</f>
        <v/>
      </c>
      <c r="P2529" s="66" t="s">
        <v>743</v>
      </c>
      <c r="Q2529" s="66" t="s">
        <v>688</v>
      </c>
      <c r="R2529" s="66" t="s">
        <v>588</v>
      </c>
      <c r="S2529" s="65" t="s">
        <v>743</v>
      </c>
    </row>
    <row r="2530" spans="6:19" s="66" customFormat="1" x14ac:dyDescent="0.25">
      <c r="F2530" s="80" t="s">
        <v>138</v>
      </c>
      <c r="G2530" s="80" t="s">
        <v>992</v>
      </c>
      <c r="H2530" s="6">
        <v>160000000</v>
      </c>
      <c r="I2530" s="6"/>
      <c r="J2530" s="6">
        <f t="shared" si="115"/>
        <v>160000000</v>
      </c>
      <c r="K2530" s="67" t="str">
        <f t="shared" si="116"/>
        <v>02-02-02-009-004</v>
      </c>
      <c r="L2530" s="67" t="s">
        <v>676</v>
      </c>
      <c r="M2530" s="66" t="s">
        <v>273</v>
      </c>
      <c r="N2530" s="66" t="str">
        <f t="shared" si="114"/>
        <v/>
      </c>
      <c r="O2530" s="66" t="str">
        <f>IF(A2530="","",IF(M2530="DETALLE","",COUNTIFS(N2530:$N$2970,N2530)))</f>
        <v/>
      </c>
      <c r="P2530" s="66" t="s">
        <v>778</v>
      </c>
      <c r="Q2530" s="66" t="s">
        <v>688</v>
      </c>
      <c r="R2530" s="66" t="s">
        <v>588</v>
      </c>
      <c r="S2530" s="65" t="s">
        <v>778</v>
      </c>
    </row>
    <row r="2531" spans="6:19" s="66" customFormat="1" x14ac:dyDescent="0.25">
      <c r="F2531" s="80" t="s">
        <v>55</v>
      </c>
      <c r="G2531" s="80" t="s">
        <v>1030</v>
      </c>
      <c r="H2531" s="6">
        <v>10000000</v>
      </c>
      <c r="I2531" s="6"/>
      <c r="J2531" s="6">
        <f t="shared" si="115"/>
        <v>10000000</v>
      </c>
      <c r="K2531" s="67" t="str">
        <f t="shared" si="116"/>
        <v>02-02-02-009-004</v>
      </c>
      <c r="L2531" s="67" t="s">
        <v>676</v>
      </c>
      <c r="M2531" s="66" t="s">
        <v>273</v>
      </c>
      <c r="N2531" s="66" t="str">
        <f t="shared" si="114"/>
        <v/>
      </c>
      <c r="O2531" s="66" t="str">
        <f>IF(A2531="","",IF(M2531="DETALLE","",COUNTIFS(N2531:$N$2970,N2531)))</f>
        <v/>
      </c>
      <c r="P2531" s="66" t="s">
        <v>756</v>
      </c>
      <c r="Q2531" s="66" t="s">
        <v>688</v>
      </c>
      <c r="R2531" s="66" t="s">
        <v>588</v>
      </c>
      <c r="S2531" s="65" t="s">
        <v>756</v>
      </c>
    </row>
    <row r="2532" spans="6:19" s="66" customFormat="1" x14ac:dyDescent="0.25">
      <c r="F2532" s="80" t="s">
        <v>56</v>
      </c>
      <c r="G2532" s="80" t="s">
        <v>280</v>
      </c>
      <c r="H2532" s="6">
        <v>1010000000</v>
      </c>
      <c r="I2532" s="6"/>
      <c r="J2532" s="6">
        <f t="shared" si="115"/>
        <v>1010000000</v>
      </c>
      <c r="K2532" s="67" t="str">
        <f t="shared" si="116"/>
        <v>02-02-02-009-004</v>
      </c>
      <c r="L2532" s="67" t="s">
        <v>676</v>
      </c>
      <c r="M2532" s="66" t="s">
        <v>273</v>
      </c>
      <c r="N2532" s="66" t="str">
        <f t="shared" si="114"/>
        <v/>
      </c>
      <c r="O2532" s="66" t="str">
        <f>IF(A2532="","",IF(M2532="DETALLE","",COUNTIFS(N2532:$N$2970,N2532)))</f>
        <v/>
      </c>
      <c r="P2532" s="66" t="s">
        <v>740</v>
      </c>
      <c r="Q2532" s="66" t="s">
        <v>688</v>
      </c>
      <c r="R2532" s="66" t="s">
        <v>588</v>
      </c>
      <c r="S2532" s="65" t="s">
        <v>740</v>
      </c>
    </row>
    <row r="2533" spans="6:19" s="66" customFormat="1" x14ac:dyDescent="0.25">
      <c r="F2533" s="80" t="s">
        <v>57</v>
      </c>
      <c r="G2533" s="80" t="s">
        <v>1023</v>
      </c>
      <c r="H2533" s="6">
        <v>25000000</v>
      </c>
      <c r="I2533" s="6"/>
      <c r="J2533" s="6">
        <f t="shared" si="115"/>
        <v>25000000</v>
      </c>
      <c r="K2533" s="67" t="str">
        <f t="shared" si="116"/>
        <v>02-02-02-009-004</v>
      </c>
      <c r="L2533" s="67" t="s">
        <v>676</v>
      </c>
      <c r="M2533" s="66" t="s">
        <v>273</v>
      </c>
      <c r="N2533" s="66" t="str">
        <f t="shared" si="114"/>
        <v/>
      </c>
      <c r="O2533" s="66" t="str">
        <f>IF(A2533="","",IF(M2533="DETALLE","",COUNTIFS(N2533:$N$2970,N2533)))</f>
        <v/>
      </c>
      <c r="P2533" s="66" t="s">
        <v>757</v>
      </c>
      <c r="Q2533" s="66" t="s">
        <v>688</v>
      </c>
      <c r="R2533" s="66" t="s">
        <v>588</v>
      </c>
      <c r="S2533" s="65" t="s">
        <v>757</v>
      </c>
    </row>
    <row r="2534" spans="6:19" s="66" customFormat="1" x14ac:dyDescent="0.25">
      <c r="F2534" s="80" t="s">
        <v>58</v>
      </c>
      <c r="G2534" s="80" t="s">
        <v>988</v>
      </c>
      <c r="H2534" s="6">
        <v>55000000</v>
      </c>
      <c r="I2534" s="6"/>
      <c r="J2534" s="6">
        <f t="shared" si="115"/>
        <v>55000000</v>
      </c>
      <c r="K2534" s="67" t="str">
        <f t="shared" si="116"/>
        <v>02-02-02-009-004</v>
      </c>
      <c r="L2534" s="67" t="s">
        <v>676</v>
      </c>
      <c r="M2534" s="66" t="s">
        <v>273</v>
      </c>
      <c r="N2534" s="66" t="str">
        <f t="shared" si="114"/>
        <v/>
      </c>
      <c r="O2534" s="66" t="str">
        <f>IF(A2534="","",IF(M2534="DETALLE","",COUNTIFS(N2534:$N$2970,N2534)))</f>
        <v/>
      </c>
      <c r="P2534" s="66" t="s">
        <v>758</v>
      </c>
      <c r="Q2534" s="66" t="s">
        <v>688</v>
      </c>
      <c r="R2534" s="66" t="s">
        <v>588</v>
      </c>
      <c r="S2534" s="65" t="s">
        <v>758</v>
      </c>
    </row>
    <row r="2535" spans="6:19" s="66" customFormat="1" x14ac:dyDescent="0.25">
      <c r="F2535" s="80" t="s">
        <v>139</v>
      </c>
      <c r="G2535" s="80" t="s">
        <v>1036</v>
      </c>
      <c r="H2535" s="6">
        <v>35500000</v>
      </c>
      <c r="I2535" s="6"/>
      <c r="J2535" s="6">
        <f t="shared" si="115"/>
        <v>35500000</v>
      </c>
      <c r="K2535" s="67" t="str">
        <f t="shared" si="116"/>
        <v>02-02-02-009-004</v>
      </c>
      <c r="L2535" s="67" t="s">
        <v>676</v>
      </c>
      <c r="M2535" s="66" t="s">
        <v>273</v>
      </c>
      <c r="N2535" s="66" t="str">
        <f t="shared" si="114"/>
        <v/>
      </c>
      <c r="O2535" s="66" t="str">
        <f>IF(A2535="","",IF(M2535="DETALLE","",COUNTIFS(N2535:$N$2970,N2535)))</f>
        <v/>
      </c>
      <c r="P2535" s="66" t="s">
        <v>779</v>
      </c>
      <c r="Q2535" s="66" t="s">
        <v>688</v>
      </c>
      <c r="R2535" s="66" t="s">
        <v>588</v>
      </c>
      <c r="S2535" s="65" t="s">
        <v>779</v>
      </c>
    </row>
    <row r="2536" spans="6:19" s="66" customFormat="1" x14ac:dyDescent="0.25">
      <c r="F2536" s="80" t="s">
        <v>59</v>
      </c>
      <c r="G2536" s="80" t="s">
        <v>1029</v>
      </c>
      <c r="H2536" s="6">
        <v>105000000</v>
      </c>
      <c r="I2536" s="6"/>
      <c r="J2536" s="6">
        <f t="shared" si="115"/>
        <v>105000000</v>
      </c>
      <c r="K2536" s="67" t="str">
        <f t="shared" si="116"/>
        <v>02-02-02-009-004</v>
      </c>
      <c r="L2536" s="67" t="s">
        <v>676</v>
      </c>
      <c r="M2536" s="66" t="s">
        <v>273</v>
      </c>
      <c r="N2536" s="66" t="str">
        <f t="shared" si="114"/>
        <v/>
      </c>
      <c r="O2536" s="66" t="str">
        <f>IF(A2536="","",IF(M2536="DETALLE","",COUNTIFS(N2536:$N$2970,N2536)))</f>
        <v/>
      </c>
      <c r="P2536" s="66" t="s">
        <v>759</v>
      </c>
      <c r="Q2536" s="66" t="s">
        <v>688</v>
      </c>
      <c r="R2536" s="66" t="s">
        <v>588</v>
      </c>
      <c r="S2536" s="65" t="s">
        <v>759</v>
      </c>
    </row>
    <row r="2537" spans="6:19" s="66" customFormat="1" x14ac:dyDescent="0.25">
      <c r="F2537" s="80" t="s">
        <v>145</v>
      </c>
      <c r="G2537" s="80" t="s">
        <v>1037</v>
      </c>
      <c r="H2537" s="6">
        <v>684000000</v>
      </c>
      <c r="I2537" s="6">
        <v>50000000</v>
      </c>
      <c r="J2537" s="6">
        <f t="shared" si="115"/>
        <v>734000000</v>
      </c>
      <c r="K2537" s="67" t="str">
        <f t="shared" si="116"/>
        <v>02-02-02-009-004</v>
      </c>
      <c r="L2537" s="67" t="s">
        <v>676</v>
      </c>
      <c r="M2537" s="66" t="s">
        <v>273</v>
      </c>
      <c r="N2537" s="66" t="str">
        <f t="shared" si="114"/>
        <v/>
      </c>
      <c r="O2537" s="66" t="str">
        <f>IF(A2537="","",IF(M2537="DETALLE","",COUNTIFS(N2537:$N$2970,N2537)))</f>
        <v/>
      </c>
      <c r="P2537" s="66" t="s">
        <v>767</v>
      </c>
      <c r="Q2537" s="66" t="s">
        <v>688</v>
      </c>
      <c r="R2537" s="66" t="s">
        <v>588</v>
      </c>
      <c r="S2537" s="65" t="s">
        <v>767</v>
      </c>
    </row>
    <row r="2538" spans="6:19" s="66" customFormat="1" x14ac:dyDescent="0.25">
      <c r="F2538" s="80" t="s">
        <v>60</v>
      </c>
      <c r="G2538" s="80" t="s">
        <v>329</v>
      </c>
      <c r="H2538" s="6">
        <v>90800000</v>
      </c>
      <c r="I2538" s="6"/>
      <c r="J2538" s="6">
        <f t="shared" si="115"/>
        <v>90800000</v>
      </c>
      <c r="K2538" s="67" t="str">
        <f t="shared" si="116"/>
        <v>02-02-02-009-004</v>
      </c>
      <c r="L2538" s="67" t="s">
        <v>676</v>
      </c>
      <c r="M2538" s="66" t="s">
        <v>273</v>
      </c>
      <c r="N2538" s="66" t="str">
        <f t="shared" si="114"/>
        <v/>
      </c>
      <c r="O2538" s="66" t="str">
        <f>IF(A2538="","",IF(M2538="DETALLE","",COUNTIFS(N2538:$N$2970,N2538)))</f>
        <v/>
      </c>
      <c r="P2538" s="66" t="s">
        <v>760</v>
      </c>
      <c r="Q2538" s="66" t="s">
        <v>688</v>
      </c>
      <c r="R2538" s="66" t="s">
        <v>588</v>
      </c>
      <c r="S2538" s="65" t="s">
        <v>760</v>
      </c>
    </row>
    <row r="2539" spans="6:19" s="66" customFormat="1" x14ac:dyDescent="0.25">
      <c r="F2539" s="80" t="s">
        <v>61</v>
      </c>
      <c r="G2539" s="80" t="s">
        <v>330</v>
      </c>
      <c r="H2539" s="6">
        <v>80500000</v>
      </c>
      <c r="I2539" s="6"/>
      <c r="J2539" s="6">
        <f t="shared" si="115"/>
        <v>80500000</v>
      </c>
      <c r="K2539" s="67" t="str">
        <f t="shared" si="116"/>
        <v>02-02-02-009-004</v>
      </c>
      <c r="L2539" s="67" t="s">
        <v>676</v>
      </c>
      <c r="M2539" s="66" t="s">
        <v>273</v>
      </c>
      <c r="N2539" s="66" t="str">
        <f t="shared" si="114"/>
        <v/>
      </c>
      <c r="O2539" s="66" t="str">
        <f>IF(A2539="","",IF(M2539="DETALLE","",COUNTIFS(N2539:$N$2970,N2539)))</f>
        <v/>
      </c>
      <c r="P2539" s="66" t="s">
        <v>760</v>
      </c>
      <c r="Q2539" s="66" t="s">
        <v>688</v>
      </c>
      <c r="R2539" s="66" t="s">
        <v>588</v>
      </c>
      <c r="S2539" s="65" t="s">
        <v>843</v>
      </c>
    </row>
    <row r="2540" spans="6:19" s="66" customFormat="1" x14ac:dyDescent="0.25">
      <c r="F2540" s="80" t="s">
        <v>62</v>
      </c>
      <c r="G2540" s="80" t="s">
        <v>331</v>
      </c>
      <c r="H2540" s="6">
        <v>113000000</v>
      </c>
      <c r="I2540" s="6"/>
      <c r="J2540" s="6">
        <f t="shared" si="115"/>
        <v>113000000</v>
      </c>
      <c r="K2540" s="67" t="str">
        <f t="shared" si="116"/>
        <v>02-02-02-009-004</v>
      </c>
      <c r="L2540" s="67" t="s">
        <v>676</v>
      </c>
      <c r="M2540" s="66" t="s">
        <v>273</v>
      </c>
      <c r="N2540" s="66" t="str">
        <f t="shared" si="114"/>
        <v/>
      </c>
      <c r="O2540" s="66" t="str">
        <f>IF(A2540="","",IF(M2540="DETALLE","",COUNTIFS(N2540:$N$2970,N2540)))</f>
        <v/>
      </c>
      <c r="P2540" s="66" t="s">
        <v>761</v>
      </c>
      <c r="Q2540" s="66" t="s">
        <v>688</v>
      </c>
      <c r="R2540" s="66" t="s">
        <v>588</v>
      </c>
      <c r="S2540" s="65" t="s">
        <v>761</v>
      </c>
    </row>
    <row r="2541" spans="6:19" s="66" customFormat="1" x14ac:dyDescent="0.25">
      <c r="F2541" s="80" t="s">
        <v>63</v>
      </c>
      <c r="G2541" s="80" t="s">
        <v>332</v>
      </c>
      <c r="H2541" s="6">
        <v>43000000</v>
      </c>
      <c r="I2541" s="6"/>
      <c r="J2541" s="6">
        <f t="shared" si="115"/>
        <v>43000000</v>
      </c>
      <c r="K2541" s="67" t="str">
        <f t="shared" si="116"/>
        <v>02-02-02-009-004</v>
      </c>
      <c r="L2541" s="67" t="s">
        <v>676</v>
      </c>
      <c r="M2541" s="66" t="s">
        <v>273</v>
      </c>
      <c r="N2541" s="66" t="str">
        <f t="shared" si="114"/>
        <v/>
      </c>
      <c r="O2541" s="66" t="str">
        <f>IF(A2541="","",IF(M2541="DETALLE","",COUNTIFS(N2541:$N$2970,N2541)))</f>
        <v/>
      </c>
      <c r="P2541" s="66" t="s">
        <v>761</v>
      </c>
      <c r="Q2541" s="66" t="s">
        <v>688</v>
      </c>
      <c r="R2541" s="66" t="s">
        <v>588</v>
      </c>
      <c r="S2541" s="65" t="s">
        <v>844</v>
      </c>
    </row>
    <row r="2542" spans="6:19" s="66" customFormat="1" x14ac:dyDescent="0.25">
      <c r="F2542" s="80" t="s">
        <v>65</v>
      </c>
      <c r="G2542" s="80" t="s">
        <v>1024</v>
      </c>
      <c r="H2542" s="6">
        <v>86000000</v>
      </c>
      <c r="I2542" s="6"/>
      <c r="J2542" s="6">
        <f t="shared" si="115"/>
        <v>86000000</v>
      </c>
      <c r="K2542" s="67" t="str">
        <f t="shared" si="116"/>
        <v>02-02-02-009-004</v>
      </c>
      <c r="L2542" s="67" t="s">
        <v>676</v>
      </c>
      <c r="M2542" s="66" t="s">
        <v>273</v>
      </c>
      <c r="N2542" s="66" t="str">
        <f t="shared" si="114"/>
        <v/>
      </c>
      <c r="O2542" s="66" t="str">
        <f>IF(A2542="","",IF(M2542="DETALLE","",COUNTIFS(N2542:$N$2970,N2542)))</f>
        <v/>
      </c>
      <c r="P2542" s="66" t="s">
        <v>762</v>
      </c>
      <c r="Q2542" s="66" t="s">
        <v>688</v>
      </c>
      <c r="R2542" s="66" t="s">
        <v>588</v>
      </c>
      <c r="S2542" s="65" t="s">
        <v>762</v>
      </c>
    </row>
    <row r="2543" spans="6:19" s="66" customFormat="1" x14ac:dyDescent="0.25">
      <c r="F2543" s="80" t="s">
        <v>66</v>
      </c>
      <c r="G2543" s="80" t="s">
        <v>335</v>
      </c>
      <c r="H2543" s="6">
        <v>212000000</v>
      </c>
      <c r="I2543" s="6"/>
      <c r="J2543" s="6">
        <f t="shared" si="115"/>
        <v>212000000</v>
      </c>
      <c r="K2543" s="67" t="str">
        <f t="shared" si="116"/>
        <v>02-02-02-009-004</v>
      </c>
      <c r="L2543" s="67" t="s">
        <v>676</v>
      </c>
      <c r="M2543" s="66" t="s">
        <v>273</v>
      </c>
      <c r="N2543" s="66" t="str">
        <f t="shared" si="114"/>
        <v/>
      </c>
      <c r="O2543" s="66" t="str">
        <f>IF(A2543="","",IF(M2543="DETALLE","",COUNTIFS(N2543:$N$2970,N2543)))</f>
        <v/>
      </c>
      <c r="P2543" s="66" t="s">
        <v>762</v>
      </c>
      <c r="Q2543" s="66" t="s">
        <v>688</v>
      </c>
      <c r="R2543" s="66" t="s">
        <v>588</v>
      </c>
      <c r="S2543" s="65" t="s">
        <v>845</v>
      </c>
    </row>
    <row r="2544" spans="6:19" s="66" customFormat="1" x14ac:dyDescent="0.25">
      <c r="F2544" s="80" t="s">
        <v>209</v>
      </c>
      <c r="G2544" s="80" t="s">
        <v>520</v>
      </c>
      <c r="H2544" s="6">
        <v>6500000</v>
      </c>
      <c r="I2544" s="6"/>
      <c r="J2544" s="6">
        <f t="shared" si="115"/>
        <v>6500000</v>
      </c>
      <c r="K2544" s="67" t="str">
        <f t="shared" si="116"/>
        <v>02-02-02-009-004</v>
      </c>
      <c r="L2544" s="67" t="s">
        <v>676</v>
      </c>
      <c r="M2544" s="66" t="s">
        <v>273</v>
      </c>
      <c r="N2544" s="66" t="str">
        <f t="shared" si="114"/>
        <v/>
      </c>
      <c r="O2544" s="66" t="str">
        <f>IF(A2544="","",IF(M2544="DETALLE","",COUNTIFS(N2544:$N$2970,N2544)))</f>
        <v/>
      </c>
      <c r="P2544" s="66" t="s">
        <v>762</v>
      </c>
      <c r="Q2544" s="66" t="s">
        <v>688</v>
      </c>
      <c r="R2544" s="66" t="s">
        <v>588</v>
      </c>
      <c r="S2544" s="65" t="s">
        <v>903</v>
      </c>
    </row>
    <row r="2545" spans="6:19" s="66" customFormat="1" x14ac:dyDescent="0.25">
      <c r="F2545" s="80" t="s">
        <v>68</v>
      </c>
      <c r="G2545" s="80" t="s">
        <v>337</v>
      </c>
      <c r="H2545" s="6">
        <v>129200000</v>
      </c>
      <c r="I2545" s="6"/>
      <c r="J2545" s="6">
        <f t="shared" si="115"/>
        <v>129200000</v>
      </c>
      <c r="K2545" s="67" t="str">
        <f t="shared" si="116"/>
        <v>02-02-02-009-004</v>
      </c>
      <c r="L2545" s="67" t="s">
        <v>676</v>
      </c>
      <c r="M2545" s="66" t="s">
        <v>273</v>
      </c>
      <c r="N2545" s="66" t="str">
        <f t="shared" si="114"/>
        <v/>
      </c>
      <c r="O2545" s="66" t="str">
        <f>IF(A2545="","",IF(M2545="DETALLE","",COUNTIFS(N2545:$N$2970,N2545)))</f>
        <v/>
      </c>
      <c r="P2545" s="66" t="s">
        <v>763</v>
      </c>
      <c r="Q2545" s="66" t="s">
        <v>688</v>
      </c>
      <c r="R2545" s="66" t="s">
        <v>588</v>
      </c>
      <c r="S2545" s="65" t="s">
        <v>763</v>
      </c>
    </row>
    <row r="2546" spans="6:19" s="66" customFormat="1" x14ac:dyDescent="0.25">
      <c r="F2546" s="80" t="s">
        <v>69</v>
      </c>
      <c r="G2546" s="80" t="s">
        <v>338</v>
      </c>
      <c r="H2546" s="6">
        <v>150000000</v>
      </c>
      <c r="I2546" s="6"/>
      <c r="J2546" s="6">
        <f t="shared" si="115"/>
        <v>150000000</v>
      </c>
      <c r="K2546" s="67" t="str">
        <f t="shared" si="116"/>
        <v>02-02-02-009-004</v>
      </c>
      <c r="L2546" s="67" t="s">
        <v>676</v>
      </c>
      <c r="M2546" s="66" t="s">
        <v>273</v>
      </c>
      <c r="N2546" s="66" t="str">
        <f t="shared" si="114"/>
        <v/>
      </c>
      <c r="O2546" s="66" t="str">
        <f>IF(A2546="","",IF(M2546="DETALLE","",COUNTIFS(N2546:$N$2970,N2546)))</f>
        <v/>
      </c>
      <c r="P2546" s="66" t="s">
        <v>763</v>
      </c>
      <c r="Q2546" s="66" t="s">
        <v>688</v>
      </c>
      <c r="R2546" s="66" t="s">
        <v>588</v>
      </c>
      <c r="S2546" s="65" t="s">
        <v>847</v>
      </c>
    </row>
    <row r="2547" spans="6:19" s="66" customFormat="1" x14ac:dyDescent="0.25">
      <c r="F2547" s="80" t="s">
        <v>210</v>
      </c>
      <c r="G2547" s="80" t="s">
        <v>521</v>
      </c>
      <c r="H2547" s="6">
        <v>6000000</v>
      </c>
      <c r="I2547" s="6"/>
      <c r="J2547" s="6">
        <f t="shared" si="115"/>
        <v>6000000</v>
      </c>
      <c r="K2547" s="67" t="str">
        <f t="shared" si="116"/>
        <v>02-02-02-009-004</v>
      </c>
      <c r="L2547" s="67" t="s">
        <v>676</v>
      </c>
      <c r="M2547" s="66" t="s">
        <v>273</v>
      </c>
      <c r="N2547" s="66" t="str">
        <f t="shared" si="114"/>
        <v/>
      </c>
      <c r="O2547" s="66" t="str">
        <f>IF(A2547="","",IF(M2547="DETALLE","",COUNTIFS(N2547:$N$2970,N2547)))</f>
        <v/>
      </c>
      <c r="P2547" s="66" t="s">
        <v>763</v>
      </c>
      <c r="Q2547" s="66" t="s">
        <v>688</v>
      </c>
      <c r="R2547" s="66" t="s">
        <v>588</v>
      </c>
      <c r="S2547" s="65" t="s">
        <v>903</v>
      </c>
    </row>
    <row r="2548" spans="6:19" s="66" customFormat="1" x14ac:dyDescent="0.25">
      <c r="F2548" s="80" t="s">
        <v>70</v>
      </c>
      <c r="G2548" s="80" t="s">
        <v>339</v>
      </c>
      <c r="H2548" s="6">
        <v>11000000</v>
      </c>
      <c r="I2548" s="6"/>
      <c r="J2548" s="6">
        <f t="shared" si="115"/>
        <v>11000000</v>
      </c>
      <c r="K2548" s="67" t="str">
        <f t="shared" si="116"/>
        <v>02-02-02-009-004</v>
      </c>
      <c r="L2548" s="67" t="s">
        <v>676</v>
      </c>
      <c r="M2548" s="66" t="s">
        <v>273</v>
      </c>
      <c r="N2548" s="66" t="str">
        <f t="shared" si="114"/>
        <v/>
      </c>
      <c r="O2548" s="66" t="str">
        <f>IF(A2548="","",IF(M2548="DETALLE","",COUNTIFS(N2548:$N$2970,N2548)))</f>
        <v/>
      </c>
      <c r="P2548" s="66" t="s">
        <v>763</v>
      </c>
      <c r="Q2548" s="66" t="s">
        <v>688</v>
      </c>
      <c r="R2548" s="66" t="s">
        <v>588</v>
      </c>
      <c r="S2548" s="65" t="s">
        <v>1049</v>
      </c>
    </row>
    <row r="2549" spans="6:19" s="66" customFormat="1" x14ac:dyDescent="0.25">
      <c r="F2549" s="80" t="s">
        <v>158</v>
      </c>
      <c r="G2549" s="80" t="s">
        <v>986</v>
      </c>
      <c r="H2549" s="6">
        <v>62700000</v>
      </c>
      <c r="I2549" s="6"/>
      <c r="J2549" s="6">
        <f t="shared" si="115"/>
        <v>62700000</v>
      </c>
      <c r="K2549" s="67" t="str">
        <f t="shared" si="116"/>
        <v>02-02-02-009-004</v>
      </c>
      <c r="L2549" s="67" t="s">
        <v>676</v>
      </c>
      <c r="M2549" s="66" t="s">
        <v>273</v>
      </c>
      <c r="N2549" s="66" t="str">
        <f t="shared" si="114"/>
        <v/>
      </c>
      <c r="O2549" s="66" t="str">
        <f>IF(A2549="","",IF(M2549="DETALLE","",COUNTIFS(N2549:$N$2970,N2549)))</f>
        <v/>
      </c>
      <c r="P2549" s="66" t="s">
        <v>764</v>
      </c>
      <c r="Q2549" s="66" t="s">
        <v>688</v>
      </c>
      <c r="R2549" s="66" t="s">
        <v>588</v>
      </c>
      <c r="S2549" s="65" t="s">
        <v>764</v>
      </c>
    </row>
    <row r="2550" spans="6:19" s="66" customFormat="1" x14ac:dyDescent="0.25">
      <c r="F2550" s="80" t="s">
        <v>71</v>
      </c>
      <c r="G2550" s="80" t="s">
        <v>982</v>
      </c>
      <c r="H2550" s="6">
        <v>76000000</v>
      </c>
      <c r="I2550" s="6"/>
      <c r="J2550" s="6">
        <f t="shared" si="115"/>
        <v>76000000</v>
      </c>
      <c r="K2550" s="67" t="str">
        <f t="shared" si="116"/>
        <v>02-02-02-009-004</v>
      </c>
      <c r="L2550" s="67" t="s">
        <v>676</v>
      </c>
      <c r="M2550" s="66" t="s">
        <v>273</v>
      </c>
      <c r="N2550" s="66" t="str">
        <f t="shared" si="114"/>
        <v/>
      </c>
      <c r="O2550" s="66" t="str">
        <f>IF(A2550="","",IF(M2550="DETALLE","",COUNTIFS(N2550:$N$2970,N2550)))</f>
        <v/>
      </c>
      <c r="P2550" s="66" t="s">
        <v>764</v>
      </c>
      <c r="Q2550" s="66" t="s">
        <v>688</v>
      </c>
      <c r="R2550" s="66" t="s">
        <v>588</v>
      </c>
      <c r="S2550" s="65" t="s">
        <v>849</v>
      </c>
    </row>
    <row r="2551" spans="6:19" s="66" customFormat="1" x14ac:dyDescent="0.25">
      <c r="F2551" s="80" t="s">
        <v>173</v>
      </c>
      <c r="G2551" s="80" t="s">
        <v>983</v>
      </c>
      <c r="H2551" s="6">
        <v>15000000</v>
      </c>
      <c r="I2551" s="6"/>
      <c r="J2551" s="6">
        <f t="shared" si="115"/>
        <v>15000000</v>
      </c>
      <c r="K2551" s="67" t="str">
        <f t="shared" si="116"/>
        <v>02-02-02-009-004</v>
      </c>
      <c r="L2551" s="67" t="s">
        <v>676</v>
      </c>
      <c r="M2551" s="66" t="s">
        <v>273</v>
      </c>
      <c r="N2551" s="66" t="str">
        <f t="shared" si="114"/>
        <v/>
      </c>
      <c r="O2551" s="66" t="str">
        <f>IF(A2551="","",IF(M2551="DETALLE","",COUNTIFS(N2551:$N$2970,N2551)))</f>
        <v/>
      </c>
      <c r="P2551" s="66" t="s">
        <v>764</v>
      </c>
      <c r="Q2551" s="66" t="s">
        <v>688</v>
      </c>
      <c r="R2551" s="66" t="s">
        <v>588</v>
      </c>
      <c r="S2551" s="65" t="s">
        <v>904</v>
      </c>
    </row>
    <row r="2552" spans="6:19" s="66" customFormat="1" x14ac:dyDescent="0.25">
      <c r="F2552" s="80" t="s">
        <v>211</v>
      </c>
      <c r="G2552" s="80" t="s">
        <v>985</v>
      </c>
      <c r="H2552" s="6">
        <v>4500000</v>
      </c>
      <c r="I2552" s="6"/>
      <c r="J2552" s="6">
        <f t="shared" si="115"/>
        <v>4500000</v>
      </c>
      <c r="K2552" s="67" t="str">
        <f t="shared" si="116"/>
        <v>02-02-02-009-004</v>
      </c>
      <c r="L2552" s="67" t="s">
        <v>676</v>
      </c>
      <c r="M2552" s="66" t="s">
        <v>273</v>
      </c>
      <c r="N2552" s="66" t="str">
        <f t="shared" si="114"/>
        <v/>
      </c>
      <c r="O2552" s="66" t="str">
        <f>IF(A2552="","",IF(M2552="DETALLE","",COUNTIFS(N2552:$N$2970,N2552)))</f>
        <v/>
      </c>
      <c r="P2552" s="66" t="s">
        <v>764</v>
      </c>
      <c r="Q2552" s="66" t="s">
        <v>688</v>
      </c>
      <c r="R2552" s="66" t="s">
        <v>588</v>
      </c>
      <c r="S2552" s="65" t="s">
        <v>903</v>
      </c>
    </row>
    <row r="2553" spans="6:19" s="66" customFormat="1" x14ac:dyDescent="0.25">
      <c r="F2553" s="80" t="s">
        <v>72</v>
      </c>
      <c r="G2553" s="80" t="s">
        <v>341</v>
      </c>
      <c r="H2553" s="6">
        <v>33000000</v>
      </c>
      <c r="I2553" s="6"/>
      <c r="J2553" s="6">
        <f t="shared" si="115"/>
        <v>33000000</v>
      </c>
      <c r="K2553" s="67" t="str">
        <f t="shared" si="116"/>
        <v>02-02-02-009-004</v>
      </c>
      <c r="L2553" s="67" t="s">
        <v>676</v>
      </c>
      <c r="M2553" s="66" t="s">
        <v>273</v>
      </c>
      <c r="N2553" s="66" t="str">
        <f t="shared" si="114"/>
        <v/>
      </c>
      <c r="O2553" s="66" t="str">
        <f>IF(A2553="","",IF(M2553="DETALLE","",COUNTIFS(N2553:$N$2970,N2553)))</f>
        <v/>
      </c>
      <c r="P2553" s="66" t="s">
        <v>765</v>
      </c>
      <c r="Q2553" s="66" t="s">
        <v>688</v>
      </c>
      <c r="R2553" s="66" t="s">
        <v>588</v>
      </c>
      <c r="S2553" s="65" t="s">
        <v>850</v>
      </c>
    </row>
    <row r="2554" spans="6:19" s="66" customFormat="1" x14ac:dyDescent="0.25">
      <c r="F2554" s="80" t="s">
        <v>73</v>
      </c>
      <c r="G2554" s="80" t="s">
        <v>342</v>
      </c>
      <c r="H2554" s="6">
        <v>24000000</v>
      </c>
      <c r="I2554" s="6"/>
      <c r="J2554" s="6">
        <f t="shared" si="115"/>
        <v>24000000</v>
      </c>
      <c r="K2554" s="67" t="str">
        <f t="shared" si="116"/>
        <v>02-02-02-009-004</v>
      </c>
      <c r="L2554" s="67" t="s">
        <v>676</v>
      </c>
      <c r="M2554" s="66" t="s">
        <v>273</v>
      </c>
      <c r="N2554" s="66" t="str">
        <f t="shared" si="114"/>
        <v/>
      </c>
      <c r="O2554" s="66" t="str">
        <f>IF(A2554="","",IF(M2554="DETALLE","",COUNTIFS(N2554:$N$2970,N2554)))</f>
        <v/>
      </c>
      <c r="P2554" s="66" t="s">
        <v>765</v>
      </c>
      <c r="Q2554" s="66" t="s">
        <v>688</v>
      </c>
      <c r="R2554" s="66" t="s">
        <v>588</v>
      </c>
      <c r="S2554" s="65" t="s">
        <v>765</v>
      </c>
    </row>
    <row r="2555" spans="6:19" s="66" customFormat="1" x14ac:dyDescent="0.25">
      <c r="F2555" s="80" t="s">
        <v>212</v>
      </c>
      <c r="G2555" s="80" t="s">
        <v>523</v>
      </c>
      <c r="H2555" s="6">
        <v>1000000</v>
      </c>
      <c r="I2555" s="6"/>
      <c r="J2555" s="6">
        <f t="shared" si="115"/>
        <v>1000000</v>
      </c>
      <c r="K2555" s="67" t="str">
        <f t="shared" si="116"/>
        <v>02-02-02-009-004</v>
      </c>
      <c r="L2555" s="67" t="s">
        <v>676</v>
      </c>
      <c r="M2555" s="66" t="s">
        <v>273</v>
      </c>
      <c r="N2555" s="66" t="str">
        <f t="shared" si="114"/>
        <v/>
      </c>
      <c r="O2555" s="66" t="str">
        <f>IF(A2555="","",IF(M2555="DETALLE","",COUNTIFS(N2555:$N$2970,N2555)))</f>
        <v/>
      </c>
      <c r="P2555" s="66" t="s">
        <v>765</v>
      </c>
      <c r="Q2555" s="66" t="s">
        <v>688</v>
      </c>
      <c r="R2555" s="66" t="s">
        <v>588</v>
      </c>
      <c r="S2555" s="65" t="s">
        <v>903</v>
      </c>
    </row>
    <row r="2556" spans="6:19" s="66" customFormat="1" x14ac:dyDescent="0.25">
      <c r="F2556" s="80" t="s">
        <v>124</v>
      </c>
      <c r="G2556" s="80" t="s">
        <v>987</v>
      </c>
      <c r="H2556" s="6">
        <v>77000000</v>
      </c>
      <c r="I2556" s="6"/>
      <c r="J2556" s="6">
        <f t="shared" si="115"/>
        <v>77000000</v>
      </c>
      <c r="K2556" s="67" t="str">
        <f t="shared" si="116"/>
        <v>02-02-02-009-004</v>
      </c>
      <c r="L2556" s="67" t="s">
        <v>676</v>
      </c>
      <c r="M2556" s="66" t="s">
        <v>273</v>
      </c>
      <c r="N2556" s="66" t="str">
        <f t="shared" si="114"/>
        <v/>
      </c>
      <c r="O2556" s="66" t="str">
        <f>IF(A2556="","",IF(M2556="DETALLE","",COUNTIFS(N2556:$N$2970,N2556)))</f>
        <v/>
      </c>
      <c r="P2556" s="66" t="s">
        <v>766</v>
      </c>
      <c r="Q2556" s="66" t="s">
        <v>688</v>
      </c>
      <c r="R2556" s="66" t="s">
        <v>588</v>
      </c>
      <c r="S2556" s="65" t="s">
        <v>873</v>
      </c>
    </row>
    <row r="2557" spans="6:19" s="66" customFormat="1" x14ac:dyDescent="0.25">
      <c r="F2557" s="80" t="s">
        <v>213</v>
      </c>
      <c r="G2557" s="80" t="s">
        <v>524</v>
      </c>
      <c r="H2557" s="6">
        <v>2000000</v>
      </c>
      <c r="I2557" s="6"/>
      <c r="J2557" s="6">
        <f t="shared" si="115"/>
        <v>2000000</v>
      </c>
      <c r="K2557" s="67" t="str">
        <f t="shared" si="116"/>
        <v>02-02-02-009-004</v>
      </c>
      <c r="L2557" s="67" t="s">
        <v>676</v>
      </c>
      <c r="M2557" s="66" t="s">
        <v>273</v>
      </c>
      <c r="N2557" s="66" t="str">
        <f t="shared" si="114"/>
        <v/>
      </c>
      <c r="O2557" s="66" t="str">
        <f>IF(A2557="","",IF(M2557="DETALLE","",COUNTIFS(N2557:$N$2970,N2557)))</f>
        <v/>
      </c>
      <c r="P2557" s="66" t="s">
        <v>766</v>
      </c>
      <c r="Q2557" s="66" t="s">
        <v>688</v>
      </c>
      <c r="R2557" s="66" t="s">
        <v>588</v>
      </c>
      <c r="S2557" s="65" t="s">
        <v>903</v>
      </c>
    </row>
    <row r="2558" spans="6:19" s="66" customFormat="1" x14ac:dyDescent="0.25">
      <c r="F2558" s="80" t="s">
        <v>74</v>
      </c>
      <c r="G2558" s="80" t="s">
        <v>343</v>
      </c>
      <c r="H2558" s="6">
        <v>20400000</v>
      </c>
      <c r="I2558" s="6"/>
      <c r="J2558" s="6">
        <f t="shared" si="115"/>
        <v>20400000</v>
      </c>
      <c r="K2558" s="67" t="str">
        <f t="shared" si="116"/>
        <v>02-02-02-009-004</v>
      </c>
      <c r="L2558" s="67" t="s">
        <v>676</v>
      </c>
      <c r="M2558" s="66" t="s">
        <v>273</v>
      </c>
      <c r="N2558" s="66" t="str">
        <f t="shared" si="114"/>
        <v/>
      </c>
      <c r="O2558" s="66" t="str">
        <f>IF(A2558="","",IF(M2558="DETALLE","",COUNTIFS(N2558:$N$2970,N2558)))</f>
        <v/>
      </c>
      <c r="P2558" s="66" t="s">
        <v>766</v>
      </c>
      <c r="Q2558" s="66" t="s">
        <v>688</v>
      </c>
      <c r="R2558" s="66" t="s">
        <v>588</v>
      </c>
      <c r="S2558" s="65" t="s">
        <v>766</v>
      </c>
    </row>
    <row r="2559" spans="6:19" s="66" customFormat="1" x14ac:dyDescent="0.25">
      <c r="F2559" s="80" t="s">
        <v>214</v>
      </c>
      <c r="G2559" s="80" t="s">
        <v>525</v>
      </c>
      <c r="H2559" s="6">
        <v>1200000</v>
      </c>
      <c r="I2559" s="6"/>
      <c r="J2559" s="6">
        <f t="shared" si="115"/>
        <v>1200000</v>
      </c>
      <c r="K2559" s="67" t="str">
        <f t="shared" si="116"/>
        <v>02-02-02-009-004</v>
      </c>
      <c r="L2559" s="67" t="s">
        <v>676</v>
      </c>
      <c r="M2559" s="66" t="s">
        <v>273</v>
      </c>
      <c r="N2559" s="66" t="str">
        <f t="shared" ref="N2559:N2612" si="117">IF(F2559&lt;&gt;"","",A2559&amp;TRIM(B2559)&amp;TRIM(C2559)&amp;TRIM(D2559)&amp;TRIM(E2559)&amp;TRIM(M2559))</f>
        <v/>
      </c>
      <c r="O2559" s="66" t="str">
        <f>IF(A2559="","",IF(M2559="DETALLE","",COUNTIFS(N2559:$N$2970,N2559)))</f>
        <v/>
      </c>
      <c r="P2559" s="66" t="s">
        <v>766</v>
      </c>
      <c r="Q2559" s="66" t="s">
        <v>688</v>
      </c>
      <c r="R2559" s="66" t="s">
        <v>588</v>
      </c>
      <c r="S2559" s="65" t="s">
        <v>866</v>
      </c>
    </row>
    <row r="2560" spans="6:19" s="66" customFormat="1" x14ac:dyDescent="0.25">
      <c r="F2560" s="80" t="s">
        <v>75</v>
      </c>
      <c r="G2560" s="80" t="s">
        <v>281</v>
      </c>
      <c r="H2560" s="6">
        <v>60520000</v>
      </c>
      <c r="I2560" s="6"/>
      <c r="J2560" s="6">
        <f t="shared" si="115"/>
        <v>60520000</v>
      </c>
      <c r="K2560" s="67" t="str">
        <f t="shared" si="116"/>
        <v>02-02-02-009-004</v>
      </c>
      <c r="L2560" s="67" t="s">
        <v>676</v>
      </c>
      <c r="M2560" s="66" t="s">
        <v>273</v>
      </c>
      <c r="N2560" s="66" t="str">
        <f t="shared" si="117"/>
        <v/>
      </c>
      <c r="O2560" s="66" t="str">
        <f>IF(A2560="","",IF(M2560="DETALLE","",COUNTIFS(N2560:$N$2970,N2560)))</f>
        <v/>
      </c>
      <c r="P2560" s="66" t="s">
        <v>741</v>
      </c>
      <c r="Q2560" s="66" t="s">
        <v>688</v>
      </c>
      <c r="R2560" s="66" t="s">
        <v>588</v>
      </c>
      <c r="S2560" s="65" t="s">
        <v>741</v>
      </c>
    </row>
    <row r="2561" spans="1:19" s="66" customFormat="1" ht="15.75" thickBot="1" x14ac:dyDescent="0.3">
      <c r="F2561" s="80" t="s">
        <v>76</v>
      </c>
      <c r="G2561" s="80" t="s">
        <v>282</v>
      </c>
      <c r="H2561" s="6">
        <v>53000000</v>
      </c>
      <c r="I2561" s="6"/>
      <c r="J2561" s="6">
        <f t="shared" si="115"/>
        <v>53000000</v>
      </c>
      <c r="K2561" s="67" t="str">
        <f t="shared" si="116"/>
        <v>02-02-02-009-004</v>
      </c>
      <c r="L2561" s="67" t="s">
        <v>676</v>
      </c>
      <c r="M2561" s="66" t="s">
        <v>273</v>
      </c>
      <c r="N2561" s="66" t="str">
        <f t="shared" si="117"/>
        <v/>
      </c>
      <c r="O2561" s="66" t="str">
        <f>IF(A2561="","",IF(M2561="DETALLE","",COUNTIFS(N2561:$N$2970,N2561)))</f>
        <v/>
      </c>
      <c r="P2561" s="66" t="s">
        <v>741</v>
      </c>
      <c r="Q2561" s="66" t="s">
        <v>688</v>
      </c>
      <c r="R2561" s="66" t="s">
        <v>588</v>
      </c>
      <c r="S2561" s="65" t="s">
        <v>851</v>
      </c>
    </row>
    <row r="2562" spans="1:19" s="66" customFormat="1" ht="15.75" thickTop="1" x14ac:dyDescent="0.25">
      <c r="A2562" s="91" t="s">
        <v>926</v>
      </c>
      <c r="B2562" s="92"/>
      <c r="C2562" s="92"/>
      <c r="D2562" s="92"/>
      <c r="E2562" s="92"/>
      <c r="F2562" s="92"/>
      <c r="G2562" s="92"/>
      <c r="H2562" s="92"/>
      <c r="I2562" s="92"/>
      <c r="J2562" s="61" t="s">
        <v>953</v>
      </c>
      <c r="K2562" s="67"/>
      <c r="L2562" s="67"/>
      <c r="S2562" s="65"/>
    </row>
    <row r="2563" spans="1:19" s="66" customFormat="1" ht="45" customHeight="1" thickBot="1" x14ac:dyDescent="0.3">
      <c r="A2563" s="93" t="s">
        <v>929</v>
      </c>
      <c r="B2563" s="94"/>
      <c r="C2563" s="94"/>
      <c r="D2563" s="94"/>
      <c r="E2563" s="94"/>
      <c r="F2563" s="94"/>
      <c r="G2563" s="94"/>
      <c r="H2563" s="94"/>
      <c r="I2563" s="94"/>
      <c r="J2563" s="94"/>
      <c r="K2563" s="67"/>
      <c r="L2563" s="67"/>
      <c r="S2563" s="65"/>
    </row>
    <row r="2564" spans="1:19" s="66" customFormat="1" ht="15.75" thickTop="1" x14ac:dyDescent="0.25">
      <c r="A2564" s="48" t="s">
        <v>11</v>
      </c>
      <c r="B2564" s="48" t="s">
        <v>12</v>
      </c>
      <c r="C2564" s="48" t="s">
        <v>13</v>
      </c>
      <c r="D2564" s="48" t="s">
        <v>14</v>
      </c>
      <c r="E2564" s="48" t="s">
        <v>15</v>
      </c>
      <c r="F2564" s="48" t="s">
        <v>16</v>
      </c>
      <c r="G2564" s="49" t="s">
        <v>17</v>
      </c>
      <c r="H2564" s="50" t="s">
        <v>18</v>
      </c>
      <c r="I2564" s="50" t="s">
        <v>19</v>
      </c>
      <c r="J2564" s="50" t="s">
        <v>20</v>
      </c>
      <c r="K2564" s="67"/>
      <c r="L2564" s="67"/>
      <c r="S2564" s="65"/>
    </row>
    <row r="2565" spans="1:19" s="66" customFormat="1" x14ac:dyDescent="0.25">
      <c r="F2565" s="80" t="s">
        <v>174</v>
      </c>
      <c r="G2565" s="80" t="s">
        <v>461</v>
      </c>
      <c r="H2565" s="6">
        <v>5500000</v>
      </c>
      <c r="I2565" s="6"/>
      <c r="J2565" s="6">
        <f t="shared" si="115"/>
        <v>5500000</v>
      </c>
      <c r="K2565" s="67" t="str">
        <f>IF(F2565&lt;&gt;"",K2561,A2565&amp;IF(B2565="","","-"&amp;B2565)&amp;IF(OR(C2565="",C2565=" "),"","-"&amp;C2565)&amp;IF(OR(D2565="",D2565=" "),"","-"&amp;D2565)&amp;IF(OR(E2565="",E2565=" "),"","-"&amp;E2565))</f>
        <v>02-02-02-009-004</v>
      </c>
      <c r="L2565" s="67" t="s">
        <v>676</v>
      </c>
      <c r="M2565" s="66" t="s">
        <v>273</v>
      </c>
      <c r="N2565" s="66" t="str">
        <f t="shared" si="117"/>
        <v/>
      </c>
      <c r="O2565" s="66" t="str">
        <f>IF(A2565="","",IF(M2565="DETALLE","",COUNTIFS(N2565:$N$2970,N2565)))</f>
        <v/>
      </c>
      <c r="P2565" s="66" t="s">
        <v>741</v>
      </c>
      <c r="Q2565" s="66" t="s">
        <v>688</v>
      </c>
      <c r="R2565" s="66" t="s">
        <v>588</v>
      </c>
      <c r="S2565" s="65" t="s">
        <v>905</v>
      </c>
    </row>
    <row r="2566" spans="1:19" s="66" customFormat="1" x14ac:dyDescent="0.25">
      <c r="F2566" s="80" t="s">
        <v>175</v>
      </c>
      <c r="G2566" s="80" t="s">
        <v>1080</v>
      </c>
      <c r="H2566" s="6">
        <v>4470000</v>
      </c>
      <c r="I2566" s="6"/>
      <c r="J2566" s="6">
        <f t="shared" ref="J2566:J2612" si="118">IF(AND(A2566="",F2566=""),"",H2566+I2566)</f>
        <v>4470000</v>
      </c>
      <c r="K2566" s="67" t="str">
        <f t="shared" ref="K2566:K2613" si="119">IF(F2566&lt;&gt;"",K2565,A2566&amp;IF(B2566="","","-"&amp;B2566)&amp;IF(OR(C2566="",C2566=" "),"","-"&amp;C2566)&amp;IF(OR(D2566="",D2566=" "),"","-"&amp;D2566)&amp;IF(OR(E2566="",E2566=" "),"","-"&amp;E2566))</f>
        <v>02-02-02-009-004</v>
      </c>
      <c r="L2566" s="67" t="s">
        <v>676</v>
      </c>
      <c r="M2566" s="66" t="s">
        <v>273</v>
      </c>
      <c r="N2566" s="66" t="str">
        <f t="shared" si="117"/>
        <v/>
      </c>
      <c r="O2566" s="66" t="str">
        <f>IF(A2566="","",IF(M2566="DETALLE","",COUNTIFS(N2566:$N$2970,N2566)))</f>
        <v/>
      </c>
      <c r="P2566" s="66" t="s">
        <v>741</v>
      </c>
      <c r="Q2566" s="66" t="s">
        <v>688</v>
      </c>
      <c r="R2566" s="66" t="s">
        <v>588</v>
      </c>
      <c r="S2566" s="65" t="s">
        <v>906</v>
      </c>
    </row>
    <row r="2567" spans="1:19" s="66" customFormat="1" x14ac:dyDescent="0.25">
      <c r="F2567" s="80" t="s">
        <v>215</v>
      </c>
      <c r="G2567" s="80" t="s">
        <v>526</v>
      </c>
      <c r="H2567" s="6">
        <v>3000000</v>
      </c>
      <c r="I2567" s="6"/>
      <c r="J2567" s="6">
        <f t="shared" si="118"/>
        <v>3000000</v>
      </c>
      <c r="K2567" s="67" t="str">
        <f t="shared" si="119"/>
        <v>02-02-02-009-004</v>
      </c>
      <c r="L2567" s="67" t="s">
        <v>676</v>
      </c>
      <c r="M2567" s="66" t="s">
        <v>273</v>
      </c>
      <c r="N2567" s="66" t="str">
        <f t="shared" si="117"/>
        <v/>
      </c>
      <c r="O2567" s="66" t="str">
        <f>IF(A2567="","",IF(M2567="DETALLE","",COUNTIFS(N2567:$N$2970,N2567)))</f>
        <v/>
      </c>
      <c r="P2567" s="66" t="s">
        <v>741</v>
      </c>
      <c r="Q2567" s="66" t="s">
        <v>688</v>
      </c>
      <c r="R2567" s="66" t="s">
        <v>588</v>
      </c>
      <c r="S2567" s="65" t="s">
        <v>903</v>
      </c>
    </row>
    <row r="2568" spans="1:19" s="66" customFormat="1" x14ac:dyDescent="0.25">
      <c r="F2568" s="80" t="s">
        <v>78</v>
      </c>
      <c r="G2568" s="80" t="s">
        <v>345</v>
      </c>
      <c r="H2568" s="6">
        <v>120000000</v>
      </c>
      <c r="I2568" s="6"/>
      <c r="J2568" s="6">
        <f t="shared" si="118"/>
        <v>120000000</v>
      </c>
      <c r="K2568" s="67" t="str">
        <f t="shared" si="119"/>
        <v>02-02-02-009-004</v>
      </c>
      <c r="L2568" s="67" t="s">
        <v>676</v>
      </c>
      <c r="M2568" s="66" t="s">
        <v>273</v>
      </c>
      <c r="N2568" s="66" t="str">
        <f t="shared" si="117"/>
        <v/>
      </c>
      <c r="O2568" s="66" t="str">
        <f>IF(A2568="","",IF(M2568="DETALLE","",COUNTIFS(N2568:$N$2970,N2568)))</f>
        <v/>
      </c>
      <c r="P2568" s="66" t="s">
        <v>767</v>
      </c>
      <c r="Q2568" s="66" t="s">
        <v>688</v>
      </c>
      <c r="R2568" s="66" t="s">
        <v>588</v>
      </c>
      <c r="S2568" s="65" t="s">
        <v>852</v>
      </c>
    </row>
    <row r="2569" spans="1:19" s="66" customFormat="1" x14ac:dyDescent="0.25">
      <c r="F2569" s="80" t="s">
        <v>79</v>
      </c>
      <c r="G2569" s="80" t="s">
        <v>346</v>
      </c>
      <c r="H2569" s="6">
        <v>42460000</v>
      </c>
      <c r="I2569" s="6"/>
      <c r="J2569" s="6">
        <f t="shared" si="118"/>
        <v>42460000</v>
      </c>
      <c r="K2569" s="67" t="str">
        <f t="shared" si="119"/>
        <v>02-02-02-009-004</v>
      </c>
      <c r="L2569" s="67" t="s">
        <v>676</v>
      </c>
      <c r="M2569" s="66" t="s">
        <v>273</v>
      </c>
      <c r="N2569" s="66" t="str">
        <f t="shared" si="117"/>
        <v/>
      </c>
      <c r="O2569" s="66" t="str">
        <f>IF(A2569="","",IF(M2569="DETALLE","",COUNTIFS(N2569:$N$2970,N2569)))</f>
        <v/>
      </c>
      <c r="P2569" s="66" t="s">
        <v>767</v>
      </c>
      <c r="Q2569" s="66" t="s">
        <v>688</v>
      </c>
      <c r="R2569" s="66" t="s">
        <v>588</v>
      </c>
      <c r="S2569" s="65" t="s">
        <v>853</v>
      </c>
    </row>
    <row r="2570" spans="1:19" s="66" customFormat="1" x14ac:dyDescent="0.25">
      <c r="F2570" s="80" t="s">
        <v>80</v>
      </c>
      <c r="G2570" s="80" t="s">
        <v>347</v>
      </c>
      <c r="H2570" s="6">
        <v>260000000</v>
      </c>
      <c r="I2570" s="6"/>
      <c r="J2570" s="6">
        <f t="shared" si="118"/>
        <v>260000000</v>
      </c>
      <c r="K2570" s="67" t="str">
        <f t="shared" si="119"/>
        <v>02-02-02-009-004</v>
      </c>
      <c r="L2570" s="67" t="s">
        <v>676</v>
      </c>
      <c r="M2570" s="66" t="s">
        <v>273</v>
      </c>
      <c r="N2570" s="66" t="str">
        <f t="shared" si="117"/>
        <v/>
      </c>
      <c r="O2570" s="66" t="str">
        <f>IF(A2570="","",IF(M2570="DETALLE","",COUNTIFS(N2570:$N$2970,N2570)))</f>
        <v/>
      </c>
      <c r="P2570" s="66" t="s">
        <v>768</v>
      </c>
      <c r="Q2570" s="66" t="s">
        <v>688</v>
      </c>
      <c r="R2570" s="66" t="s">
        <v>588</v>
      </c>
      <c r="S2570" s="65" t="s">
        <v>768</v>
      </c>
    </row>
    <row r="2571" spans="1:19" s="66" customFormat="1" x14ac:dyDescent="0.25">
      <c r="F2571" s="80" t="s">
        <v>113</v>
      </c>
      <c r="G2571" s="80" t="s">
        <v>379</v>
      </c>
      <c r="H2571" s="6">
        <v>230923325</v>
      </c>
      <c r="I2571" s="6"/>
      <c r="J2571" s="6">
        <f t="shared" si="118"/>
        <v>230923325</v>
      </c>
      <c r="K2571" s="67" t="str">
        <f t="shared" si="119"/>
        <v>02-02-02-009-004</v>
      </c>
      <c r="L2571" s="67" t="s">
        <v>676</v>
      </c>
      <c r="M2571" s="66" t="s">
        <v>273</v>
      </c>
      <c r="N2571" s="66" t="str">
        <f t="shared" si="117"/>
        <v/>
      </c>
      <c r="O2571" s="66" t="str">
        <f>IF(A2571="","",IF(M2571="DETALLE","",COUNTIFS(N2571:$N$2970,N2571)))</f>
        <v/>
      </c>
      <c r="P2571" s="66" t="s">
        <v>768</v>
      </c>
      <c r="Q2571" s="66" t="s">
        <v>688</v>
      </c>
      <c r="R2571" s="66" t="s">
        <v>588</v>
      </c>
      <c r="S2571" s="65" t="s">
        <v>867</v>
      </c>
    </row>
    <row r="2572" spans="1:19" s="66" customFormat="1" x14ac:dyDescent="0.25">
      <c r="F2572" s="80" t="s">
        <v>81</v>
      </c>
      <c r="G2572" s="80" t="s">
        <v>348</v>
      </c>
      <c r="H2572" s="6">
        <v>46613751</v>
      </c>
      <c r="I2572" s="6"/>
      <c r="J2572" s="6">
        <f t="shared" si="118"/>
        <v>46613751</v>
      </c>
      <c r="K2572" s="67" t="str">
        <f t="shared" si="119"/>
        <v>02-02-02-009-004</v>
      </c>
      <c r="L2572" s="67" t="s">
        <v>676</v>
      </c>
      <c r="M2572" s="66" t="s">
        <v>273</v>
      </c>
      <c r="N2572" s="66" t="str">
        <f t="shared" si="117"/>
        <v/>
      </c>
      <c r="O2572" s="66" t="str">
        <f>IF(A2572="","",IF(M2572="DETALLE","",COUNTIFS(N2572:$N$2970,N2572)))</f>
        <v/>
      </c>
      <c r="P2572" s="66" t="s">
        <v>768</v>
      </c>
      <c r="Q2572" s="66" t="s">
        <v>688</v>
      </c>
      <c r="R2572" s="66" t="s">
        <v>588</v>
      </c>
      <c r="S2572" s="65" t="s">
        <v>854</v>
      </c>
    </row>
    <row r="2573" spans="1:19" s="66" customFormat="1" x14ac:dyDescent="0.25">
      <c r="F2573" s="80" t="s">
        <v>216</v>
      </c>
      <c r="G2573" s="80" t="s">
        <v>527</v>
      </c>
      <c r="H2573" s="6">
        <v>3740000</v>
      </c>
      <c r="I2573" s="6"/>
      <c r="J2573" s="6">
        <f t="shared" si="118"/>
        <v>3740000</v>
      </c>
      <c r="K2573" s="67" t="str">
        <f t="shared" si="119"/>
        <v>02-02-02-009-004</v>
      </c>
      <c r="L2573" s="67" t="s">
        <v>676</v>
      </c>
      <c r="M2573" s="66" t="s">
        <v>273</v>
      </c>
      <c r="N2573" s="66" t="str">
        <f t="shared" si="117"/>
        <v/>
      </c>
      <c r="O2573" s="66" t="str">
        <f>IF(A2573="","",IF(M2573="DETALLE","",COUNTIFS(N2573:$N$2970,N2573)))</f>
        <v/>
      </c>
      <c r="P2573" s="66" t="s">
        <v>768</v>
      </c>
      <c r="Q2573" s="66" t="s">
        <v>688</v>
      </c>
      <c r="R2573" s="66" t="s">
        <v>588</v>
      </c>
      <c r="S2573" s="65" t="s">
        <v>903</v>
      </c>
    </row>
    <row r="2574" spans="1:19" s="66" customFormat="1" x14ac:dyDescent="0.25">
      <c r="F2574" s="80" t="s">
        <v>176</v>
      </c>
      <c r="G2574" s="80" t="s">
        <v>1057</v>
      </c>
      <c r="H2574" s="6">
        <v>168000000</v>
      </c>
      <c r="I2574" s="6">
        <v>396000000</v>
      </c>
      <c r="J2574" s="6">
        <f t="shared" si="118"/>
        <v>564000000</v>
      </c>
      <c r="K2574" s="67" t="str">
        <f t="shared" si="119"/>
        <v>02-02-02-009-004</v>
      </c>
      <c r="L2574" s="67" t="s">
        <v>676</v>
      </c>
      <c r="M2574" s="66" t="s">
        <v>273</v>
      </c>
      <c r="N2574" s="66" t="str">
        <f t="shared" si="117"/>
        <v/>
      </c>
      <c r="O2574" s="66" t="str">
        <f>IF(A2574="","",IF(M2574="DETALLE","",COUNTIFS(N2574:$N$2970,N2574)))</f>
        <v/>
      </c>
      <c r="P2574" s="66" t="s">
        <v>769</v>
      </c>
      <c r="Q2574" s="66" t="s">
        <v>688</v>
      </c>
      <c r="R2574" s="66" t="s">
        <v>588</v>
      </c>
      <c r="S2574" s="65" t="s">
        <v>769</v>
      </c>
    </row>
    <row r="2575" spans="1:19" s="66" customFormat="1" x14ac:dyDescent="0.25">
      <c r="F2575" s="80" t="s">
        <v>114</v>
      </c>
      <c r="G2575" s="80" t="s">
        <v>380</v>
      </c>
      <c r="H2575" s="6">
        <v>109000000</v>
      </c>
      <c r="I2575" s="6">
        <v>100000000</v>
      </c>
      <c r="J2575" s="6">
        <f t="shared" si="118"/>
        <v>209000000</v>
      </c>
      <c r="K2575" s="67" t="str">
        <f t="shared" si="119"/>
        <v>02-02-02-009-004</v>
      </c>
      <c r="L2575" s="67" t="s">
        <v>676</v>
      </c>
      <c r="M2575" s="66" t="s">
        <v>273</v>
      </c>
      <c r="N2575" s="66" t="str">
        <f t="shared" si="117"/>
        <v/>
      </c>
      <c r="O2575" s="66" t="str">
        <f>IF(A2575="","",IF(M2575="DETALLE","",COUNTIFS(N2575:$N$2970,N2575)))</f>
        <v/>
      </c>
      <c r="P2575" s="66" t="s">
        <v>769</v>
      </c>
      <c r="Q2575" s="66" t="s">
        <v>688</v>
      </c>
      <c r="R2575" s="66" t="s">
        <v>588</v>
      </c>
      <c r="S2575" s="65" t="s">
        <v>868</v>
      </c>
    </row>
    <row r="2576" spans="1:19" s="66" customFormat="1" x14ac:dyDescent="0.25">
      <c r="F2576" s="80" t="s">
        <v>177</v>
      </c>
      <c r="G2576" s="80" t="s">
        <v>464</v>
      </c>
      <c r="H2576" s="6">
        <v>75000000</v>
      </c>
      <c r="I2576" s="6"/>
      <c r="J2576" s="6">
        <f t="shared" si="118"/>
        <v>75000000</v>
      </c>
      <c r="K2576" s="67" t="str">
        <f t="shared" si="119"/>
        <v>02-02-02-009-004</v>
      </c>
      <c r="L2576" s="67" t="s">
        <v>676</v>
      </c>
      <c r="M2576" s="66" t="s">
        <v>273</v>
      </c>
      <c r="N2576" s="66" t="str">
        <f t="shared" si="117"/>
        <v/>
      </c>
      <c r="O2576" s="66" t="str">
        <f>IF(A2576="","",IF(M2576="DETALLE","",COUNTIFS(N2576:$N$2970,N2576)))</f>
        <v/>
      </c>
      <c r="P2576" s="66" t="s">
        <v>769</v>
      </c>
      <c r="Q2576" s="66" t="s">
        <v>688</v>
      </c>
      <c r="R2576" s="66" t="s">
        <v>588</v>
      </c>
      <c r="S2576" s="65" t="s">
        <v>907</v>
      </c>
    </row>
    <row r="2577" spans="6:19" s="66" customFormat="1" x14ac:dyDescent="0.25">
      <c r="F2577" s="80" t="s">
        <v>217</v>
      </c>
      <c r="G2577" s="80" t="s">
        <v>528</v>
      </c>
      <c r="H2577" s="6">
        <v>570000</v>
      </c>
      <c r="I2577" s="6"/>
      <c r="J2577" s="6">
        <f t="shared" si="118"/>
        <v>570000</v>
      </c>
      <c r="K2577" s="67" t="str">
        <f t="shared" si="119"/>
        <v>02-02-02-009-004</v>
      </c>
      <c r="L2577" s="67" t="s">
        <v>676</v>
      </c>
      <c r="M2577" s="66" t="s">
        <v>273</v>
      </c>
      <c r="N2577" s="66" t="str">
        <f t="shared" si="117"/>
        <v/>
      </c>
      <c r="O2577" s="66" t="str">
        <f>IF(A2577="","",IF(M2577="DETALLE","",COUNTIFS(N2577:$N$2970,N2577)))</f>
        <v/>
      </c>
      <c r="P2577" s="66" t="s">
        <v>769</v>
      </c>
      <c r="Q2577" s="66" t="s">
        <v>688</v>
      </c>
      <c r="R2577" s="66" t="s">
        <v>588</v>
      </c>
      <c r="S2577" s="65" t="s">
        <v>903</v>
      </c>
    </row>
    <row r="2578" spans="6:19" s="66" customFormat="1" x14ac:dyDescent="0.25">
      <c r="F2578" s="80" t="s">
        <v>85</v>
      </c>
      <c r="G2578" s="80" t="s">
        <v>352</v>
      </c>
      <c r="H2578" s="6">
        <v>215000000</v>
      </c>
      <c r="I2578" s="6"/>
      <c r="J2578" s="6">
        <f t="shared" si="118"/>
        <v>215000000</v>
      </c>
      <c r="K2578" s="67" t="str">
        <f t="shared" si="119"/>
        <v>02-02-02-009-004</v>
      </c>
      <c r="L2578" s="67" t="s">
        <v>676</v>
      </c>
      <c r="M2578" s="66" t="s">
        <v>273</v>
      </c>
      <c r="N2578" s="66" t="str">
        <f t="shared" si="117"/>
        <v/>
      </c>
      <c r="O2578" s="66" t="str">
        <f>IF(A2578="","",IF(M2578="DETALLE","",COUNTIFS(N2578:$N$2970,N2578)))</f>
        <v/>
      </c>
      <c r="P2578" s="66" t="s">
        <v>770</v>
      </c>
      <c r="Q2578" s="66" t="s">
        <v>688</v>
      </c>
      <c r="R2578" s="66" t="s">
        <v>588</v>
      </c>
      <c r="S2578" s="65" t="s">
        <v>770</v>
      </c>
    </row>
    <row r="2579" spans="6:19" s="66" customFormat="1" x14ac:dyDescent="0.25">
      <c r="F2579" s="80" t="s">
        <v>86</v>
      </c>
      <c r="G2579" s="80" t="s">
        <v>353</v>
      </c>
      <c r="H2579" s="6">
        <v>50000000</v>
      </c>
      <c r="I2579" s="6"/>
      <c r="J2579" s="6">
        <f t="shared" si="118"/>
        <v>50000000</v>
      </c>
      <c r="K2579" s="67" t="str">
        <f t="shared" si="119"/>
        <v>02-02-02-009-004</v>
      </c>
      <c r="L2579" s="67" t="s">
        <v>676</v>
      </c>
      <c r="M2579" s="66" t="s">
        <v>273</v>
      </c>
      <c r="N2579" s="66" t="str">
        <f t="shared" si="117"/>
        <v/>
      </c>
      <c r="O2579" s="66" t="str">
        <f>IF(A2579="","",IF(M2579="DETALLE","",COUNTIFS(N2579:$N$2970,N2579)))</f>
        <v/>
      </c>
      <c r="P2579" s="66" t="s">
        <v>770</v>
      </c>
      <c r="Q2579" s="66" t="s">
        <v>688</v>
      </c>
      <c r="R2579" s="66" t="s">
        <v>588</v>
      </c>
      <c r="S2579" s="65" t="s">
        <v>856</v>
      </c>
    </row>
    <row r="2580" spans="6:19" s="66" customFormat="1" x14ac:dyDescent="0.25">
      <c r="F2580" s="80" t="s">
        <v>87</v>
      </c>
      <c r="G2580" s="80" t="s">
        <v>354</v>
      </c>
      <c r="H2580" s="6">
        <v>350000000</v>
      </c>
      <c r="I2580" s="6"/>
      <c r="J2580" s="6">
        <f t="shared" si="118"/>
        <v>350000000</v>
      </c>
      <c r="K2580" s="67" t="str">
        <f t="shared" si="119"/>
        <v>02-02-02-009-004</v>
      </c>
      <c r="L2580" s="67" t="s">
        <v>676</v>
      </c>
      <c r="M2580" s="66" t="s">
        <v>273</v>
      </c>
      <c r="N2580" s="66" t="str">
        <f t="shared" si="117"/>
        <v/>
      </c>
      <c r="O2580" s="66" t="str">
        <f>IF(A2580="","",IF(M2580="DETALLE","",COUNTIFS(N2580:$N$2970,N2580)))</f>
        <v/>
      </c>
      <c r="P2580" s="66" t="s">
        <v>771</v>
      </c>
      <c r="Q2580" s="66" t="s">
        <v>688</v>
      </c>
      <c r="R2580" s="66" t="s">
        <v>588</v>
      </c>
      <c r="S2580" s="65" t="s">
        <v>771</v>
      </c>
    </row>
    <row r="2581" spans="6:19" s="66" customFormat="1" x14ac:dyDescent="0.25">
      <c r="F2581" s="84" t="s">
        <v>116</v>
      </c>
      <c r="G2581" s="80" t="s">
        <v>382</v>
      </c>
      <c r="H2581" s="6">
        <v>50000000</v>
      </c>
      <c r="I2581" s="6"/>
      <c r="J2581" s="6">
        <f t="shared" si="118"/>
        <v>50000000</v>
      </c>
      <c r="K2581" s="67" t="str">
        <f t="shared" si="119"/>
        <v>02-02-02-009-004</v>
      </c>
      <c r="L2581" s="67" t="s">
        <v>676</v>
      </c>
      <c r="M2581" s="66" t="s">
        <v>273</v>
      </c>
      <c r="N2581" s="66" t="str">
        <f t="shared" si="117"/>
        <v/>
      </c>
      <c r="O2581" s="66" t="str">
        <f>IF(A2581="","",IF(M2581="DETALLE","",COUNTIFS(N2581:$N$2970,N2581)))</f>
        <v/>
      </c>
      <c r="P2581" s="66" t="s">
        <v>771</v>
      </c>
      <c r="Q2581" s="66" t="s">
        <v>688</v>
      </c>
      <c r="R2581" s="66" t="s">
        <v>588</v>
      </c>
      <c r="S2581" s="65" t="s">
        <v>869</v>
      </c>
    </row>
    <row r="2582" spans="6:19" s="66" customFormat="1" x14ac:dyDescent="0.25">
      <c r="F2582" s="84" t="s">
        <v>141</v>
      </c>
      <c r="G2582" s="80" t="s">
        <v>405</v>
      </c>
      <c r="H2582" s="6">
        <v>262000000</v>
      </c>
      <c r="I2582" s="6"/>
      <c r="J2582" s="6">
        <f t="shared" si="118"/>
        <v>262000000</v>
      </c>
      <c r="K2582" s="67" t="str">
        <f t="shared" si="119"/>
        <v>02-02-02-009-004</v>
      </c>
      <c r="L2582" s="67" t="s">
        <v>676</v>
      </c>
      <c r="M2582" s="66" t="s">
        <v>273</v>
      </c>
      <c r="N2582" s="66" t="str">
        <f t="shared" si="117"/>
        <v/>
      </c>
      <c r="O2582" s="66" t="str">
        <f>IF(A2582="","",IF(M2582="DETALLE","",COUNTIFS(N2582:$N$2970,N2582)))</f>
        <v/>
      </c>
      <c r="P2582" s="66" t="s">
        <v>772</v>
      </c>
      <c r="Q2582" s="66" t="s">
        <v>688</v>
      </c>
      <c r="R2582" s="66" t="s">
        <v>588</v>
      </c>
      <c r="S2582" s="65" t="s">
        <v>772</v>
      </c>
    </row>
    <row r="2583" spans="6:19" s="66" customFormat="1" x14ac:dyDescent="0.25">
      <c r="F2583" s="84" t="s">
        <v>219</v>
      </c>
      <c r="G2583" s="80" t="s">
        <v>530</v>
      </c>
      <c r="H2583" s="6">
        <v>3000000</v>
      </c>
      <c r="I2583" s="6"/>
      <c r="J2583" s="6">
        <f t="shared" si="118"/>
        <v>3000000</v>
      </c>
      <c r="K2583" s="67" t="str">
        <f t="shared" si="119"/>
        <v>02-02-02-009-004</v>
      </c>
      <c r="L2583" s="67" t="s">
        <v>676</v>
      </c>
      <c r="M2583" s="66" t="s">
        <v>273</v>
      </c>
      <c r="N2583" s="66" t="str">
        <f t="shared" si="117"/>
        <v/>
      </c>
      <c r="O2583" s="66" t="str">
        <f>IF(A2583="","",IF(M2583="DETALLE","",COUNTIFS(N2583:$N$2970,N2583)))</f>
        <v/>
      </c>
      <c r="P2583" s="66" t="s">
        <v>772</v>
      </c>
      <c r="Q2583" s="66" t="s">
        <v>688</v>
      </c>
      <c r="R2583" s="66" t="s">
        <v>588</v>
      </c>
      <c r="S2583" s="65" t="s">
        <v>903</v>
      </c>
    </row>
    <row r="2584" spans="6:19" s="66" customFormat="1" x14ac:dyDescent="0.25">
      <c r="F2584" s="84" t="s">
        <v>125</v>
      </c>
      <c r="G2584" s="80" t="s">
        <v>392</v>
      </c>
      <c r="H2584" s="6">
        <v>71659513.579999998</v>
      </c>
      <c r="I2584" s="6"/>
      <c r="J2584" s="6">
        <f t="shared" si="118"/>
        <v>71659513.579999998</v>
      </c>
      <c r="K2584" s="67" t="str">
        <f t="shared" si="119"/>
        <v>02-02-02-009-004</v>
      </c>
      <c r="L2584" s="67" t="s">
        <v>676</v>
      </c>
      <c r="M2584" s="66" t="s">
        <v>273</v>
      </c>
      <c r="N2584" s="66" t="str">
        <f t="shared" si="117"/>
        <v/>
      </c>
      <c r="O2584" s="66" t="str">
        <f>IF(A2584="","",IF(M2584="DETALLE","",COUNTIFS(N2584:$N$2970,N2584)))</f>
        <v/>
      </c>
      <c r="P2584" s="66" t="s">
        <v>772</v>
      </c>
      <c r="Q2584" s="66" t="s">
        <v>688</v>
      </c>
      <c r="R2584" s="66" t="s">
        <v>588</v>
      </c>
      <c r="S2584" s="65" t="s">
        <v>874</v>
      </c>
    </row>
    <row r="2585" spans="6:19" s="66" customFormat="1" x14ac:dyDescent="0.25">
      <c r="F2585" s="84" t="s">
        <v>220</v>
      </c>
      <c r="G2585" s="80" t="s">
        <v>531</v>
      </c>
      <c r="H2585" s="6">
        <v>2000000</v>
      </c>
      <c r="I2585" s="6"/>
      <c r="J2585" s="6">
        <f t="shared" si="118"/>
        <v>2000000</v>
      </c>
      <c r="K2585" s="67" t="str">
        <f t="shared" si="119"/>
        <v>02-02-02-009-004</v>
      </c>
      <c r="L2585" s="67" t="s">
        <v>676</v>
      </c>
      <c r="M2585" s="66" t="s">
        <v>273</v>
      </c>
      <c r="N2585" s="66" t="str">
        <f t="shared" si="117"/>
        <v/>
      </c>
      <c r="O2585" s="66" t="str">
        <f>IF(A2585="","",IF(M2585="DETALLE","",COUNTIFS(N2585:$N$2970,N2585)))</f>
        <v/>
      </c>
      <c r="P2585" s="66" t="s">
        <v>772</v>
      </c>
      <c r="Q2585" s="66" t="s">
        <v>688</v>
      </c>
      <c r="R2585" s="66" t="s">
        <v>588</v>
      </c>
      <c r="S2585" s="65" t="s">
        <v>903</v>
      </c>
    </row>
    <row r="2586" spans="6:19" s="66" customFormat="1" x14ac:dyDescent="0.25">
      <c r="F2586" s="84" t="s">
        <v>89</v>
      </c>
      <c r="G2586" s="80" t="s">
        <v>356</v>
      </c>
      <c r="H2586" s="6">
        <v>86000000</v>
      </c>
      <c r="I2586" s="6"/>
      <c r="J2586" s="6">
        <f t="shared" si="118"/>
        <v>86000000</v>
      </c>
      <c r="K2586" s="67" t="str">
        <f>IF(F2586&lt;&gt;"",K2585,A2586&amp;IF(B2586="","","-"&amp;B2586)&amp;IF(OR(C2586="",C2586=" "),"","-"&amp;C2586)&amp;IF(OR(D2586="",D2586=" "),"","-"&amp;D2586)&amp;IF(OR(E2586="",E2586=" "),"","-"&amp;E2586))</f>
        <v>02-02-02-009-004</v>
      </c>
      <c r="L2586" s="67" t="s">
        <v>676</v>
      </c>
      <c r="M2586" s="66" t="s">
        <v>273</v>
      </c>
      <c r="N2586" s="66" t="str">
        <f t="shared" si="117"/>
        <v/>
      </c>
      <c r="O2586" s="66" t="str">
        <f>IF(A2586="","",IF(M2586="DETALLE","",COUNTIFS(N2586:$N$2970,N2586)))</f>
        <v/>
      </c>
      <c r="P2586" s="66" t="s">
        <v>772</v>
      </c>
      <c r="Q2586" s="66" t="s">
        <v>688</v>
      </c>
      <c r="R2586" s="66" t="s">
        <v>588</v>
      </c>
      <c r="S2586" s="65" t="s">
        <v>858</v>
      </c>
    </row>
    <row r="2587" spans="6:19" s="66" customFormat="1" x14ac:dyDescent="0.25">
      <c r="F2587" s="84" t="s">
        <v>90</v>
      </c>
      <c r="G2587" s="80" t="s">
        <v>1025</v>
      </c>
      <c r="H2587" s="6">
        <v>317000000</v>
      </c>
      <c r="I2587" s="6"/>
      <c r="J2587" s="6">
        <f t="shared" si="118"/>
        <v>317000000</v>
      </c>
      <c r="K2587" s="67" t="str">
        <f t="shared" si="119"/>
        <v>02-02-02-009-004</v>
      </c>
      <c r="L2587" s="67" t="s">
        <v>676</v>
      </c>
      <c r="M2587" s="66" t="s">
        <v>273</v>
      </c>
      <c r="N2587" s="66" t="str">
        <f t="shared" si="117"/>
        <v/>
      </c>
      <c r="O2587" s="66" t="str">
        <f>IF(A2587="","",IF(M2587="DETALLE","",COUNTIFS(N2587:$N$2970,N2587)))</f>
        <v/>
      </c>
      <c r="P2587" s="66" t="s">
        <v>773</v>
      </c>
      <c r="Q2587" s="66" t="s">
        <v>688</v>
      </c>
      <c r="R2587" s="66" t="s">
        <v>588</v>
      </c>
      <c r="S2587" s="65" t="s">
        <v>773</v>
      </c>
    </row>
    <row r="2588" spans="6:19" s="66" customFormat="1" x14ac:dyDescent="0.25">
      <c r="F2588" s="84" t="s">
        <v>221</v>
      </c>
      <c r="G2588" s="80" t="s">
        <v>532</v>
      </c>
      <c r="H2588" s="6">
        <v>2500000</v>
      </c>
      <c r="I2588" s="6"/>
      <c r="J2588" s="6">
        <f t="shared" si="118"/>
        <v>2500000</v>
      </c>
      <c r="K2588" s="67" t="str">
        <f t="shared" si="119"/>
        <v>02-02-02-009-004</v>
      </c>
      <c r="L2588" s="67" t="s">
        <v>676</v>
      </c>
      <c r="M2588" s="66" t="s">
        <v>273</v>
      </c>
      <c r="N2588" s="66" t="str">
        <f t="shared" si="117"/>
        <v/>
      </c>
      <c r="O2588" s="66" t="str">
        <f>IF(A2588="","",IF(M2588="DETALLE","",COUNTIFS(N2588:$N$2970,N2588)))</f>
        <v/>
      </c>
      <c r="P2588" s="66" t="s">
        <v>773</v>
      </c>
      <c r="Q2588" s="66" t="s">
        <v>688</v>
      </c>
      <c r="R2588" s="66" t="s">
        <v>588</v>
      </c>
      <c r="S2588" s="65" t="s">
        <v>903</v>
      </c>
    </row>
    <row r="2589" spans="6:19" s="66" customFormat="1" x14ac:dyDescent="0.25">
      <c r="F2589" s="84" t="s">
        <v>91</v>
      </c>
      <c r="G2589" s="80" t="s">
        <v>358</v>
      </c>
      <c r="H2589" s="6">
        <v>101000000</v>
      </c>
      <c r="I2589" s="6"/>
      <c r="J2589" s="6">
        <f t="shared" si="118"/>
        <v>101000000</v>
      </c>
      <c r="K2589" s="67" t="str">
        <f t="shared" si="119"/>
        <v>02-02-02-009-004</v>
      </c>
      <c r="L2589" s="67" t="s">
        <v>676</v>
      </c>
      <c r="M2589" s="66" t="s">
        <v>273</v>
      </c>
      <c r="N2589" s="66" t="str">
        <f t="shared" si="117"/>
        <v/>
      </c>
      <c r="O2589" s="66" t="str">
        <f>IF(A2589="","",IF(M2589="DETALLE","",COUNTIFS(N2589:$N$2970,N2589)))</f>
        <v/>
      </c>
      <c r="P2589" s="66" t="s">
        <v>773</v>
      </c>
      <c r="Q2589" s="66" t="s">
        <v>688</v>
      </c>
      <c r="R2589" s="66" t="s">
        <v>588</v>
      </c>
      <c r="S2589" s="65" t="s">
        <v>859</v>
      </c>
    </row>
    <row r="2590" spans="6:19" s="66" customFormat="1" x14ac:dyDescent="0.25">
      <c r="F2590" s="84" t="s">
        <v>222</v>
      </c>
      <c r="G2590" s="80" t="s">
        <v>533</v>
      </c>
      <c r="H2590" s="6">
        <v>3000000</v>
      </c>
      <c r="I2590" s="6"/>
      <c r="J2590" s="6">
        <f t="shared" si="118"/>
        <v>3000000</v>
      </c>
      <c r="K2590" s="67" t="str">
        <f t="shared" si="119"/>
        <v>02-02-02-009-004</v>
      </c>
      <c r="L2590" s="67" t="s">
        <v>676</v>
      </c>
      <c r="M2590" s="66" t="s">
        <v>273</v>
      </c>
      <c r="N2590" s="66" t="str">
        <f t="shared" si="117"/>
        <v/>
      </c>
      <c r="O2590" s="66" t="str">
        <f>IF(A2590="","",IF(M2590="DETALLE","",COUNTIFS(N2590:$N$2970,N2590)))</f>
        <v/>
      </c>
      <c r="P2590" s="66" t="s">
        <v>773</v>
      </c>
      <c r="Q2590" s="66" t="s">
        <v>688</v>
      </c>
      <c r="R2590" s="66" t="s">
        <v>588</v>
      </c>
      <c r="S2590" s="65" t="s">
        <v>903</v>
      </c>
    </row>
    <row r="2591" spans="6:19" s="66" customFormat="1" x14ac:dyDescent="0.25">
      <c r="F2591" s="84" t="s">
        <v>164</v>
      </c>
      <c r="G2591" s="80" t="s">
        <v>443</v>
      </c>
      <c r="H2591" s="6">
        <v>5420000</v>
      </c>
      <c r="I2591" s="6"/>
      <c r="J2591" s="6">
        <f t="shared" si="118"/>
        <v>5420000</v>
      </c>
      <c r="K2591" s="67" t="str">
        <f t="shared" si="119"/>
        <v>02-02-02-009-004</v>
      </c>
      <c r="L2591" s="67" t="s">
        <v>676</v>
      </c>
      <c r="M2591" s="66" t="s">
        <v>273</v>
      </c>
      <c r="N2591" s="66" t="str">
        <f t="shared" si="117"/>
        <v/>
      </c>
      <c r="O2591" s="66" t="str">
        <f>IF(A2591="","",IF(M2591="DETALLE","",COUNTIFS(N2591:$N$2970,N2591)))</f>
        <v/>
      </c>
      <c r="P2591" s="66" t="s">
        <v>773</v>
      </c>
      <c r="Q2591" s="66" t="s">
        <v>688</v>
      </c>
      <c r="R2591" s="66" t="s">
        <v>588</v>
      </c>
      <c r="S2591" s="65" t="s">
        <v>1054</v>
      </c>
    </row>
    <row r="2592" spans="6:19" s="66" customFormat="1" x14ac:dyDescent="0.25">
      <c r="F2592" s="84" t="s">
        <v>93</v>
      </c>
      <c r="G2592" s="80" t="s">
        <v>360</v>
      </c>
      <c r="H2592" s="6">
        <v>170000000</v>
      </c>
      <c r="I2592" s="6"/>
      <c r="J2592" s="6">
        <f t="shared" si="118"/>
        <v>170000000</v>
      </c>
      <c r="K2592" s="67" t="str">
        <f t="shared" si="119"/>
        <v>02-02-02-009-004</v>
      </c>
      <c r="L2592" s="67" t="s">
        <v>676</v>
      </c>
      <c r="M2592" s="66" t="s">
        <v>273</v>
      </c>
      <c r="N2592" s="66" t="str">
        <f t="shared" si="117"/>
        <v/>
      </c>
      <c r="O2592" s="66" t="str">
        <f>IF(A2592="","",IF(M2592="DETALLE","",COUNTIFS(N2592:$N$2970,N2592)))</f>
        <v/>
      </c>
      <c r="P2592" s="66" t="s">
        <v>774</v>
      </c>
      <c r="Q2592" s="66" t="s">
        <v>688</v>
      </c>
      <c r="R2592" s="66" t="s">
        <v>588</v>
      </c>
      <c r="S2592" s="65" t="s">
        <v>774</v>
      </c>
    </row>
    <row r="2593" spans="1:19" s="66" customFormat="1" x14ac:dyDescent="0.25">
      <c r="F2593" s="84" t="s">
        <v>94</v>
      </c>
      <c r="G2593" s="80" t="s">
        <v>361</v>
      </c>
      <c r="H2593" s="6">
        <v>60000000</v>
      </c>
      <c r="I2593" s="6"/>
      <c r="J2593" s="6">
        <f t="shared" si="118"/>
        <v>60000000</v>
      </c>
      <c r="K2593" s="67" t="str">
        <f t="shared" si="119"/>
        <v>02-02-02-009-004</v>
      </c>
      <c r="L2593" s="67" t="s">
        <v>676</v>
      </c>
      <c r="M2593" s="66" t="s">
        <v>273</v>
      </c>
      <c r="N2593" s="66" t="str">
        <f t="shared" si="117"/>
        <v/>
      </c>
      <c r="O2593" s="66" t="str">
        <f>IF(A2593="","",IF(M2593="DETALLE","",COUNTIFS(N2593:$N$2970,N2593)))</f>
        <v/>
      </c>
      <c r="P2593" s="66" t="s">
        <v>774</v>
      </c>
      <c r="Q2593" s="66" t="s">
        <v>688</v>
      </c>
      <c r="R2593" s="66" t="s">
        <v>588</v>
      </c>
      <c r="S2593" s="65" t="s">
        <v>860</v>
      </c>
    </row>
    <row r="2594" spans="1:19" s="66" customFormat="1" x14ac:dyDescent="0.25">
      <c r="F2594" s="84" t="s">
        <v>223</v>
      </c>
      <c r="G2594" s="80" t="s">
        <v>534</v>
      </c>
      <c r="H2594" s="6">
        <v>4000000</v>
      </c>
      <c r="I2594" s="6"/>
      <c r="J2594" s="6">
        <f t="shared" si="118"/>
        <v>4000000</v>
      </c>
      <c r="K2594" s="67" t="str">
        <f t="shared" si="119"/>
        <v>02-02-02-009-004</v>
      </c>
      <c r="L2594" s="67" t="s">
        <v>676</v>
      </c>
      <c r="M2594" s="66" t="s">
        <v>273</v>
      </c>
      <c r="N2594" s="66" t="str">
        <f t="shared" si="117"/>
        <v/>
      </c>
      <c r="O2594" s="66" t="str">
        <f>IF(A2594="","",IF(M2594="DETALLE","",COUNTIFS(N2594:$N$2970,N2594)))</f>
        <v/>
      </c>
      <c r="P2594" s="66" t="s">
        <v>774</v>
      </c>
      <c r="Q2594" s="66" t="s">
        <v>688</v>
      </c>
      <c r="R2594" s="66" t="s">
        <v>588</v>
      </c>
      <c r="S2594" s="65" t="s">
        <v>903</v>
      </c>
    </row>
    <row r="2595" spans="1:19" s="66" customFormat="1" x14ac:dyDescent="0.25">
      <c r="F2595" s="84" t="s">
        <v>96</v>
      </c>
      <c r="G2595" s="80" t="s">
        <v>363</v>
      </c>
      <c r="H2595" s="6">
        <v>52000000</v>
      </c>
      <c r="I2595" s="6"/>
      <c r="J2595" s="6">
        <f t="shared" si="118"/>
        <v>52000000</v>
      </c>
      <c r="K2595" s="67" t="str">
        <f t="shared" si="119"/>
        <v>02-02-02-009-004</v>
      </c>
      <c r="L2595" s="67" t="s">
        <v>676</v>
      </c>
      <c r="M2595" s="66" t="s">
        <v>273</v>
      </c>
      <c r="N2595" s="66" t="str">
        <f t="shared" si="117"/>
        <v/>
      </c>
      <c r="O2595" s="66" t="str">
        <f>IF(A2595="","",IF(M2595="DETALLE","",COUNTIFS(N2595:$N$2970,N2595)))</f>
        <v/>
      </c>
      <c r="P2595" s="66" t="s">
        <v>742</v>
      </c>
      <c r="Q2595" s="66" t="s">
        <v>688</v>
      </c>
      <c r="R2595" s="66" t="s">
        <v>588</v>
      </c>
      <c r="S2595" s="65" t="s">
        <v>742</v>
      </c>
    </row>
    <row r="2596" spans="1:19" s="66" customFormat="1" x14ac:dyDescent="0.25">
      <c r="F2596" s="84" t="s">
        <v>97</v>
      </c>
      <c r="G2596" s="80" t="s">
        <v>364</v>
      </c>
      <c r="H2596" s="6">
        <v>130000000</v>
      </c>
      <c r="I2596" s="6"/>
      <c r="J2596" s="6">
        <f t="shared" si="118"/>
        <v>130000000</v>
      </c>
      <c r="K2596" s="67" t="str">
        <f t="shared" si="119"/>
        <v>02-02-02-009-004</v>
      </c>
      <c r="L2596" s="67" t="s">
        <v>676</v>
      </c>
      <c r="M2596" s="66" t="s">
        <v>273</v>
      </c>
      <c r="N2596" s="66" t="str">
        <f t="shared" si="117"/>
        <v/>
      </c>
      <c r="O2596" s="66" t="str">
        <f>IF(A2596="","",IF(M2596="DETALLE","",COUNTIFS(N2596:$N$2970,N2596)))</f>
        <v/>
      </c>
      <c r="P2596" s="66" t="s">
        <v>742</v>
      </c>
      <c r="Q2596" s="66" t="s">
        <v>688</v>
      </c>
      <c r="R2596" s="66" t="s">
        <v>588</v>
      </c>
      <c r="S2596" s="65" t="s">
        <v>861</v>
      </c>
    </row>
    <row r="2597" spans="1:19" s="66" customFormat="1" x14ac:dyDescent="0.25">
      <c r="F2597" s="84" t="s">
        <v>224</v>
      </c>
      <c r="G2597" s="80" t="s">
        <v>535</v>
      </c>
      <c r="H2597" s="6">
        <v>4000000</v>
      </c>
      <c r="I2597" s="6"/>
      <c r="J2597" s="6">
        <f t="shared" si="118"/>
        <v>4000000</v>
      </c>
      <c r="K2597" s="67" t="str">
        <f t="shared" si="119"/>
        <v>02-02-02-009-004</v>
      </c>
      <c r="L2597" s="67" t="s">
        <v>676</v>
      </c>
      <c r="M2597" s="66" t="s">
        <v>273</v>
      </c>
      <c r="N2597" s="66" t="str">
        <f t="shared" si="117"/>
        <v/>
      </c>
      <c r="O2597" s="66" t="str">
        <f>IF(A2597="","",IF(M2597="DETALLE","",COUNTIFS(N2597:$N$2970,N2597)))</f>
        <v/>
      </c>
      <c r="P2597" s="66" t="s">
        <v>742</v>
      </c>
      <c r="Q2597" s="66" t="s">
        <v>688</v>
      </c>
      <c r="R2597" s="66" t="s">
        <v>588</v>
      </c>
      <c r="S2597" s="65" t="s">
        <v>903</v>
      </c>
    </row>
    <row r="2598" spans="1:19" s="66" customFormat="1" x14ac:dyDescent="0.25">
      <c r="F2598" s="84" t="s">
        <v>98</v>
      </c>
      <c r="G2598" s="80" t="s">
        <v>283</v>
      </c>
      <c r="H2598" s="6">
        <v>12000000</v>
      </c>
      <c r="I2598" s="6"/>
      <c r="J2598" s="6">
        <f t="shared" si="118"/>
        <v>12000000</v>
      </c>
      <c r="K2598" s="67" t="str">
        <f t="shared" si="119"/>
        <v>02-02-02-009-004</v>
      </c>
      <c r="L2598" s="67" t="s">
        <v>676</v>
      </c>
      <c r="M2598" s="66" t="s">
        <v>273</v>
      </c>
      <c r="N2598" s="66" t="str">
        <f t="shared" si="117"/>
        <v/>
      </c>
      <c r="O2598" s="66" t="str">
        <f>IF(A2598="","",IF(M2598="DETALLE","",COUNTIFS(N2598:$N$2970,N2598)))</f>
        <v/>
      </c>
      <c r="P2598" s="66" t="s">
        <v>742</v>
      </c>
      <c r="Q2598" s="66" t="s">
        <v>688</v>
      </c>
      <c r="R2598" s="66" t="s">
        <v>588</v>
      </c>
      <c r="S2598" s="65" t="s">
        <v>862</v>
      </c>
    </row>
    <row r="2599" spans="1:19" s="66" customFormat="1" x14ac:dyDescent="0.25">
      <c r="A2599" s="62"/>
      <c r="B2599" s="62"/>
      <c r="C2599" s="62"/>
      <c r="D2599" s="62"/>
      <c r="E2599" s="62"/>
      <c r="F2599" s="71"/>
      <c r="G2599" s="62" t="s">
        <v>261</v>
      </c>
      <c r="H2599" s="4" t="str">
        <f>IF(A2599="","",SUMIFS(H2600:$H$2970,L2600:$L$2970,K2599))</f>
        <v/>
      </c>
      <c r="I2599" s="4" t="str">
        <f>IF(A2599="","",SUMIFS(I2600:$I$2970,L2600:$L$2970,K2599))</f>
        <v/>
      </c>
      <c r="J2599" s="4" t="str">
        <f t="shared" si="118"/>
        <v/>
      </c>
      <c r="K2599" s="64" t="str">
        <f t="shared" si="119"/>
        <v/>
      </c>
      <c r="L2599" s="64" t="s">
        <v>261</v>
      </c>
      <c r="M2599" s="62" t="s">
        <v>261</v>
      </c>
      <c r="N2599" s="62" t="str">
        <f t="shared" si="117"/>
        <v/>
      </c>
      <c r="O2599" s="62" t="str">
        <f>IF(A2599="","",IF(M2599="DETALLE","",COUNTIFS(N2599:$N$2970,N2599)))</f>
        <v/>
      </c>
      <c r="P2599" s="62" t="s">
        <v>261</v>
      </c>
      <c r="Q2599" s="62" t="s">
        <v>261</v>
      </c>
      <c r="R2599" s="62" t="s">
        <v>261</v>
      </c>
      <c r="S2599" s="65" t="s">
        <v>261</v>
      </c>
    </row>
    <row r="2600" spans="1:19" s="66" customFormat="1" ht="30" customHeight="1" x14ac:dyDescent="0.25">
      <c r="A2600" s="62" t="s">
        <v>27</v>
      </c>
      <c r="B2600" s="62" t="s">
        <v>27</v>
      </c>
      <c r="C2600" s="62" t="s">
        <v>27</v>
      </c>
      <c r="D2600" s="62" t="s">
        <v>149</v>
      </c>
      <c r="E2600" s="62" t="s">
        <v>126</v>
      </c>
      <c r="F2600" s="71"/>
      <c r="G2600" s="63" t="s">
        <v>589</v>
      </c>
      <c r="H2600" s="4">
        <f>IF(A2600="","",SUMIFS(H2601:$H$2970,L2601:$L$2970,K2600))</f>
        <v>21852000</v>
      </c>
      <c r="I2600" s="4">
        <f>IF(A2600="","",SUMIFS(I2601:$I$2970,L2601:$L$2970,K2600))</f>
        <v>0</v>
      </c>
      <c r="J2600" s="4">
        <f t="shared" si="118"/>
        <v>21852000</v>
      </c>
      <c r="K2600" s="64" t="str">
        <f t="shared" si="119"/>
        <v>02-02-02-009-005</v>
      </c>
      <c r="L2600" s="64" t="s">
        <v>673</v>
      </c>
      <c r="M2600" s="62" t="s">
        <v>277</v>
      </c>
      <c r="N2600" s="62" t="str">
        <f t="shared" si="117"/>
        <v>020202009005Subordinal</v>
      </c>
      <c r="O2600" s="62">
        <f>IF(A2600="","",IF(M2600="DETALLE","",COUNTIFS(N2600:$N$2970,N2600)))</f>
        <v>1</v>
      </c>
      <c r="P2600" s="62" t="s">
        <v>261</v>
      </c>
      <c r="Q2600" s="62" t="s">
        <v>589</v>
      </c>
      <c r="R2600" s="62" t="s">
        <v>589</v>
      </c>
      <c r="S2600" s="65" t="s">
        <v>261</v>
      </c>
    </row>
    <row r="2601" spans="1:19" s="66" customFormat="1" x14ac:dyDescent="0.25">
      <c r="F2601" s="84" t="s">
        <v>130</v>
      </c>
      <c r="G2601" s="80" t="s">
        <v>1004</v>
      </c>
      <c r="H2601" s="6">
        <v>3500000</v>
      </c>
      <c r="I2601" s="6"/>
      <c r="J2601" s="6">
        <f t="shared" si="118"/>
        <v>3500000</v>
      </c>
      <c r="K2601" s="67" t="str">
        <f t="shared" si="119"/>
        <v>02-02-02-009-005</v>
      </c>
      <c r="L2601" s="67" t="s">
        <v>677</v>
      </c>
      <c r="M2601" s="66" t="s">
        <v>273</v>
      </c>
      <c r="N2601" s="66" t="str">
        <f t="shared" si="117"/>
        <v/>
      </c>
      <c r="O2601" s="66" t="str">
        <f>IF(A2601="","",IF(M2601="DETALLE","",COUNTIFS(N2601:$N$2970,N2601)))</f>
        <v/>
      </c>
      <c r="P2601" s="66" t="s">
        <v>739</v>
      </c>
      <c r="Q2601" s="66" t="s">
        <v>589</v>
      </c>
      <c r="R2601" s="66" t="s">
        <v>589</v>
      </c>
      <c r="S2601" s="65" t="s">
        <v>878</v>
      </c>
    </row>
    <row r="2602" spans="1:19" s="66" customFormat="1" x14ac:dyDescent="0.25">
      <c r="F2602" s="84" t="s">
        <v>153</v>
      </c>
      <c r="G2602" s="80" t="s">
        <v>1008</v>
      </c>
      <c r="H2602" s="6">
        <v>3200000</v>
      </c>
      <c r="I2602" s="6"/>
      <c r="J2602" s="6">
        <f t="shared" si="118"/>
        <v>3200000</v>
      </c>
      <c r="K2602" s="67" t="str">
        <f t="shared" si="119"/>
        <v>02-02-02-009-005</v>
      </c>
      <c r="L2602" s="67" t="s">
        <v>677</v>
      </c>
      <c r="M2602" s="66" t="s">
        <v>273</v>
      </c>
      <c r="N2602" s="66" t="str">
        <f t="shared" si="117"/>
        <v/>
      </c>
      <c r="O2602" s="66" t="str">
        <f>IF(A2602="","",IF(M2602="DETALLE","",COUNTIFS(N2602:$N$2970,N2602)))</f>
        <v/>
      </c>
      <c r="P2602" s="66" t="s">
        <v>739</v>
      </c>
      <c r="Q2602" s="66" t="s">
        <v>589</v>
      </c>
      <c r="R2602" s="66" t="s">
        <v>589</v>
      </c>
      <c r="S2602" s="65" t="s">
        <v>890</v>
      </c>
    </row>
    <row r="2603" spans="1:19" s="66" customFormat="1" x14ac:dyDescent="0.25">
      <c r="F2603" s="84" t="s">
        <v>160</v>
      </c>
      <c r="G2603" s="80" t="s">
        <v>1042</v>
      </c>
      <c r="H2603" s="6">
        <v>5000000</v>
      </c>
      <c r="I2603" s="6"/>
      <c r="J2603" s="6">
        <f t="shared" si="118"/>
        <v>5000000</v>
      </c>
      <c r="K2603" s="67" t="str">
        <f t="shared" si="119"/>
        <v>02-02-02-009-005</v>
      </c>
      <c r="L2603" s="67" t="s">
        <v>677</v>
      </c>
      <c r="M2603" s="66" t="s">
        <v>273</v>
      </c>
      <c r="N2603" s="66" t="str">
        <f t="shared" si="117"/>
        <v/>
      </c>
      <c r="O2603" s="66" t="str">
        <f>IF(A2603="","",IF(M2603="DETALLE","",COUNTIFS(N2603:$N$2970,N2603)))</f>
        <v/>
      </c>
      <c r="P2603" s="66" t="s">
        <v>739</v>
      </c>
      <c r="Q2603" s="66" t="s">
        <v>589</v>
      </c>
      <c r="R2603" s="66" t="s">
        <v>589</v>
      </c>
      <c r="S2603" s="65" t="s">
        <v>894</v>
      </c>
    </row>
    <row r="2604" spans="1:19" s="66" customFormat="1" x14ac:dyDescent="0.25">
      <c r="F2604" s="84" t="s">
        <v>167</v>
      </c>
      <c r="G2604" s="80" t="s">
        <v>1014</v>
      </c>
      <c r="H2604" s="6">
        <v>2000000</v>
      </c>
      <c r="I2604" s="6"/>
      <c r="J2604" s="6">
        <f t="shared" si="118"/>
        <v>2000000</v>
      </c>
      <c r="K2604" s="67" t="str">
        <f t="shared" si="119"/>
        <v>02-02-02-009-005</v>
      </c>
      <c r="L2604" s="67" t="s">
        <v>677</v>
      </c>
      <c r="M2604" s="66" t="s">
        <v>273</v>
      </c>
      <c r="N2604" s="66" t="str">
        <f t="shared" si="117"/>
        <v/>
      </c>
      <c r="O2604" s="66" t="str">
        <f>IF(A2604="","",IF(M2604="DETALLE","",COUNTIFS(N2604:$N$2970,N2604)))</f>
        <v/>
      </c>
      <c r="P2604" s="66" t="s">
        <v>739</v>
      </c>
      <c r="Q2604" s="66" t="s">
        <v>589</v>
      </c>
      <c r="R2604" s="66" t="s">
        <v>589</v>
      </c>
      <c r="S2604" s="65" t="s">
        <v>900</v>
      </c>
    </row>
    <row r="2605" spans="1:19" s="66" customFormat="1" x14ac:dyDescent="0.25">
      <c r="F2605" s="84" t="s">
        <v>132</v>
      </c>
      <c r="G2605" s="80" t="s">
        <v>1005</v>
      </c>
      <c r="H2605" s="6">
        <v>2050000</v>
      </c>
      <c r="I2605" s="6"/>
      <c r="J2605" s="6">
        <f t="shared" si="118"/>
        <v>2050000</v>
      </c>
      <c r="K2605" s="67" t="str">
        <f t="shared" si="119"/>
        <v>02-02-02-009-005</v>
      </c>
      <c r="L2605" s="67" t="s">
        <v>677</v>
      </c>
      <c r="M2605" s="66" t="s">
        <v>273</v>
      </c>
      <c r="N2605" s="66" t="str">
        <f t="shared" si="117"/>
        <v/>
      </c>
      <c r="O2605" s="66" t="str">
        <f>IF(A2605="","",IF(M2605="DETALLE","",COUNTIFS(N2605:$N$2970,N2605)))</f>
        <v/>
      </c>
      <c r="P2605" s="66" t="s">
        <v>739</v>
      </c>
      <c r="Q2605" s="66" t="s">
        <v>589</v>
      </c>
      <c r="R2605" s="66" t="s">
        <v>589</v>
      </c>
      <c r="S2605" s="65" t="s">
        <v>880</v>
      </c>
    </row>
    <row r="2606" spans="1:19" s="66" customFormat="1" x14ac:dyDescent="0.25">
      <c r="F2606" s="84" t="s">
        <v>162</v>
      </c>
      <c r="G2606" s="80" t="s">
        <v>1012</v>
      </c>
      <c r="H2606" s="6">
        <v>1000000</v>
      </c>
      <c r="I2606" s="6"/>
      <c r="J2606" s="6">
        <f t="shared" si="118"/>
        <v>1000000</v>
      </c>
      <c r="K2606" s="67" t="str">
        <f t="shared" si="119"/>
        <v>02-02-02-009-005</v>
      </c>
      <c r="L2606" s="67" t="s">
        <v>677</v>
      </c>
      <c r="M2606" s="66" t="s">
        <v>273</v>
      </c>
      <c r="N2606" s="66" t="str">
        <f t="shared" si="117"/>
        <v/>
      </c>
      <c r="O2606" s="66" t="str">
        <f>IF(A2606="","",IF(M2606="DETALLE","",COUNTIFS(N2606:$N$2970,N2606)))</f>
        <v/>
      </c>
      <c r="P2606" s="66" t="s">
        <v>739</v>
      </c>
      <c r="Q2606" s="66" t="s">
        <v>589</v>
      </c>
      <c r="R2606" s="66" t="s">
        <v>589</v>
      </c>
      <c r="S2606" s="65" t="s">
        <v>896</v>
      </c>
    </row>
    <row r="2607" spans="1:19" s="66" customFormat="1" x14ac:dyDescent="0.25">
      <c r="F2607" s="84" t="s">
        <v>134</v>
      </c>
      <c r="G2607" s="80" t="s">
        <v>1007</v>
      </c>
      <c r="H2607" s="6">
        <v>5102000</v>
      </c>
      <c r="I2607" s="6"/>
      <c r="J2607" s="6">
        <f t="shared" si="118"/>
        <v>5102000</v>
      </c>
      <c r="K2607" s="67" t="str">
        <f t="shared" si="119"/>
        <v>02-02-02-009-005</v>
      </c>
      <c r="L2607" s="67" t="s">
        <v>677</v>
      </c>
      <c r="M2607" s="66" t="s">
        <v>273</v>
      </c>
      <c r="N2607" s="66" t="str">
        <f t="shared" si="117"/>
        <v/>
      </c>
      <c r="O2607" s="66" t="str">
        <f>IF(A2607="","",IF(M2607="DETALLE","",COUNTIFS(N2607:$N$2970,N2607)))</f>
        <v/>
      </c>
      <c r="P2607" s="66" t="s">
        <v>739</v>
      </c>
      <c r="Q2607" s="66" t="s">
        <v>589</v>
      </c>
      <c r="R2607" s="66" t="s">
        <v>589</v>
      </c>
      <c r="S2607" s="65" t="s">
        <v>882</v>
      </c>
    </row>
    <row r="2608" spans="1:19" s="66" customFormat="1" ht="20.25" customHeight="1" x14ac:dyDescent="0.25">
      <c r="A2608" s="62"/>
      <c r="B2608" s="62"/>
      <c r="C2608" s="62"/>
      <c r="D2608" s="62"/>
      <c r="E2608" s="62"/>
      <c r="F2608" s="62"/>
      <c r="G2608" s="62" t="s">
        <v>261</v>
      </c>
      <c r="H2608" s="4" t="str">
        <f>IF(A2608="","",SUMIFS(H2609:$H$2970,L2609:$L$2970,K2608))</f>
        <v/>
      </c>
      <c r="I2608" s="4" t="str">
        <f>IF(A2608="","",SUMIFS(I2609:$I$2970,L2609:$L$2970,K2608))</f>
        <v/>
      </c>
      <c r="J2608" s="4" t="str">
        <f t="shared" si="118"/>
        <v/>
      </c>
      <c r="K2608" s="64" t="str">
        <f t="shared" si="119"/>
        <v/>
      </c>
      <c r="L2608" s="64" t="s">
        <v>261</v>
      </c>
      <c r="M2608" s="62" t="s">
        <v>261</v>
      </c>
      <c r="N2608" s="62" t="str">
        <f t="shared" si="117"/>
        <v/>
      </c>
      <c r="O2608" s="62" t="str">
        <f>IF(A2608="","",IF(M2608="DETALLE","",COUNTIFS(N2608:$N$2970,N2608)))</f>
        <v/>
      </c>
      <c r="P2608" s="62" t="s">
        <v>261</v>
      </c>
      <c r="Q2608" s="62" t="s">
        <v>261</v>
      </c>
      <c r="R2608" s="62" t="s">
        <v>261</v>
      </c>
      <c r="S2608" s="65" t="s">
        <v>261</v>
      </c>
    </row>
    <row r="2609" spans="1:19" s="66" customFormat="1" ht="30" customHeight="1" x14ac:dyDescent="0.25">
      <c r="A2609" s="62" t="s">
        <v>27</v>
      </c>
      <c r="B2609" s="62" t="s">
        <v>27</v>
      </c>
      <c r="C2609" s="62" t="s">
        <v>27</v>
      </c>
      <c r="D2609" s="62" t="s">
        <v>149</v>
      </c>
      <c r="E2609" s="62" t="s">
        <v>143</v>
      </c>
      <c r="F2609" s="62"/>
      <c r="G2609" s="63" t="s">
        <v>958</v>
      </c>
      <c r="H2609" s="4">
        <f>IF(A2609="","",SUMIFS(H2610:$H$2970,L2610:$L$2970,K2609))</f>
        <v>20898000</v>
      </c>
      <c r="I2609" s="4">
        <f>IF(A2609="","",SUMIFS(I2610:$I$2970,L2610:$L$2970,K2609))</f>
        <v>13765763795</v>
      </c>
      <c r="J2609" s="4">
        <f t="shared" si="118"/>
        <v>13786661795</v>
      </c>
      <c r="K2609" s="64" t="str">
        <f t="shared" si="119"/>
        <v>02-02-02-009-006</v>
      </c>
      <c r="L2609" s="64" t="s">
        <v>673</v>
      </c>
      <c r="M2609" s="62" t="s">
        <v>277</v>
      </c>
      <c r="N2609" s="62" t="str">
        <f t="shared" si="117"/>
        <v>020202009006Subordinal</v>
      </c>
      <c r="O2609" s="62">
        <f>IF(A2609="","",IF(M2609="DETALLE","",COUNTIFS(N2609:$N$2970,N2609)))</f>
        <v>1</v>
      </c>
      <c r="P2609" s="62" t="s">
        <v>261</v>
      </c>
      <c r="Q2609" s="62" t="s">
        <v>290</v>
      </c>
      <c r="R2609" s="62" t="s">
        <v>292</v>
      </c>
      <c r="S2609" s="65" t="s">
        <v>261</v>
      </c>
    </row>
    <row r="2610" spans="1:19" s="66" customFormat="1" x14ac:dyDescent="0.25">
      <c r="F2610" s="84" t="s">
        <v>129</v>
      </c>
      <c r="G2610" s="80" t="s">
        <v>1003</v>
      </c>
      <c r="H2610" s="6">
        <v>5000000</v>
      </c>
      <c r="I2610" s="6"/>
      <c r="J2610" s="6">
        <f t="shared" si="118"/>
        <v>5000000</v>
      </c>
      <c r="K2610" s="67" t="str">
        <f t="shared" si="119"/>
        <v>02-02-02-009-006</v>
      </c>
      <c r="L2610" s="67" t="s">
        <v>289</v>
      </c>
      <c r="M2610" s="66" t="s">
        <v>273</v>
      </c>
      <c r="N2610" s="66" t="str">
        <f t="shared" si="117"/>
        <v/>
      </c>
      <c r="O2610" s="66" t="str">
        <f>IF(A2610="","",IF(M2610="DETALLE","",COUNTIFS(N2610:$N$2970,N2610)))</f>
        <v/>
      </c>
      <c r="P2610" s="66" t="s">
        <v>739</v>
      </c>
      <c r="Q2610" s="66" t="s">
        <v>290</v>
      </c>
      <c r="R2610" s="66" t="s">
        <v>292</v>
      </c>
      <c r="S2610" s="65" t="s">
        <v>877</v>
      </c>
    </row>
    <row r="2611" spans="1:19" s="66" customFormat="1" x14ac:dyDescent="0.25">
      <c r="F2611" s="84" t="s">
        <v>134</v>
      </c>
      <c r="G2611" s="80" t="s">
        <v>1007</v>
      </c>
      <c r="H2611" s="6">
        <v>8898000</v>
      </c>
      <c r="I2611" s="6"/>
      <c r="J2611" s="6">
        <f t="shared" si="118"/>
        <v>8898000</v>
      </c>
      <c r="K2611" s="67" t="str">
        <f t="shared" si="119"/>
        <v>02-02-02-009-006</v>
      </c>
      <c r="L2611" s="67" t="s">
        <v>289</v>
      </c>
      <c r="M2611" s="66" t="s">
        <v>273</v>
      </c>
      <c r="N2611" s="66" t="str">
        <f t="shared" si="117"/>
        <v/>
      </c>
      <c r="O2611" s="66" t="str">
        <f>IF(A2611="","",IF(M2611="DETALLE","",COUNTIFS(N2611:$N$2970,N2611)))</f>
        <v/>
      </c>
      <c r="P2611" s="66" t="s">
        <v>739</v>
      </c>
      <c r="Q2611" s="66" t="s">
        <v>290</v>
      </c>
      <c r="R2611" s="66" t="s">
        <v>292</v>
      </c>
      <c r="S2611" s="65" t="s">
        <v>882</v>
      </c>
    </row>
    <row r="2612" spans="1:19" s="66" customFormat="1" x14ac:dyDescent="0.25">
      <c r="F2612" s="84" t="s">
        <v>155</v>
      </c>
      <c r="G2612" s="80" t="s">
        <v>1010</v>
      </c>
      <c r="H2612" s="6">
        <v>7000000</v>
      </c>
      <c r="I2612" s="6"/>
      <c r="J2612" s="6">
        <f t="shared" si="118"/>
        <v>7000000</v>
      </c>
      <c r="K2612" s="67" t="str">
        <f t="shared" si="119"/>
        <v>02-02-02-009-006</v>
      </c>
      <c r="L2612" s="67" t="s">
        <v>289</v>
      </c>
      <c r="M2612" s="66" t="s">
        <v>273</v>
      </c>
      <c r="N2612" s="66" t="str">
        <f t="shared" si="117"/>
        <v/>
      </c>
      <c r="O2612" s="66" t="str">
        <f>IF(A2612="","",IF(M2612="DETALLE","",COUNTIFS(N2612:$N$2970,N2612)))</f>
        <v/>
      </c>
      <c r="P2612" s="66" t="s">
        <v>739</v>
      </c>
      <c r="Q2612" s="66" t="s">
        <v>290</v>
      </c>
      <c r="R2612" s="66" t="s">
        <v>292</v>
      </c>
      <c r="S2612" s="65" t="s">
        <v>892</v>
      </c>
    </row>
    <row r="2613" spans="1:19" s="66" customFormat="1" x14ac:dyDescent="0.25">
      <c r="F2613" s="80" t="s">
        <v>54</v>
      </c>
      <c r="G2613" s="80" t="s">
        <v>288</v>
      </c>
      <c r="H2613" s="6"/>
      <c r="I2613" s="6">
        <v>13765763795</v>
      </c>
      <c r="J2613" s="6">
        <f t="shared" ref="J2613:J2666" si="120">IF(AND(A2613="",F2613=""),"",H2613+I2613)</f>
        <v>13765763795</v>
      </c>
      <c r="K2613" s="67" t="str">
        <f t="shared" si="119"/>
        <v>02-02-02-009-006</v>
      </c>
      <c r="L2613" s="67" t="s">
        <v>289</v>
      </c>
      <c r="M2613" s="66" t="s">
        <v>273</v>
      </c>
      <c r="N2613" s="66" t="str">
        <f t="shared" ref="N2613:N2659" si="121">IF(F2613&lt;&gt;"","",A2613&amp;TRIM(B2613)&amp;TRIM(C2613)&amp;TRIM(D2613)&amp;TRIM(E2613)&amp;TRIM(M2613))</f>
        <v/>
      </c>
      <c r="O2613" s="66" t="str">
        <f>IF(A2613="","",IF(M2613="DETALLE","",COUNTIFS(N2613:$N$2970,N2613)))</f>
        <v/>
      </c>
      <c r="P2613" s="66" t="s">
        <v>743</v>
      </c>
      <c r="Q2613" s="66" t="s">
        <v>290</v>
      </c>
      <c r="R2613" s="66" t="s">
        <v>292</v>
      </c>
      <c r="S2613" s="65" t="s">
        <v>743</v>
      </c>
    </row>
    <row r="2614" spans="1:19" s="66" customFormat="1" ht="19.5" customHeight="1" x14ac:dyDescent="0.25">
      <c r="A2614" s="62"/>
      <c r="B2614" s="62"/>
      <c r="C2614" s="62"/>
      <c r="D2614" s="62"/>
      <c r="E2614" s="62"/>
      <c r="F2614" s="62"/>
      <c r="G2614" s="62" t="s">
        <v>261</v>
      </c>
      <c r="H2614" s="4" t="str">
        <f>IF(A2614="","",SUMIFS(H2615:$H$2970,L2615:$L$2970,K2614))</f>
        <v/>
      </c>
      <c r="I2614" s="4" t="str">
        <f>IF(A2614="","",SUMIFS(I2615:$I$2970,L2615:$L$2970,K2614))</f>
        <v/>
      </c>
      <c r="J2614" s="4" t="str">
        <f t="shared" si="120"/>
        <v/>
      </c>
      <c r="K2614" s="64" t="str">
        <f>IF(F2614&lt;&gt;"",#REF!,A2614&amp;IF(B2614="","","-"&amp;B2614)&amp;IF(OR(C2614="",C2614=" "),"","-"&amp;C2614)&amp;IF(OR(D2614="",D2614=" "),"","-"&amp;D2614)&amp;IF(OR(E2614="",E2614=" "),"","-"&amp;E2614))</f>
        <v/>
      </c>
      <c r="L2614" s="64" t="s">
        <v>261</v>
      </c>
      <c r="M2614" s="62" t="s">
        <v>261</v>
      </c>
      <c r="N2614" s="62" t="str">
        <f t="shared" si="121"/>
        <v/>
      </c>
      <c r="O2614" s="62" t="str">
        <f>IF(A2614="","",IF(M2614="DETALLE","",COUNTIFS(N2614:$N$2970,N2614)))</f>
        <v/>
      </c>
      <c r="P2614" s="62" t="s">
        <v>261</v>
      </c>
      <c r="Q2614" s="62" t="s">
        <v>261</v>
      </c>
      <c r="R2614" s="62" t="s">
        <v>261</v>
      </c>
      <c r="S2614" s="65" t="s">
        <v>261</v>
      </c>
    </row>
    <row r="2615" spans="1:19" s="66" customFormat="1" ht="30" customHeight="1" x14ac:dyDescent="0.25">
      <c r="A2615" s="62" t="s">
        <v>27</v>
      </c>
      <c r="B2615" s="62" t="s">
        <v>27</v>
      </c>
      <c r="C2615" s="62" t="s">
        <v>27</v>
      </c>
      <c r="D2615" s="62" t="s">
        <v>149</v>
      </c>
      <c r="E2615" s="62" t="s">
        <v>146</v>
      </c>
      <c r="F2615" s="62"/>
      <c r="G2615" s="63" t="s">
        <v>737</v>
      </c>
      <c r="H2615" s="4">
        <f>IF(A2615="","",SUMIFS(H2616:$H$2970,L2616:$L$2970,K2615))</f>
        <v>6468614216</v>
      </c>
      <c r="I2615" s="4">
        <f>IF(A2615="","",SUMIFS(I2616:$I$2970,L2616:$L$2970,K2615))</f>
        <v>919713970</v>
      </c>
      <c r="J2615" s="4">
        <f t="shared" si="120"/>
        <v>7388328186</v>
      </c>
      <c r="K2615" s="64" t="str">
        <f t="shared" ref="K2615:K2666" si="122">IF(F2615&lt;&gt;"",K2614,A2615&amp;IF(B2615="","","-"&amp;B2615)&amp;IF(OR(C2615="",C2615=" "),"","-"&amp;C2615)&amp;IF(OR(D2615="",D2615=" "),"","-"&amp;D2615)&amp;IF(OR(E2615="",E2615=" "),"","-"&amp;E2615))</f>
        <v>02-02-02-009-007</v>
      </c>
      <c r="L2615" s="64" t="s">
        <v>673</v>
      </c>
      <c r="M2615" s="62" t="s">
        <v>277</v>
      </c>
      <c r="N2615" s="62" t="str">
        <f t="shared" si="121"/>
        <v>020202009007Subordinal</v>
      </c>
      <c r="O2615" s="62">
        <f>IF(A2615="","",IF(M2615="DETALLE","",COUNTIFS(N2615:$N$2970,N2615)))</f>
        <v>1</v>
      </c>
      <c r="P2615" s="62" t="s">
        <v>261</v>
      </c>
      <c r="Q2615" s="62" t="s">
        <v>710</v>
      </c>
      <c r="R2615" s="62" t="s">
        <v>737</v>
      </c>
      <c r="S2615" s="65" t="s">
        <v>261</v>
      </c>
    </row>
    <row r="2616" spans="1:19" s="66" customFormat="1" x14ac:dyDescent="0.25">
      <c r="F2616" s="80" t="s">
        <v>101</v>
      </c>
      <c r="G2616" s="80" t="s">
        <v>279</v>
      </c>
      <c r="H2616" s="6">
        <v>200000000</v>
      </c>
      <c r="I2616" s="6"/>
      <c r="J2616" s="6">
        <f t="shared" si="120"/>
        <v>200000000</v>
      </c>
      <c r="K2616" s="67" t="str">
        <f t="shared" si="122"/>
        <v>02-02-02-009-007</v>
      </c>
      <c r="L2616" s="67" t="s">
        <v>738</v>
      </c>
      <c r="M2616" s="66" t="s">
        <v>273</v>
      </c>
      <c r="N2616" s="66" t="str">
        <f t="shared" si="121"/>
        <v/>
      </c>
      <c r="O2616" s="66" t="str">
        <f>IF(A2616="","",IF(M2616="DETALLE","",COUNTIFS(N2616:$N$2970,N2616)))</f>
        <v/>
      </c>
      <c r="P2616" s="66" t="s">
        <v>739</v>
      </c>
      <c r="Q2616" s="66" t="s">
        <v>710</v>
      </c>
      <c r="R2616" s="66" t="s">
        <v>737</v>
      </c>
      <c r="S2616" s="65" t="s">
        <v>864</v>
      </c>
    </row>
    <row r="2617" spans="1:19" s="66" customFormat="1" x14ac:dyDescent="0.25">
      <c r="F2617" s="80" t="s">
        <v>127</v>
      </c>
      <c r="G2617" s="80" t="s">
        <v>394</v>
      </c>
      <c r="H2617" s="6">
        <v>650000000</v>
      </c>
      <c r="I2617" s="6"/>
      <c r="J2617" s="6">
        <f t="shared" si="120"/>
        <v>650000000</v>
      </c>
      <c r="K2617" s="67" t="str">
        <f t="shared" si="122"/>
        <v>02-02-02-009-007</v>
      </c>
      <c r="L2617" s="67" t="s">
        <v>738</v>
      </c>
      <c r="M2617" s="66" t="s">
        <v>273</v>
      </c>
      <c r="N2617" s="66" t="str">
        <f t="shared" si="121"/>
        <v/>
      </c>
      <c r="O2617" s="66" t="str">
        <f>IF(A2617="","",IF(M2617="DETALLE","",COUNTIFS(N2617:$N$2970,N2617)))</f>
        <v/>
      </c>
      <c r="P2617" s="66" t="s">
        <v>739</v>
      </c>
      <c r="Q2617" s="66" t="s">
        <v>710</v>
      </c>
      <c r="R2617" s="66" t="s">
        <v>737</v>
      </c>
      <c r="S2617" s="65" t="s">
        <v>875</v>
      </c>
    </row>
    <row r="2618" spans="1:19" s="66" customFormat="1" x14ac:dyDescent="0.25">
      <c r="F2618" s="84" t="s">
        <v>33</v>
      </c>
      <c r="G2618" s="80" t="s">
        <v>979</v>
      </c>
      <c r="H2618" s="6">
        <v>10000000</v>
      </c>
      <c r="I2618" s="6"/>
      <c r="J2618" s="6">
        <f t="shared" si="120"/>
        <v>10000000</v>
      </c>
      <c r="K2618" s="67" t="str">
        <f t="shared" si="122"/>
        <v>02-02-02-009-007</v>
      </c>
      <c r="L2618" s="67" t="s">
        <v>738</v>
      </c>
      <c r="M2618" s="66" t="s">
        <v>273</v>
      </c>
      <c r="N2618" s="66" t="str">
        <f t="shared" si="121"/>
        <v/>
      </c>
      <c r="O2618" s="66" t="str">
        <f>IF(A2618="","",IF(M2618="DETALLE","",COUNTIFS(N2618:$N$2970,N2618)))</f>
        <v/>
      </c>
      <c r="P2618" s="66" t="s">
        <v>739</v>
      </c>
      <c r="Q2618" s="66" t="s">
        <v>710</v>
      </c>
      <c r="R2618" s="66" t="s">
        <v>737</v>
      </c>
      <c r="S2618" s="65" t="s">
        <v>834</v>
      </c>
    </row>
    <row r="2619" spans="1:19" s="66" customFormat="1" x14ac:dyDescent="0.25">
      <c r="F2619" s="80" t="s">
        <v>123</v>
      </c>
      <c r="G2619" s="80" t="s">
        <v>390</v>
      </c>
      <c r="H2619" s="6">
        <v>600000000</v>
      </c>
      <c r="I2619" s="6"/>
      <c r="J2619" s="6">
        <f t="shared" si="120"/>
        <v>600000000</v>
      </c>
      <c r="K2619" s="67" t="str">
        <f t="shared" si="122"/>
        <v>02-02-02-009-007</v>
      </c>
      <c r="L2619" s="67" t="s">
        <v>738</v>
      </c>
      <c r="M2619" s="66" t="s">
        <v>273</v>
      </c>
      <c r="N2619" s="66" t="str">
        <f t="shared" si="121"/>
        <v/>
      </c>
      <c r="O2619" s="66" t="str">
        <f>IF(A2619="","",IF(M2619="DETALLE","",COUNTIFS(N2619:$N$2970,N2619)))</f>
        <v/>
      </c>
      <c r="P2619" s="66" t="s">
        <v>739</v>
      </c>
      <c r="Q2619" s="66" t="s">
        <v>710</v>
      </c>
      <c r="R2619" s="66" t="s">
        <v>737</v>
      </c>
      <c r="S2619" s="65" t="s">
        <v>872</v>
      </c>
    </row>
    <row r="2620" spans="1:19" s="66" customFormat="1" x14ac:dyDescent="0.25">
      <c r="F2620" s="80" t="s">
        <v>46</v>
      </c>
      <c r="G2620" s="80" t="s">
        <v>989</v>
      </c>
      <c r="H2620" s="6">
        <v>20000000</v>
      </c>
      <c r="I2620" s="6"/>
      <c r="J2620" s="6">
        <f t="shared" si="120"/>
        <v>20000000</v>
      </c>
      <c r="K2620" s="67" t="str">
        <f t="shared" si="122"/>
        <v>02-02-02-009-007</v>
      </c>
      <c r="L2620" s="67" t="s">
        <v>738</v>
      </c>
      <c r="M2620" s="66" t="s">
        <v>273</v>
      </c>
      <c r="N2620" s="66" t="str">
        <f t="shared" si="121"/>
        <v/>
      </c>
      <c r="O2620" s="66" t="str">
        <f>IF(A2620="","",IF(M2620="DETALLE","",COUNTIFS(N2620:$N$2970,N2620)))</f>
        <v/>
      </c>
      <c r="P2620" s="66" t="s">
        <v>749</v>
      </c>
      <c r="Q2620" s="66" t="s">
        <v>710</v>
      </c>
      <c r="R2620" s="66" t="s">
        <v>737</v>
      </c>
      <c r="S2620" s="65" t="s">
        <v>749</v>
      </c>
    </row>
    <row r="2621" spans="1:19" s="66" customFormat="1" x14ac:dyDescent="0.25">
      <c r="F2621" s="80" t="s">
        <v>54</v>
      </c>
      <c r="G2621" s="80" t="s">
        <v>288</v>
      </c>
      <c r="H2621" s="6">
        <v>4543614216</v>
      </c>
      <c r="I2621" s="6">
        <v>919713970</v>
      </c>
      <c r="J2621" s="6">
        <f t="shared" si="120"/>
        <v>5463328186</v>
      </c>
      <c r="K2621" s="67" t="str">
        <f t="shared" si="122"/>
        <v>02-02-02-009-007</v>
      </c>
      <c r="L2621" s="67" t="s">
        <v>738</v>
      </c>
      <c r="M2621" s="66" t="s">
        <v>273</v>
      </c>
      <c r="N2621" s="66" t="str">
        <f t="shared" si="121"/>
        <v/>
      </c>
      <c r="O2621" s="66" t="str">
        <f>IF(A2621="","",IF(M2621="DETALLE","",COUNTIFS(N2621:$N$2970,N2621)))</f>
        <v/>
      </c>
      <c r="P2621" s="66" t="s">
        <v>743</v>
      </c>
      <c r="Q2621" s="66" t="s">
        <v>710</v>
      </c>
      <c r="R2621" s="66" t="s">
        <v>737</v>
      </c>
      <c r="S2621" s="65" t="s">
        <v>743</v>
      </c>
    </row>
    <row r="2622" spans="1:19" s="66" customFormat="1" x14ac:dyDescent="0.25">
      <c r="F2622" s="80" t="s">
        <v>138</v>
      </c>
      <c r="G2622" s="80" t="s">
        <v>992</v>
      </c>
      <c r="H2622" s="6">
        <v>315000000</v>
      </c>
      <c r="I2622" s="6"/>
      <c r="J2622" s="6">
        <f t="shared" si="120"/>
        <v>315000000</v>
      </c>
      <c r="K2622" s="67" t="str">
        <f t="shared" si="122"/>
        <v>02-02-02-009-007</v>
      </c>
      <c r="L2622" s="67" t="s">
        <v>738</v>
      </c>
      <c r="M2622" s="66" t="s">
        <v>273</v>
      </c>
      <c r="N2622" s="66" t="str">
        <f t="shared" si="121"/>
        <v/>
      </c>
      <c r="O2622" s="66" t="str">
        <f>IF(A2622="","",IF(M2622="DETALLE","",COUNTIFS(N2622:$N$2970,N2622)))</f>
        <v/>
      </c>
      <c r="P2622" s="66" t="s">
        <v>778</v>
      </c>
      <c r="Q2622" s="66" t="s">
        <v>710</v>
      </c>
      <c r="R2622" s="66" t="s">
        <v>737</v>
      </c>
      <c r="S2622" s="65" t="s">
        <v>778</v>
      </c>
    </row>
    <row r="2623" spans="1:19" s="66" customFormat="1" x14ac:dyDescent="0.25">
      <c r="F2623" s="80" t="s">
        <v>69</v>
      </c>
      <c r="G2623" s="80" t="s">
        <v>338</v>
      </c>
      <c r="H2623" s="6">
        <v>15000000</v>
      </c>
      <c r="I2623" s="6"/>
      <c r="J2623" s="6">
        <f t="shared" si="120"/>
        <v>15000000</v>
      </c>
      <c r="K2623" s="67" t="str">
        <f t="shared" si="122"/>
        <v>02-02-02-009-007</v>
      </c>
      <c r="L2623" s="67" t="s">
        <v>738</v>
      </c>
      <c r="M2623" s="66" t="s">
        <v>273</v>
      </c>
      <c r="N2623" s="66" t="str">
        <f t="shared" si="121"/>
        <v/>
      </c>
      <c r="O2623" s="66" t="str">
        <f>IF(A2623="","",IF(M2623="DETALLE","",COUNTIFS(N2623:$N$2970,N2623)))</f>
        <v/>
      </c>
      <c r="P2623" s="66" t="s">
        <v>763</v>
      </c>
      <c r="Q2623" s="66" t="s">
        <v>710</v>
      </c>
      <c r="R2623" s="66" t="s">
        <v>737</v>
      </c>
      <c r="S2623" s="65" t="s">
        <v>847</v>
      </c>
    </row>
    <row r="2624" spans="1:19" s="66" customFormat="1" x14ac:dyDescent="0.25">
      <c r="F2624" s="80" t="s">
        <v>85</v>
      </c>
      <c r="G2624" s="80" t="s">
        <v>352</v>
      </c>
      <c r="H2624" s="6">
        <v>105000000</v>
      </c>
      <c r="I2624" s="6"/>
      <c r="J2624" s="6">
        <f t="shared" si="120"/>
        <v>105000000</v>
      </c>
      <c r="K2624" s="67" t="str">
        <f t="shared" si="122"/>
        <v>02-02-02-009-007</v>
      </c>
      <c r="L2624" s="67" t="s">
        <v>738</v>
      </c>
      <c r="M2624" s="66" t="s">
        <v>273</v>
      </c>
      <c r="N2624" s="66" t="str">
        <f t="shared" si="121"/>
        <v/>
      </c>
      <c r="O2624" s="66" t="str">
        <f>IF(A2624="","",IF(M2624="DETALLE","",COUNTIFS(N2624:$N$2970,N2624)))</f>
        <v/>
      </c>
      <c r="P2624" s="66" t="s">
        <v>770</v>
      </c>
      <c r="Q2624" s="66" t="s">
        <v>710</v>
      </c>
      <c r="R2624" s="66" t="s">
        <v>737</v>
      </c>
      <c r="S2624" s="65" t="s">
        <v>770</v>
      </c>
    </row>
    <row r="2625" spans="1:19" s="66" customFormat="1" x14ac:dyDescent="0.25">
      <c r="F2625" s="80" t="s">
        <v>86</v>
      </c>
      <c r="G2625" s="80" t="s">
        <v>353</v>
      </c>
      <c r="H2625" s="6">
        <v>10000000</v>
      </c>
      <c r="I2625" s="6"/>
      <c r="J2625" s="6">
        <f t="shared" si="120"/>
        <v>10000000</v>
      </c>
      <c r="K2625" s="67" t="str">
        <f t="shared" si="122"/>
        <v>02-02-02-009-007</v>
      </c>
      <c r="L2625" s="67" t="s">
        <v>738</v>
      </c>
      <c r="M2625" s="66" t="s">
        <v>273</v>
      </c>
      <c r="N2625" s="66" t="str">
        <f t="shared" si="121"/>
        <v/>
      </c>
      <c r="O2625" s="66" t="str">
        <f>IF(A2625="","",IF(M2625="DETALLE","",COUNTIFS(N2625:$N$2970,N2625)))</f>
        <v/>
      </c>
      <c r="P2625" s="66" t="s">
        <v>770</v>
      </c>
      <c r="Q2625" s="66" t="s">
        <v>710</v>
      </c>
      <c r="R2625" s="66" t="s">
        <v>737</v>
      </c>
      <c r="S2625" s="65" t="s">
        <v>856</v>
      </c>
    </row>
    <row r="2626" spans="1:19" s="66" customFormat="1" ht="19.5" customHeight="1" x14ac:dyDescent="0.25">
      <c r="A2626" s="62"/>
      <c r="B2626" s="62"/>
      <c r="C2626" s="62"/>
      <c r="D2626" s="62"/>
      <c r="E2626" s="62"/>
      <c r="F2626" s="62"/>
      <c r="G2626" s="62" t="s">
        <v>261</v>
      </c>
      <c r="H2626" s="4" t="str">
        <f>IF(A2626="","",SUMIFS(H2627:$H$2970,L2627:$L$2970,K2626))</f>
        <v/>
      </c>
      <c r="I2626" s="4" t="str">
        <f>IF(A2626="","",SUMIFS(I2627:$I$2970,L2627:$L$2970,K2626))</f>
        <v/>
      </c>
      <c r="J2626" s="4" t="str">
        <f t="shared" si="120"/>
        <v/>
      </c>
      <c r="K2626" s="64" t="str">
        <f t="shared" si="122"/>
        <v/>
      </c>
      <c r="L2626" s="64" t="s">
        <v>261</v>
      </c>
      <c r="M2626" s="62" t="s">
        <v>261</v>
      </c>
      <c r="N2626" s="62" t="str">
        <f t="shared" si="121"/>
        <v/>
      </c>
      <c r="O2626" s="62" t="str">
        <f>IF(A2626="","",IF(M2626="DETALLE","",COUNTIFS(N2626:$N$2970,N2626)))</f>
        <v/>
      </c>
      <c r="P2626" s="62" t="s">
        <v>261</v>
      </c>
      <c r="Q2626" s="62" t="s">
        <v>261</v>
      </c>
      <c r="R2626" s="62" t="s">
        <v>261</v>
      </c>
      <c r="S2626" s="65" t="s">
        <v>261</v>
      </c>
    </row>
    <row r="2627" spans="1:19" s="66" customFormat="1" ht="27.75" customHeight="1" x14ac:dyDescent="0.25">
      <c r="A2627" s="62" t="s">
        <v>27</v>
      </c>
      <c r="B2627" s="62" t="s">
        <v>27</v>
      </c>
      <c r="C2627" s="62" t="s">
        <v>27</v>
      </c>
      <c r="D2627" s="62" t="s">
        <v>150</v>
      </c>
      <c r="E2627" s="62" t="s">
        <v>261</v>
      </c>
      <c r="F2627" s="62"/>
      <c r="G2627" s="63" t="s">
        <v>728</v>
      </c>
      <c r="H2627" s="4">
        <f>IF(A2627="","",SUMIFS(H2628:$H$2970,L2628:$L$2970,K2627))</f>
        <v>11385705605</v>
      </c>
      <c r="I2627" s="4">
        <f>IF(A2627="","",SUMIFS(I2628:$I$2970,L2628:$L$2970,K2627))</f>
        <v>1620100000</v>
      </c>
      <c r="J2627" s="4">
        <f t="shared" si="120"/>
        <v>13005805605</v>
      </c>
      <c r="K2627" s="64" t="str">
        <f>IF(F2627&lt;&gt;"",#REF!,A2627&amp;IF(B2627="","","-"&amp;B2627)&amp;IF(OR(C2627="",C2627=" "),"","-"&amp;C2627)&amp;IF(OR(D2627="",D2627=" "),"","-"&amp;D2627)&amp;IF(OR(E2627="",E2627=" "),"","-"&amp;E2627))</f>
        <v>02-02-02-010</v>
      </c>
      <c r="L2627" s="64" t="s">
        <v>649</v>
      </c>
      <c r="M2627" s="62" t="s">
        <v>276</v>
      </c>
      <c r="N2627" s="62" t="str">
        <f t="shared" si="121"/>
        <v>020202010Ordinal</v>
      </c>
      <c r="O2627" s="62">
        <f>IF(A2627="","",IF(M2627="DETALLE","",COUNTIFS(N2627:$N$2970,N2627)))</f>
        <v>1</v>
      </c>
      <c r="P2627" s="62" t="s">
        <v>261</v>
      </c>
      <c r="Q2627" s="62" t="s">
        <v>735</v>
      </c>
      <c r="R2627" s="62" t="s">
        <v>728</v>
      </c>
      <c r="S2627" s="65" t="s">
        <v>261</v>
      </c>
    </row>
    <row r="2628" spans="1:19" s="66" customFormat="1" x14ac:dyDescent="0.25">
      <c r="F2628" s="80" t="s">
        <v>262</v>
      </c>
      <c r="G2628" s="80" t="s">
        <v>729</v>
      </c>
      <c r="H2628" s="6">
        <v>3000000000</v>
      </c>
      <c r="I2628" s="6"/>
      <c r="J2628" s="6">
        <f t="shared" si="120"/>
        <v>3000000000</v>
      </c>
      <c r="K2628" s="67" t="str">
        <f t="shared" si="122"/>
        <v>02-02-02-010</v>
      </c>
      <c r="L2628" s="67" t="s">
        <v>736</v>
      </c>
      <c r="M2628" s="66" t="s">
        <v>273</v>
      </c>
      <c r="N2628" s="66" t="str">
        <f t="shared" si="121"/>
        <v/>
      </c>
      <c r="O2628" s="66" t="str">
        <f>IF(A2628="","",IF(M2628="DETALLE","",COUNTIFS(N2628:$N$2970,N2628)))</f>
        <v/>
      </c>
      <c r="P2628" s="66" t="s">
        <v>739</v>
      </c>
      <c r="Q2628" s="66" t="s">
        <v>735</v>
      </c>
      <c r="R2628" s="66" t="s">
        <v>728</v>
      </c>
      <c r="S2628" s="65" t="s">
        <v>910</v>
      </c>
    </row>
    <row r="2629" spans="1:19" s="66" customFormat="1" x14ac:dyDescent="0.25">
      <c r="F2629" s="80" t="s">
        <v>263</v>
      </c>
      <c r="G2629" s="80" t="s">
        <v>730</v>
      </c>
      <c r="H2629" s="6">
        <v>1400000000</v>
      </c>
      <c r="I2629" s="6"/>
      <c r="J2629" s="6">
        <f t="shared" si="120"/>
        <v>1400000000</v>
      </c>
      <c r="K2629" s="67" t="str">
        <f t="shared" si="122"/>
        <v>02-02-02-010</v>
      </c>
      <c r="L2629" s="67" t="s">
        <v>736</v>
      </c>
      <c r="M2629" s="66" t="s">
        <v>273</v>
      </c>
      <c r="N2629" s="66" t="str">
        <f t="shared" si="121"/>
        <v/>
      </c>
      <c r="O2629" s="66" t="str">
        <f>IF(A2629="","",IF(M2629="DETALLE","",COUNTIFS(N2629:$N$2970,N2629)))</f>
        <v/>
      </c>
      <c r="P2629" s="66" t="s">
        <v>739</v>
      </c>
      <c r="Q2629" s="66" t="s">
        <v>735</v>
      </c>
      <c r="R2629" s="66" t="s">
        <v>728</v>
      </c>
      <c r="S2629" s="65" t="s">
        <v>911</v>
      </c>
    </row>
    <row r="2630" spans="1:19" s="66" customFormat="1" x14ac:dyDescent="0.25">
      <c r="F2630" s="80" t="s">
        <v>128</v>
      </c>
      <c r="G2630" s="80" t="s">
        <v>1038</v>
      </c>
      <c r="H2630" s="6">
        <v>60000000</v>
      </c>
      <c r="I2630" s="6"/>
      <c r="J2630" s="6">
        <f t="shared" si="120"/>
        <v>60000000</v>
      </c>
      <c r="K2630" s="67" t="str">
        <f t="shared" si="122"/>
        <v>02-02-02-010</v>
      </c>
      <c r="L2630" s="67" t="s">
        <v>736</v>
      </c>
      <c r="M2630" s="66" t="s">
        <v>273</v>
      </c>
      <c r="N2630" s="66" t="str">
        <f t="shared" si="121"/>
        <v/>
      </c>
      <c r="O2630" s="66" t="str">
        <f>IF(A2630="","",IF(M2630="DETALLE","",COUNTIFS(N2630:$N$2970,N2630)))</f>
        <v/>
      </c>
      <c r="P2630" s="66" t="s">
        <v>739</v>
      </c>
      <c r="Q2630" s="66" t="s">
        <v>735</v>
      </c>
      <c r="R2630" s="66" t="s">
        <v>728</v>
      </c>
      <c r="S2630" s="65" t="s">
        <v>876</v>
      </c>
    </row>
    <row r="2631" spans="1:19" s="66" customFormat="1" x14ac:dyDescent="0.25">
      <c r="F2631" s="80" t="s">
        <v>33</v>
      </c>
      <c r="G2631" s="80" t="s">
        <v>979</v>
      </c>
      <c r="H2631" s="6">
        <v>30000000</v>
      </c>
      <c r="I2631" s="6"/>
      <c r="J2631" s="6">
        <f t="shared" si="120"/>
        <v>30000000</v>
      </c>
      <c r="K2631" s="67" t="str">
        <f t="shared" si="122"/>
        <v>02-02-02-010</v>
      </c>
      <c r="L2631" s="67" t="s">
        <v>736</v>
      </c>
      <c r="M2631" s="66" t="s">
        <v>273</v>
      </c>
      <c r="N2631" s="66" t="str">
        <f t="shared" si="121"/>
        <v/>
      </c>
      <c r="O2631" s="66" t="str">
        <f>IF(A2631="","",IF(M2631="DETALLE","",COUNTIFS(N2631:$N$2970,N2631)))</f>
        <v/>
      </c>
      <c r="P2631" s="66" t="s">
        <v>739</v>
      </c>
      <c r="Q2631" s="66" t="s">
        <v>735</v>
      </c>
      <c r="R2631" s="66" t="s">
        <v>728</v>
      </c>
      <c r="S2631" s="65" t="s">
        <v>834</v>
      </c>
    </row>
    <row r="2632" spans="1:19" s="66" customFormat="1" x14ac:dyDescent="0.25">
      <c r="F2632" s="80" t="s">
        <v>38</v>
      </c>
      <c r="G2632" s="80" t="s">
        <v>1016</v>
      </c>
      <c r="H2632" s="6">
        <v>50000000</v>
      </c>
      <c r="I2632" s="6"/>
      <c r="J2632" s="6">
        <f t="shared" si="120"/>
        <v>50000000</v>
      </c>
      <c r="K2632" s="67" t="str">
        <f t="shared" si="122"/>
        <v>02-02-02-010</v>
      </c>
      <c r="L2632" s="67" t="s">
        <v>736</v>
      </c>
      <c r="M2632" s="66" t="s">
        <v>273</v>
      </c>
      <c r="N2632" s="66" t="str">
        <f t="shared" si="121"/>
        <v/>
      </c>
      <c r="O2632" s="66" t="str">
        <f>IF(A2632="","",IF(M2632="DETALLE","",COUNTIFS(N2632:$N$2970,N2632)))</f>
        <v/>
      </c>
      <c r="P2632" s="66" t="s">
        <v>739</v>
      </c>
      <c r="Q2632" s="66" t="s">
        <v>735</v>
      </c>
      <c r="R2632" s="66" t="s">
        <v>728</v>
      </c>
      <c r="S2632" s="65" t="s">
        <v>839</v>
      </c>
    </row>
    <row r="2633" spans="1:19" s="66" customFormat="1" x14ac:dyDescent="0.25">
      <c r="F2633" s="80" t="s">
        <v>137</v>
      </c>
      <c r="G2633" s="80" t="s">
        <v>402</v>
      </c>
      <c r="H2633" s="6">
        <v>4590000</v>
      </c>
      <c r="I2633" s="6"/>
      <c r="J2633" s="6">
        <f t="shared" si="120"/>
        <v>4590000</v>
      </c>
      <c r="K2633" s="67" t="str">
        <f t="shared" si="122"/>
        <v>02-02-02-010</v>
      </c>
      <c r="L2633" s="67" t="s">
        <v>736</v>
      </c>
      <c r="M2633" s="66" t="s">
        <v>273</v>
      </c>
      <c r="N2633" s="66" t="str">
        <f t="shared" si="121"/>
        <v/>
      </c>
      <c r="O2633" s="66" t="str">
        <f>IF(A2633="","",IF(M2633="DETALLE","",COUNTIFS(N2633:$N$2970,N2633)))</f>
        <v/>
      </c>
      <c r="P2633" s="66" t="s">
        <v>739</v>
      </c>
      <c r="Q2633" s="66" t="s">
        <v>735</v>
      </c>
      <c r="R2633" s="66" t="s">
        <v>728</v>
      </c>
      <c r="S2633" s="65" t="s">
        <v>885</v>
      </c>
    </row>
    <row r="2634" spans="1:19" s="66" customFormat="1" x14ac:dyDescent="0.25">
      <c r="F2634" s="80" t="s">
        <v>103</v>
      </c>
      <c r="G2634" s="80" t="s">
        <v>369</v>
      </c>
      <c r="H2634" s="6">
        <v>80000000</v>
      </c>
      <c r="I2634" s="6"/>
      <c r="J2634" s="6">
        <f t="shared" si="120"/>
        <v>80000000</v>
      </c>
      <c r="K2634" s="67" t="str">
        <f t="shared" si="122"/>
        <v>02-02-02-010</v>
      </c>
      <c r="L2634" s="67" t="s">
        <v>736</v>
      </c>
      <c r="M2634" s="66" t="s">
        <v>273</v>
      </c>
      <c r="N2634" s="66" t="str">
        <f t="shared" si="121"/>
        <v/>
      </c>
      <c r="O2634" s="66" t="str">
        <f>IF(A2634="","",IF(M2634="DETALLE","",COUNTIFS(N2634:$N$2970,N2634)))</f>
        <v/>
      </c>
      <c r="P2634" s="66" t="s">
        <v>747</v>
      </c>
      <c r="Q2634" s="66" t="s">
        <v>735</v>
      </c>
      <c r="R2634" s="66" t="s">
        <v>728</v>
      </c>
      <c r="S2634" s="65" t="s">
        <v>747</v>
      </c>
    </row>
    <row r="2635" spans="1:19" s="66" customFormat="1" x14ac:dyDescent="0.25">
      <c r="F2635" s="80" t="s">
        <v>40</v>
      </c>
      <c r="G2635" s="80" t="s">
        <v>994</v>
      </c>
      <c r="H2635" s="6">
        <v>80000000</v>
      </c>
      <c r="I2635" s="6"/>
      <c r="J2635" s="6">
        <f t="shared" si="120"/>
        <v>80000000</v>
      </c>
      <c r="K2635" s="67" t="str">
        <f t="shared" si="122"/>
        <v>02-02-02-010</v>
      </c>
      <c r="L2635" s="67" t="s">
        <v>736</v>
      </c>
      <c r="M2635" s="66" t="s">
        <v>273</v>
      </c>
      <c r="N2635" s="66" t="str">
        <f t="shared" si="121"/>
        <v/>
      </c>
      <c r="O2635" s="66" t="str">
        <f>IF(A2635="","",IF(M2635="DETALLE","",COUNTIFS(N2635:$N$2970,N2635)))</f>
        <v/>
      </c>
      <c r="P2635" s="66" t="s">
        <v>744</v>
      </c>
      <c r="Q2635" s="66" t="s">
        <v>735</v>
      </c>
      <c r="R2635" s="66" t="s">
        <v>728</v>
      </c>
      <c r="S2635" s="65" t="s">
        <v>744</v>
      </c>
    </row>
    <row r="2636" spans="1:19" s="66" customFormat="1" x14ac:dyDescent="0.25">
      <c r="F2636" s="80" t="s">
        <v>232</v>
      </c>
      <c r="G2636" s="80" t="s">
        <v>996</v>
      </c>
      <c r="H2636" s="6"/>
      <c r="I2636" s="6">
        <v>3000000</v>
      </c>
      <c r="J2636" s="6">
        <f t="shared" si="120"/>
        <v>3000000</v>
      </c>
      <c r="K2636" s="67" t="str">
        <f t="shared" si="122"/>
        <v>02-02-02-010</v>
      </c>
      <c r="L2636" s="67" t="s">
        <v>736</v>
      </c>
      <c r="M2636" s="66" t="s">
        <v>273</v>
      </c>
      <c r="N2636" s="66" t="str">
        <f t="shared" si="121"/>
        <v/>
      </c>
      <c r="O2636" s="66" t="str">
        <f>IF(A2636="","",IF(M2636="DETALLE","",COUNTIFS(N2636:$N$2970,N2636)))</f>
        <v/>
      </c>
      <c r="P2636" s="66" t="s">
        <v>744</v>
      </c>
      <c r="Q2636" s="66" t="s">
        <v>735</v>
      </c>
      <c r="R2636" s="66" t="s">
        <v>728</v>
      </c>
      <c r="S2636" s="65" t="s">
        <v>903</v>
      </c>
    </row>
    <row r="2637" spans="1:19" s="66" customFormat="1" x14ac:dyDescent="0.25">
      <c r="F2637" s="80" t="s">
        <v>163</v>
      </c>
      <c r="G2637" s="80" t="s">
        <v>442</v>
      </c>
      <c r="H2637" s="6">
        <v>30000000</v>
      </c>
      <c r="I2637" s="6"/>
      <c r="J2637" s="6">
        <f t="shared" si="120"/>
        <v>30000000</v>
      </c>
      <c r="K2637" s="67" t="str">
        <f t="shared" si="122"/>
        <v>02-02-02-010</v>
      </c>
      <c r="L2637" s="67" t="s">
        <v>736</v>
      </c>
      <c r="M2637" s="66" t="s">
        <v>273</v>
      </c>
      <c r="N2637" s="66" t="str">
        <f t="shared" si="121"/>
        <v/>
      </c>
      <c r="O2637" s="66" t="str">
        <f>IF(A2637="","",IF(M2637="DETALLE","",COUNTIFS(N2637:$N$2970,N2637)))</f>
        <v/>
      </c>
      <c r="P2637" s="66" t="s">
        <v>775</v>
      </c>
      <c r="Q2637" s="66" t="s">
        <v>735</v>
      </c>
      <c r="R2637" s="66" t="s">
        <v>728</v>
      </c>
      <c r="S2637" s="65" t="s">
        <v>775</v>
      </c>
    </row>
    <row r="2638" spans="1:19" s="66" customFormat="1" x14ac:dyDescent="0.25">
      <c r="F2638" s="80" t="s">
        <v>203</v>
      </c>
      <c r="G2638" s="80" t="s">
        <v>514</v>
      </c>
      <c r="H2638" s="6"/>
      <c r="I2638" s="6">
        <v>4000000</v>
      </c>
      <c r="J2638" s="6">
        <f t="shared" si="120"/>
        <v>4000000</v>
      </c>
      <c r="K2638" s="67" t="str">
        <f t="shared" si="122"/>
        <v>02-02-02-010</v>
      </c>
      <c r="L2638" s="67" t="s">
        <v>736</v>
      </c>
      <c r="M2638" s="66" t="s">
        <v>273</v>
      </c>
      <c r="N2638" s="66" t="str">
        <f t="shared" si="121"/>
        <v/>
      </c>
      <c r="O2638" s="66" t="str">
        <f>IF(A2638="","",IF(M2638="DETALLE","",COUNTIFS(N2638:$N$2970,N2638)))</f>
        <v/>
      </c>
      <c r="P2638" s="66" t="s">
        <v>775</v>
      </c>
      <c r="Q2638" s="66" t="s">
        <v>735</v>
      </c>
      <c r="R2638" s="66" t="s">
        <v>728</v>
      </c>
      <c r="S2638" s="65" t="s">
        <v>903</v>
      </c>
    </row>
    <row r="2639" spans="1:19" s="66" customFormat="1" x14ac:dyDescent="0.25">
      <c r="F2639" s="80" t="s">
        <v>179</v>
      </c>
      <c r="G2639" s="80" t="s">
        <v>1068</v>
      </c>
      <c r="H2639" s="6">
        <v>11000000</v>
      </c>
      <c r="I2639" s="6"/>
      <c r="J2639" s="6">
        <f t="shared" si="120"/>
        <v>11000000</v>
      </c>
      <c r="K2639" s="67" t="str">
        <f t="shared" si="122"/>
        <v>02-02-02-010</v>
      </c>
      <c r="L2639" s="67" t="s">
        <v>736</v>
      </c>
      <c r="M2639" s="66" t="s">
        <v>273</v>
      </c>
      <c r="N2639" s="66" t="str">
        <f t="shared" si="121"/>
        <v/>
      </c>
      <c r="O2639" s="66" t="str">
        <f>IF(A2639="","",IF(M2639="DETALLE","",COUNTIFS(N2639:$N$2970,N2639)))</f>
        <v/>
      </c>
      <c r="P2639" s="66" t="s">
        <v>775</v>
      </c>
      <c r="Q2639" s="66" t="s">
        <v>735</v>
      </c>
      <c r="R2639" s="66" t="s">
        <v>728</v>
      </c>
      <c r="S2639" s="65" t="s">
        <v>908</v>
      </c>
    </row>
    <row r="2640" spans="1:19" s="66" customFormat="1" x14ac:dyDescent="0.25">
      <c r="F2640" s="80" t="s">
        <v>41</v>
      </c>
      <c r="G2640" s="80" t="s">
        <v>312</v>
      </c>
      <c r="H2640" s="6">
        <v>50000000</v>
      </c>
      <c r="I2640" s="6"/>
      <c r="J2640" s="6">
        <f t="shared" si="120"/>
        <v>50000000</v>
      </c>
      <c r="K2640" s="67" t="str">
        <f t="shared" si="122"/>
        <v>02-02-02-010</v>
      </c>
      <c r="L2640" s="67" t="s">
        <v>736</v>
      </c>
      <c r="M2640" s="66" t="s">
        <v>273</v>
      </c>
      <c r="N2640" s="66" t="str">
        <f t="shared" si="121"/>
        <v/>
      </c>
      <c r="O2640" s="66" t="str">
        <f>IF(A2640="","",IF(M2640="DETALLE","",COUNTIFS(N2640:$N$2970,N2640)))</f>
        <v/>
      </c>
      <c r="P2640" s="66" t="s">
        <v>745</v>
      </c>
      <c r="Q2640" s="66" t="s">
        <v>735</v>
      </c>
      <c r="R2640" s="66" t="s">
        <v>728</v>
      </c>
      <c r="S2640" s="65" t="s">
        <v>745</v>
      </c>
    </row>
    <row r="2641" spans="6:19" s="66" customFormat="1" x14ac:dyDescent="0.25">
      <c r="F2641" s="80" t="s">
        <v>180</v>
      </c>
      <c r="G2641" s="80" t="s">
        <v>1069</v>
      </c>
      <c r="H2641" s="6">
        <v>12000000</v>
      </c>
      <c r="I2641" s="6"/>
      <c r="J2641" s="6">
        <f t="shared" si="120"/>
        <v>12000000</v>
      </c>
      <c r="K2641" s="67" t="str">
        <f t="shared" si="122"/>
        <v>02-02-02-010</v>
      </c>
      <c r="L2641" s="67" t="s">
        <v>736</v>
      </c>
      <c r="M2641" s="66" t="s">
        <v>273</v>
      </c>
      <c r="N2641" s="66" t="str">
        <f t="shared" si="121"/>
        <v/>
      </c>
      <c r="O2641" s="66" t="str">
        <f>IF(A2641="","",IF(M2641="DETALLE","",COUNTIFS(N2641:$N$2970,N2641)))</f>
        <v/>
      </c>
      <c r="P2641" s="66" t="s">
        <v>745</v>
      </c>
      <c r="Q2641" s="66" t="s">
        <v>735</v>
      </c>
      <c r="R2641" s="66" t="s">
        <v>728</v>
      </c>
      <c r="S2641" s="65" t="s">
        <v>908</v>
      </c>
    </row>
    <row r="2642" spans="6:19" s="66" customFormat="1" x14ac:dyDescent="0.25">
      <c r="F2642" s="80" t="s">
        <v>204</v>
      </c>
      <c r="G2642" s="80" t="s">
        <v>515</v>
      </c>
      <c r="H2642" s="6"/>
      <c r="I2642" s="6">
        <v>2500000</v>
      </c>
      <c r="J2642" s="6">
        <f t="shared" si="120"/>
        <v>2500000</v>
      </c>
      <c r="K2642" s="67" t="str">
        <f t="shared" si="122"/>
        <v>02-02-02-010</v>
      </c>
      <c r="L2642" s="67" t="s">
        <v>736</v>
      </c>
      <c r="M2642" s="66" t="s">
        <v>273</v>
      </c>
      <c r="N2642" s="66" t="str">
        <f t="shared" si="121"/>
        <v/>
      </c>
      <c r="O2642" s="66" t="str">
        <f>IF(A2642="","",IF(M2642="DETALLE","",COUNTIFS(N2642:$N$2970,N2642)))</f>
        <v/>
      </c>
      <c r="P2642" s="66" t="s">
        <v>745</v>
      </c>
      <c r="Q2642" s="66" t="s">
        <v>735</v>
      </c>
      <c r="R2642" s="66" t="s">
        <v>728</v>
      </c>
      <c r="S2642" s="65" t="s">
        <v>903</v>
      </c>
    </row>
    <row r="2643" spans="6:19" s="66" customFormat="1" x14ac:dyDescent="0.25">
      <c r="F2643" s="80" t="s">
        <v>147</v>
      </c>
      <c r="G2643" s="80" t="s">
        <v>830</v>
      </c>
      <c r="H2643" s="6">
        <v>40000000</v>
      </c>
      <c r="I2643" s="6"/>
      <c r="J2643" s="6">
        <f t="shared" si="120"/>
        <v>40000000</v>
      </c>
      <c r="K2643" s="67" t="str">
        <f t="shared" si="122"/>
        <v>02-02-02-010</v>
      </c>
      <c r="L2643" s="67" t="s">
        <v>736</v>
      </c>
      <c r="M2643" s="66" t="s">
        <v>273</v>
      </c>
      <c r="N2643" s="66" t="str">
        <f t="shared" si="121"/>
        <v/>
      </c>
      <c r="O2643" s="66" t="str">
        <f>IF(A2643="","",IF(M2643="DETALLE","",COUNTIFS(N2643:$N$2970,N2643)))</f>
        <v/>
      </c>
      <c r="P2643" s="66" t="s">
        <v>745</v>
      </c>
      <c r="Q2643" s="66" t="s">
        <v>735</v>
      </c>
      <c r="R2643" s="66" t="s">
        <v>728</v>
      </c>
      <c r="S2643" s="65" t="s">
        <v>889</v>
      </c>
    </row>
    <row r="2644" spans="6:19" s="66" customFormat="1" x14ac:dyDescent="0.25">
      <c r="F2644" s="80" t="s">
        <v>233</v>
      </c>
      <c r="G2644" s="80" t="s">
        <v>999</v>
      </c>
      <c r="H2644" s="6"/>
      <c r="I2644" s="6">
        <v>5000000</v>
      </c>
      <c r="J2644" s="6">
        <f t="shared" si="120"/>
        <v>5000000</v>
      </c>
      <c r="K2644" s="67" t="str">
        <f t="shared" si="122"/>
        <v>02-02-02-010</v>
      </c>
      <c r="L2644" s="67" t="s">
        <v>736</v>
      </c>
      <c r="M2644" s="66" t="s">
        <v>273</v>
      </c>
      <c r="N2644" s="66" t="str">
        <f t="shared" si="121"/>
        <v/>
      </c>
      <c r="O2644" s="66" t="str">
        <f>IF(A2644="","",IF(M2644="DETALLE","",COUNTIFS(N2644:$N$2970,N2644)))</f>
        <v/>
      </c>
      <c r="P2644" s="66" t="s">
        <v>776</v>
      </c>
      <c r="Q2644" s="66" t="s">
        <v>735</v>
      </c>
      <c r="R2644" s="66" t="s">
        <v>728</v>
      </c>
      <c r="S2644" s="65" t="s">
        <v>903</v>
      </c>
    </row>
    <row r="2645" spans="6:19" s="66" customFormat="1" x14ac:dyDescent="0.25">
      <c r="F2645" s="80" t="s">
        <v>43</v>
      </c>
      <c r="G2645" s="80" t="s">
        <v>1017</v>
      </c>
      <c r="H2645" s="6">
        <v>30000000</v>
      </c>
      <c r="I2645" s="6"/>
      <c r="J2645" s="6">
        <f t="shared" si="120"/>
        <v>30000000</v>
      </c>
      <c r="K2645" s="67" t="str">
        <f t="shared" si="122"/>
        <v>02-02-02-010</v>
      </c>
      <c r="L2645" s="67" t="s">
        <v>736</v>
      </c>
      <c r="M2645" s="66" t="s">
        <v>273</v>
      </c>
      <c r="N2645" s="66" t="str">
        <f t="shared" si="121"/>
        <v/>
      </c>
      <c r="O2645" s="66" t="str">
        <f>IF(A2645="","",IF(M2645="DETALLE","",COUNTIFS(N2645:$N$2970,N2645)))</f>
        <v/>
      </c>
      <c r="P2645" s="66" t="s">
        <v>746</v>
      </c>
      <c r="Q2645" s="66" t="s">
        <v>735</v>
      </c>
      <c r="R2645" s="66" t="s">
        <v>728</v>
      </c>
      <c r="S2645" s="65" t="s">
        <v>746</v>
      </c>
    </row>
    <row r="2646" spans="6:19" s="66" customFormat="1" x14ac:dyDescent="0.25">
      <c r="F2646" s="84" t="s">
        <v>170</v>
      </c>
      <c r="G2646" s="80" t="s">
        <v>456</v>
      </c>
      <c r="H2646" s="6">
        <v>50000000</v>
      </c>
      <c r="I2646" s="6"/>
      <c r="J2646" s="6">
        <f t="shared" si="120"/>
        <v>50000000</v>
      </c>
      <c r="K2646" s="67" t="str">
        <f t="shared" si="122"/>
        <v>02-02-02-010</v>
      </c>
      <c r="L2646" s="67" t="s">
        <v>736</v>
      </c>
      <c r="M2646" s="66" t="s">
        <v>273</v>
      </c>
      <c r="N2646" s="66" t="str">
        <f t="shared" si="121"/>
        <v/>
      </c>
      <c r="O2646" s="66" t="str">
        <f>IF(A2646="","",IF(M2646="DETALLE","",COUNTIFS(N2646:$N$2970,N2646)))</f>
        <v/>
      </c>
      <c r="P2646" s="66" t="s">
        <v>777</v>
      </c>
      <c r="Q2646" s="66" t="s">
        <v>735</v>
      </c>
      <c r="R2646" s="66" t="s">
        <v>728</v>
      </c>
      <c r="S2646" s="65" t="s">
        <v>777</v>
      </c>
    </row>
    <row r="2647" spans="6:19" s="66" customFormat="1" x14ac:dyDescent="0.25">
      <c r="F2647" s="84" t="s">
        <v>181</v>
      </c>
      <c r="G2647" s="80" t="s">
        <v>1070</v>
      </c>
      <c r="H2647" s="6">
        <v>12000000</v>
      </c>
      <c r="I2647" s="6"/>
      <c r="J2647" s="6">
        <f t="shared" si="120"/>
        <v>12000000</v>
      </c>
      <c r="K2647" s="67" t="str">
        <f t="shared" si="122"/>
        <v>02-02-02-010</v>
      </c>
      <c r="L2647" s="67" t="s">
        <v>736</v>
      </c>
      <c r="M2647" s="66" t="s">
        <v>273</v>
      </c>
      <c r="N2647" s="66" t="str">
        <f t="shared" si="121"/>
        <v/>
      </c>
      <c r="O2647" s="66" t="str">
        <f>IF(A2647="","",IF(M2647="DETALLE","",COUNTIFS(N2647:$N$2970,N2647)))</f>
        <v/>
      </c>
      <c r="P2647" s="66" t="s">
        <v>777</v>
      </c>
      <c r="Q2647" s="66" t="s">
        <v>735</v>
      </c>
      <c r="R2647" s="66" t="s">
        <v>728</v>
      </c>
      <c r="S2647" s="65" t="s">
        <v>908</v>
      </c>
    </row>
    <row r="2648" spans="6:19" s="66" customFormat="1" x14ac:dyDescent="0.25">
      <c r="F2648" s="84" t="s">
        <v>44</v>
      </c>
      <c r="G2648" s="80" t="s">
        <v>315</v>
      </c>
      <c r="H2648" s="6">
        <v>45000000</v>
      </c>
      <c r="I2648" s="6"/>
      <c r="J2648" s="6">
        <f t="shared" si="120"/>
        <v>45000000</v>
      </c>
      <c r="K2648" s="67" t="str">
        <f t="shared" si="122"/>
        <v>02-02-02-010</v>
      </c>
      <c r="L2648" s="67" t="s">
        <v>736</v>
      </c>
      <c r="M2648" s="66" t="s">
        <v>273</v>
      </c>
      <c r="N2648" s="66" t="str">
        <f t="shared" si="121"/>
        <v/>
      </c>
      <c r="O2648" s="66" t="str">
        <f>IF(A2648="","",IF(M2648="DETALLE","",COUNTIFS(N2648:$N$2970,N2648)))</f>
        <v/>
      </c>
      <c r="P2648" s="66" t="s">
        <v>747</v>
      </c>
      <c r="Q2648" s="66" t="s">
        <v>735</v>
      </c>
      <c r="R2648" s="66" t="s">
        <v>728</v>
      </c>
      <c r="S2648" s="65" t="s">
        <v>1047</v>
      </c>
    </row>
    <row r="2649" spans="6:19" s="66" customFormat="1" x14ac:dyDescent="0.25">
      <c r="F2649" s="84" t="s">
        <v>45</v>
      </c>
      <c r="G2649" s="80" t="s">
        <v>316</v>
      </c>
      <c r="H2649" s="6">
        <v>30000000</v>
      </c>
      <c r="I2649" s="6"/>
      <c r="J2649" s="6">
        <f t="shared" si="120"/>
        <v>30000000</v>
      </c>
      <c r="K2649" s="67" t="str">
        <f t="shared" si="122"/>
        <v>02-02-02-010</v>
      </c>
      <c r="L2649" s="67" t="s">
        <v>736</v>
      </c>
      <c r="M2649" s="66" t="s">
        <v>273</v>
      </c>
      <c r="N2649" s="66" t="str">
        <f t="shared" si="121"/>
        <v/>
      </c>
      <c r="O2649" s="66" t="str">
        <f>IF(A2649="","",IF(M2649="DETALLE","",COUNTIFS(N2649:$N$2970,N2649)))</f>
        <v/>
      </c>
      <c r="P2649" s="66" t="s">
        <v>748</v>
      </c>
      <c r="Q2649" s="66" t="s">
        <v>735</v>
      </c>
      <c r="R2649" s="66" t="s">
        <v>728</v>
      </c>
      <c r="S2649" s="65" t="s">
        <v>748</v>
      </c>
    </row>
    <row r="2650" spans="6:19" s="66" customFormat="1" x14ac:dyDescent="0.25">
      <c r="F2650" s="84" t="s">
        <v>148</v>
      </c>
      <c r="G2650" s="80" t="s">
        <v>412</v>
      </c>
      <c r="H2650" s="6">
        <v>15000000</v>
      </c>
      <c r="I2650" s="6"/>
      <c r="J2650" s="6">
        <f t="shared" si="120"/>
        <v>15000000</v>
      </c>
      <c r="K2650" s="67" t="str">
        <f t="shared" si="122"/>
        <v>02-02-02-010</v>
      </c>
      <c r="L2650" s="67" t="s">
        <v>736</v>
      </c>
      <c r="M2650" s="66" t="s">
        <v>273</v>
      </c>
      <c r="N2650" s="66" t="str">
        <f t="shared" si="121"/>
        <v/>
      </c>
      <c r="O2650" s="66" t="str">
        <f>IF(A2650="","",IF(M2650="DETALLE","",COUNTIFS(N2650:$N$2970,N2650)))</f>
        <v/>
      </c>
      <c r="P2650" s="66" t="s">
        <v>780</v>
      </c>
      <c r="Q2650" s="66" t="s">
        <v>735</v>
      </c>
      <c r="R2650" s="66" t="s">
        <v>728</v>
      </c>
      <c r="S2650" s="65" t="s">
        <v>780</v>
      </c>
    </row>
    <row r="2651" spans="6:19" s="66" customFormat="1" x14ac:dyDescent="0.25">
      <c r="F2651" s="84" t="s">
        <v>172</v>
      </c>
      <c r="G2651" s="80" t="s">
        <v>459</v>
      </c>
      <c r="H2651" s="6"/>
      <c r="I2651" s="6">
        <v>3000000</v>
      </c>
      <c r="J2651" s="6">
        <f t="shared" si="120"/>
        <v>3000000</v>
      </c>
      <c r="K2651" s="67" t="str">
        <f t="shared" si="122"/>
        <v>02-02-02-010</v>
      </c>
      <c r="L2651" s="67" t="s">
        <v>736</v>
      </c>
      <c r="M2651" s="66" t="s">
        <v>273</v>
      </c>
      <c r="N2651" s="66" t="str">
        <f t="shared" si="121"/>
        <v/>
      </c>
      <c r="O2651" s="66" t="str">
        <f>IF(A2651="","",IF(M2651="DETALLE","",COUNTIFS(N2651:$N$2970,N2651)))</f>
        <v/>
      </c>
      <c r="P2651" s="66" t="s">
        <v>780</v>
      </c>
      <c r="Q2651" s="66" t="s">
        <v>735</v>
      </c>
      <c r="R2651" s="66" t="s">
        <v>728</v>
      </c>
      <c r="S2651" s="65" t="s">
        <v>903</v>
      </c>
    </row>
    <row r="2652" spans="6:19" s="66" customFormat="1" x14ac:dyDescent="0.25">
      <c r="F2652" s="84" t="s">
        <v>46</v>
      </c>
      <c r="G2652" s="80" t="s">
        <v>989</v>
      </c>
      <c r="H2652" s="6">
        <v>80000000</v>
      </c>
      <c r="I2652" s="6"/>
      <c r="J2652" s="6">
        <f t="shared" si="120"/>
        <v>80000000</v>
      </c>
      <c r="K2652" s="67" t="str">
        <f t="shared" si="122"/>
        <v>02-02-02-010</v>
      </c>
      <c r="L2652" s="67" t="s">
        <v>736</v>
      </c>
      <c r="M2652" s="66" t="s">
        <v>273</v>
      </c>
      <c r="N2652" s="66" t="str">
        <f t="shared" si="121"/>
        <v/>
      </c>
      <c r="O2652" s="66" t="str">
        <f>IF(A2652="","",IF(M2652="DETALLE","",COUNTIFS(N2652:$N$2970,N2652)))</f>
        <v/>
      </c>
      <c r="P2652" s="66" t="s">
        <v>749</v>
      </c>
      <c r="Q2652" s="66" t="s">
        <v>735</v>
      </c>
      <c r="R2652" s="66" t="s">
        <v>728</v>
      </c>
      <c r="S2652" s="65" t="s">
        <v>749</v>
      </c>
    </row>
    <row r="2653" spans="6:19" s="66" customFormat="1" x14ac:dyDescent="0.25">
      <c r="F2653" s="80" t="s">
        <v>206</v>
      </c>
      <c r="G2653" s="80" t="s">
        <v>990</v>
      </c>
      <c r="H2653" s="6"/>
      <c r="I2653" s="6">
        <v>5000000</v>
      </c>
      <c r="J2653" s="6">
        <f t="shared" si="120"/>
        <v>5000000</v>
      </c>
      <c r="K2653" s="67" t="str">
        <f t="shared" si="122"/>
        <v>02-02-02-010</v>
      </c>
      <c r="L2653" s="67" t="s">
        <v>736</v>
      </c>
      <c r="M2653" s="66" t="s">
        <v>273</v>
      </c>
      <c r="N2653" s="66" t="str">
        <f t="shared" si="121"/>
        <v/>
      </c>
      <c r="O2653" s="66" t="str">
        <f>IF(A2653="","",IF(M2653="DETALLE","",COUNTIFS(N2653:$N$2970,N2653)))</f>
        <v/>
      </c>
      <c r="P2653" s="66" t="s">
        <v>749</v>
      </c>
      <c r="Q2653" s="66" t="s">
        <v>735</v>
      </c>
      <c r="R2653" s="66" t="s">
        <v>728</v>
      </c>
      <c r="S2653" s="65" t="s">
        <v>903</v>
      </c>
    </row>
    <row r="2654" spans="6:19" s="66" customFormat="1" x14ac:dyDescent="0.25">
      <c r="F2654" s="80" t="s">
        <v>47</v>
      </c>
      <c r="G2654" s="80" t="s">
        <v>1031</v>
      </c>
      <c r="H2654" s="6">
        <v>10000000</v>
      </c>
      <c r="I2654" s="6"/>
      <c r="J2654" s="6">
        <f t="shared" si="120"/>
        <v>10000000</v>
      </c>
      <c r="K2654" s="67" t="str">
        <f t="shared" si="122"/>
        <v>02-02-02-010</v>
      </c>
      <c r="L2654" s="67" t="s">
        <v>736</v>
      </c>
      <c r="M2654" s="66" t="s">
        <v>273</v>
      </c>
      <c r="N2654" s="66" t="str">
        <f t="shared" si="121"/>
        <v/>
      </c>
      <c r="O2654" s="66" t="str">
        <f>IF(A2654="","",IF(M2654="DETALLE","",COUNTIFS(N2654:$N$2970,N2654)))</f>
        <v/>
      </c>
      <c r="P2654" s="66" t="s">
        <v>750</v>
      </c>
      <c r="Q2654" s="66" t="s">
        <v>735</v>
      </c>
      <c r="R2654" s="66" t="s">
        <v>728</v>
      </c>
      <c r="S2654" s="65" t="s">
        <v>750</v>
      </c>
    </row>
    <row r="2655" spans="6:19" s="66" customFormat="1" x14ac:dyDescent="0.25">
      <c r="F2655" s="80" t="s">
        <v>235</v>
      </c>
      <c r="G2655" s="80" t="s">
        <v>1033</v>
      </c>
      <c r="H2655" s="6"/>
      <c r="I2655" s="6">
        <v>1000000</v>
      </c>
      <c r="J2655" s="6">
        <f t="shared" si="120"/>
        <v>1000000</v>
      </c>
      <c r="K2655" s="67" t="str">
        <f t="shared" si="122"/>
        <v>02-02-02-010</v>
      </c>
      <c r="L2655" s="67" t="s">
        <v>736</v>
      </c>
      <c r="M2655" s="66" t="s">
        <v>273</v>
      </c>
      <c r="N2655" s="66" t="str">
        <f t="shared" si="121"/>
        <v/>
      </c>
      <c r="O2655" s="66" t="str">
        <f>IF(A2655="","",IF(M2655="DETALLE","",COUNTIFS(N2655:$N$2970,N2655)))</f>
        <v/>
      </c>
      <c r="P2655" s="66" t="s">
        <v>750</v>
      </c>
      <c r="Q2655" s="66" t="s">
        <v>735</v>
      </c>
      <c r="R2655" s="66" t="s">
        <v>728</v>
      </c>
      <c r="S2655" s="65" t="s">
        <v>903</v>
      </c>
    </row>
    <row r="2656" spans="6:19" s="66" customFormat="1" x14ac:dyDescent="0.25">
      <c r="F2656" s="80" t="s">
        <v>48</v>
      </c>
      <c r="G2656" s="80" t="s">
        <v>319</v>
      </c>
      <c r="H2656" s="6">
        <v>70000000</v>
      </c>
      <c r="I2656" s="6"/>
      <c r="J2656" s="6">
        <f t="shared" si="120"/>
        <v>70000000</v>
      </c>
      <c r="K2656" s="67" t="str">
        <f t="shared" si="122"/>
        <v>02-02-02-010</v>
      </c>
      <c r="L2656" s="67" t="s">
        <v>736</v>
      </c>
      <c r="M2656" s="66" t="s">
        <v>273</v>
      </c>
      <c r="N2656" s="66" t="str">
        <f t="shared" si="121"/>
        <v/>
      </c>
      <c r="O2656" s="66" t="str">
        <f>IF(A2656="","",IF(M2656="DETALLE","",COUNTIFS(N2656:$N$2970,N2656)))</f>
        <v/>
      </c>
      <c r="P2656" s="66" t="s">
        <v>751</v>
      </c>
      <c r="Q2656" s="66" t="s">
        <v>735</v>
      </c>
      <c r="R2656" s="66" t="s">
        <v>728</v>
      </c>
      <c r="S2656" s="65" t="s">
        <v>751</v>
      </c>
    </row>
    <row r="2657" spans="1:19" s="66" customFormat="1" x14ac:dyDescent="0.25">
      <c r="F2657" s="80" t="s">
        <v>207</v>
      </c>
      <c r="G2657" s="80" t="s">
        <v>518</v>
      </c>
      <c r="H2657" s="6"/>
      <c r="I2657" s="6">
        <v>4000000</v>
      </c>
      <c r="J2657" s="6">
        <f t="shared" si="120"/>
        <v>4000000</v>
      </c>
      <c r="K2657" s="67" t="str">
        <f t="shared" si="122"/>
        <v>02-02-02-010</v>
      </c>
      <c r="L2657" s="67" t="s">
        <v>736</v>
      </c>
      <c r="M2657" s="66" t="s">
        <v>273</v>
      </c>
      <c r="N2657" s="66" t="str">
        <f t="shared" si="121"/>
        <v/>
      </c>
      <c r="O2657" s="66" t="str">
        <f>IF(A2657="","",IF(M2657="DETALLE","",COUNTIFS(N2657:$N$2970,N2657)))</f>
        <v/>
      </c>
      <c r="P2657" s="66" t="s">
        <v>751</v>
      </c>
      <c r="Q2657" s="66" t="s">
        <v>735</v>
      </c>
      <c r="R2657" s="66" t="s">
        <v>728</v>
      </c>
      <c r="S2657" s="65" t="s">
        <v>903</v>
      </c>
    </row>
    <row r="2658" spans="1:19" s="66" customFormat="1" x14ac:dyDescent="0.25">
      <c r="F2658" s="84" t="s">
        <v>49</v>
      </c>
      <c r="G2658" s="80" t="s">
        <v>1018</v>
      </c>
      <c r="H2658" s="6">
        <v>80000000</v>
      </c>
      <c r="I2658" s="6"/>
      <c r="J2658" s="6">
        <f t="shared" si="120"/>
        <v>80000000</v>
      </c>
      <c r="K2658" s="67" t="str">
        <f t="shared" si="122"/>
        <v>02-02-02-010</v>
      </c>
      <c r="L2658" s="67" t="s">
        <v>736</v>
      </c>
      <c r="M2658" s="66" t="s">
        <v>273</v>
      </c>
      <c r="N2658" s="66" t="str">
        <f t="shared" si="121"/>
        <v/>
      </c>
      <c r="O2658" s="66" t="str">
        <f>IF(A2658="","",IF(M2658="DETALLE","",COUNTIFS(N2658:$N$2970,N2658)))</f>
        <v/>
      </c>
      <c r="P2658" s="66" t="s">
        <v>752</v>
      </c>
      <c r="Q2658" s="66" t="s">
        <v>735</v>
      </c>
      <c r="R2658" s="66" t="s">
        <v>728</v>
      </c>
      <c r="S2658" s="65" t="s">
        <v>752</v>
      </c>
    </row>
    <row r="2659" spans="1:19" s="66" customFormat="1" x14ac:dyDescent="0.25">
      <c r="F2659" s="84" t="s">
        <v>236</v>
      </c>
      <c r="G2659" s="80" t="s">
        <v>1021</v>
      </c>
      <c r="H2659" s="6"/>
      <c r="I2659" s="6">
        <v>1000000</v>
      </c>
      <c r="J2659" s="6">
        <f t="shared" si="120"/>
        <v>1000000</v>
      </c>
      <c r="K2659" s="67" t="str">
        <f t="shared" si="122"/>
        <v>02-02-02-010</v>
      </c>
      <c r="L2659" s="67" t="s">
        <v>736</v>
      </c>
      <c r="M2659" s="66" t="s">
        <v>273</v>
      </c>
      <c r="N2659" s="66" t="str">
        <f t="shared" si="121"/>
        <v/>
      </c>
      <c r="O2659" s="66" t="str">
        <f>IF(A2659="","",IF(M2659="DETALLE","",COUNTIFS(N2659:$N$2970,N2659)))</f>
        <v/>
      </c>
      <c r="P2659" s="66" t="s">
        <v>752</v>
      </c>
      <c r="Q2659" s="66" t="s">
        <v>735</v>
      </c>
      <c r="R2659" s="66" t="s">
        <v>728</v>
      </c>
      <c r="S2659" s="65" t="s">
        <v>903</v>
      </c>
    </row>
    <row r="2660" spans="1:19" s="66" customFormat="1" x14ac:dyDescent="0.25">
      <c r="F2660" s="84" t="s">
        <v>51</v>
      </c>
      <c r="G2660" s="80" t="s">
        <v>322</v>
      </c>
      <c r="H2660" s="6">
        <v>80000000</v>
      </c>
      <c r="I2660" s="6"/>
      <c r="J2660" s="6">
        <f t="shared" si="120"/>
        <v>80000000</v>
      </c>
      <c r="K2660" s="67" t="str">
        <f t="shared" si="122"/>
        <v>02-02-02-010</v>
      </c>
      <c r="L2660" s="67" t="s">
        <v>736</v>
      </c>
      <c r="M2660" s="66" t="s">
        <v>273</v>
      </c>
      <c r="N2660" s="66" t="str">
        <f t="shared" ref="N2660:N2726" si="123">IF(F2660&lt;&gt;"","",A2660&amp;TRIM(B2660)&amp;TRIM(C2660)&amp;TRIM(D2660)&amp;TRIM(E2660)&amp;TRIM(M2660))</f>
        <v/>
      </c>
      <c r="O2660" s="66" t="str">
        <f>IF(A2660="","",IF(M2660="DETALLE","",COUNTIFS(N2660:$N$2970,N2660)))</f>
        <v/>
      </c>
      <c r="P2660" s="66" t="s">
        <v>753</v>
      </c>
      <c r="Q2660" s="66" t="s">
        <v>735</v>
      </c>
      <c r="R2660" s="66" t="s">
        <v>728</v>
      </c>
      <c r="S2660" s="65" t="s">
        <v>753</v>
      </c>
    </row>
    <row r="2661" spans="1:19" s="66" customFormat="1" ht="15.75" thickBot="1" x14ac:dyDescent="0.3">
      <c r="F2661" s="80" t="s">
        <v>52</v>
      </c>
      <c r="G2661" s="80" t="s">
        <v>323</v>
      </c>
      <c r="H2661" s="6">
        <v>25000000</v>
      </c>
      <c r="I2661" s="6"/>
      <c r="J2661" s="6">
        <f t="shared" si="120"/>
        <v>25000000</v>
      </c>
      <c r="K2661" s="67" t="str">
        <f t="shared" si="122"/>
        <v>02-02-02-010</v>
      </c>
      <c r="L2661" s="67" t="s">
        <v>736</v>
      </c>
      <c r="M2661" s="66" t="s">
        <v>273</v>
      </c>
      <c r="N2661" s="66" t="str">
        <f t="shared" si="123"/>
        <v/>
      </c>
      <c r="O2661" s="66" t="str">
        <f>IF(A2661="","",IF(M2661="DETALLE","",COUNTIFS(N2661:$N$2970,N2661)))</f>
        <v/>
      </c>
      <c r="P2661" s="66" t="s">
        <v>754</v>
      </c>
      <c r="Q2661" s="66" t="s">
        <v>735</v>
      </c>
      <c r="R2661" s="66" t="s">
        <v>728</v>
      </c>
      <c r="S2661" s="65" t="s">
        <v>754</v>
      </c>
    </row>
    <row r="2662" spans="1:19" s="66" customFormat="1" ht="15.75" thickTop="1" x14ac:dyDescent="0.25">
      <c r="A2662" s="91" t="s">
        <v>926</v>
      </c>
      <c r="B2662" s="92"/>
      <c r="C2662" s="92"/>
      <c r="D2662" s="92"/>
      <c r="E2662" s="92"/>
      <c r="F2662" s="92"/>
      <c r="G2662" s="92"/>
      <c r="H2662" s="92"/>
      <c r="I2662" s="92"/>
      <c r="J2662" s="61" t="s">
        <v>954</v>
      </c>
      <c r="K2662" s="67"/>
      <c r="L2662" s="67"/>
      <c r="S2662" s="65"/>
    </row>
    <row r="2663" spans="1:19" s="66" customFormat="1" ht="45" customHeight="1" thickBot="1" x14ac:dyDescent="0.3">
      <c r="A2663" s="93" t="s">
        <v>929</v>
      </c>
      <c r="B2663" s="94"/>
      <c r="C2663" s="94"/>
      <c r="D2663" s="94"/>
      <c r="E2663" s="94"/>
      <c r="F2663" s="94"/>
      <c r="G2663" s="94"/>
      <c r="H2663" s="94"/>
      <c r="I2663" s="94"/>
      <c r="J2663" s="94"/>
      <c r="K2663" s="67"/>
      <c r="L2663" s="67"/>
      <c r="S2663" s="65"/>
    </row>
    <row r="2664" spans="1:19" s="66" customFormat="1" ht="15.75" thickTop="1" x14ac:dyDescent="0.25">
      <c r="A2664" s="48" t="s">
        <v>11</v>
      </c>
      <c r="B2664" s="48" t="s">
        <v>12</v>
      </c>
      <c r="C2664" s="48" t="s">
        <v>13</v>
      </c>
      <c r="D2664" s="48" t="s">
        <v>14</v>
      </c>
      <c r="E2664" s="48" t="s">
        <v>15</v>
      </c>
      <c r="F2664" s="48" t="s">
        <v>16</v>
      </c>
      <c r="G2664" s="49" t="s">
        <v>17</v>
      </c>
      <c r="H2664" s="50" t="s">
        <v>18</v>
      </c>
      <c r="I2664" s="50" t="s">
        <v>19</v>
      </c>
      <c r="J2664" s="50" t="s">
        <v>20</v>
      </c>
      <c r="K2664" s="67"/>
      <c r="L2664" s="67"/>
      <c r="S2664" s="65"/>
    </row>
    <row r="2665" spans="1:19" s="66" customFormat="1" x14ac:dyDescent="0.25">
      <c r="F2665" s="80" t="s">
        <v>157</v>
      </c>
      <c r="G2665" s="80" t="s">
        <v>434</v>
      </c>
      <c r="H2665" s="6">
        <v>25000000</v>
      </c>
      <c r="I2665" s="6"/>
      <c r="J2665" s="6">
        <f t="shared" si="120"/>
        <v>25000000</v>
      </c>
      <c r="K2665" s="67" t="str">
        <f>IF(F2665&lt;&gt;"",K2661,A2665&amp;IF(B2665="","","-"&amp;B2665)&amp;IF(OR(C2665="",C2665=" "),"","-"&amp;C2665)&amp;IF(OR(D2665="",D2665=" "),"","-"&amp;D2665)&amp;IF(OR(E2665="",E2665=" "),"","-"&amp;E2665))</f>
        <v>02-02-02-010</v>
      </c>
      <c r="L2665" s="67" t="s">
        <v>736</v>
      </c>
      <c r="M2665" s="66" t="s">
        <v>273</v>
      </c>
      <c r="N2665" s="66" t="str">
        <f t="shared" si="123"/>
        <v/>
      </c>
      <c r="O2665" s="66" t="str">
        <f>IF(A2665="","",IF(M2665="DETALLE","",COUNTIFS(N2665:$N$2970,N2665)))</f>
        <v/>
      </c>
      <c r="P2665" s="66" t="s">
        <v>755</v>
      </c>
      <c r="Q2665" s="66" t="s">
        <v>735</v>
      </c>
      <c r="R2665" s="66" t="s">
        <v>728</v>
      </c>
      <c r="S2665" s="65" t="s">
        <v>755</v>
      </c>
    </row>
    <row r="2666" spans="1:19" s="66" customFormat="1" x14ac:dyDescent="0.25">
      <c r="F2666" s="80" t="s">
        <v>208</v>
      </c>
      <c r="G2666" s="80" t="s">
        <v>519</v>
      </c>
      <c r="H2666" s="6"/>
      <c r="I2666" s="6">
        <v>2000000</v>
      </c>
      <c r="J2666" s="6">
        <f t="shared" si="120"/>
        <v>2000000</v>
      </c>
      <c r="K2666" s="67" t="str">
        <f t="shared" si="122"/>
        <v>02-02-02-010</v>
      </c>
      <c r="L2666" s="67" t="s">
        <v>736</v>
      </c>
      <c r="M2666" s="66" t="s">
        <v>273</v>
      </c>
      <c r="N2666" s="66" t="str">
        <f t="shared" si="123"/>
        <v/>
      </c>
      <c r="O2666" s="66" t="str">
        <f>IF(A2666="","",IF(M2666="DETALLE","",COUNTIFS(N2666:$N$2970,N2666)))</f>
        <v/>
      </c>
      <c r="P2666" s="66" t="s">
        <v>755</v>
      </c>
      <c r="Q2666" s="66" t="s">
        <v>735</v>
      </c>
      <c r="R2666" s="66" t="s">
        <v>728</v>
      </c>
      <c r="S2666" s="65" t="s">
        <v>903</v>
      </c>
    </row>
    <row r="2667" spans="1:19" s="66" customFormat="1" x14ac:dyDescent="0.25">
      <c r="F2667" s="80" t="s">
        <v>54</v>
      </c>
      <c r="G2667" s="80" t="s">
        <v>288</v>
      </c>
      <c r="H2667" s="6">
        <v>100000000</v>
      </c>
      <c r="I2667" s="6"/>
      <c r="J2667" s="6">
        <f t="shared" ref="J2667:J2730" si="124">IF(AND(A2667="",F2667=""),"",H2667+I2667)</f>
        <v>100000000</v>
      </c>
      <c r="K2667" s="67" t="str">
        <f t="shared" ref="K2667:K2730" si="125">IF(F2667&lt;&gt;"",K2666,A2667&amp;IF(B2667="","","-"&amp;B2667)&amp;IF(OR(C2667="",C2667=" "),"","-"&amp;C2667)&amp;IF(OR(D2667="",D2667=" "),"","-"&amp;D2667)&amp;IF(OR(E2667="",E2667=" "),"","-"&amp;E2667))</f>
        <v>02-02-02-010</v>
      </c>
      <c r="L2667" s="67" t="s">
        <v>736</v>
      </c>
      <c r="M2667" s="66" t="s">
        <v>273</v>
      </c>
      <c r="N2667" s="66" t="str">
        <f t="shared" si="123"/>
        <v/>
      </c>
      <c r="O2667" s="66" t="str">
        <f>IF(A2667="","",IF(M2667="DETALLE","",COUNTIFS(N2667:$N$2970,N2667)))</f>
        <v/>
      </c>
      <c r="P2667" s="66" t="s">
        <v>743</v>
      </c>
      <c r="Q2667" s="66" t="s">
        <v>735</v>
      </c>
      <c r="R2667" s="66" t="s">
        <v>728</v>
      </c>
      <c r="S2667" s="65" t="s">
        <v>743</v>
      </c>
    </row>
    <row r="2668" spans="1:19" s="66" customFormat="1" x14ac:dyDescent="0.25">
      <c r="F2668" s="80" t="s">
        <v>138</v>
      </c>
      <c r="G2668" s="80" t="s">
        <v>992</v>
      </c>
      <c r="H2668" s="6">
        <v>170000000</v>
      </c>
      <c r="I2668" s="6"/>
      <c r="J2668" s="6">
        <f t="shared" si="124"/>
        <v>170000000</v>
      </c>
      <c r="K2668" s="67" t="str">
        <f t="shared" si="125"/>
        <v>02-02-02-010</v>
      </c>
      <c r="L2668" s="67" t="s">
        <v>736</v>
      </c>
      <c r="M2668" s="66" t="s">
        <v>273</v>
      </c>
      <c r="N2668" s="66" t="str">
        <f t="shared" si="123"/>
        <v/>
      </c>
      <c r="O2668" s="66" t="str">
        <f>IF(A2668="","",IF(M2668="DETALLE","",COUNTIFS(N2668:$N$2970,N2668)))</f>
        <v/>
      </c>
      <c r="P2668" s="66" t="s">
        <v>778</v>
      </c>
      <c r="Q2668" s="66" t="s">
        <v>735</v>
      </c>
      <c r="R2668" s="66" t="s">
        <v>728</v>
      </c>
      <c r="S2668" s="65" t="s">
        <v>778</v>
      </c>
    </row>
    <row r="2669" spans="1:19" s="66" customFormat="1" x14ac:dyDescent="0.25">
      <c r="F2669" s="80" t="s">
        <v>55</v>
      </c>
      <c r="G2669" s="80" t="s">
        <v>1030</v>
      </c>
      <c r="H2669" s="6">
        <v>530000000</v>
      </c>
      <c r="I2669" s="6"/>
      <c r="J2669" s="6">
        <f t="shared" si="124"/>
        <v>530000000</v>
      </c>
      <c r="K2669" s="67" t="str">
        <f t="shared" si="125"/>
        <v>02-02-02-010</v>
      </c>
      <c r="L2669" s="67" t="s">
        <v>736</v>
      </c>
      <c r="M2669" s="66" t="s">
        <v>273</v>
      </c>
      <c r="N2669" s="66" t="str">
        <f t="shared" si="123"/>
        <v/>
      </c>
      <c r="O2669" s="66" t="str">
        <f>IF(A2669="","",IF(M2669="DETALLE","",COUNTIFS(N2669:$N$2970,N2669)))</f>
        <v/>
      </c>
      <c r="P2669" s="66" t="s">
        <v>756</v>
      </c>
      <c r="Q2669" s="66" t="s">
        <v>735</v>
      </c>
      <c r="R2669" s="66" t="s">
        <v>728</v>
      </c>
      <c r="S2669" s="65" t="s">
        <v>756</v>
      </c>
    </row>
    <row r="2670" spans="1:19" s="66" customFormat="1" x14ac:dyDescent="0.25">
      <c r="F2670" s="80" t="s">
        <v>56</v>
      </c>
      <c r="G2670" s="80" t="s">
        <v>280</v>
      </c>
      <c r="H2670" s="6">
        <v>700000000</v>
      </c>
      <c r="I2670" s="6"/>
      <c r="J2670" s="6">
        <f t="shared" si="124"/>
        <v>700000000</v>
      </c>
      <c r="K2670" s="67" t="str">
        <f t="shared" si="125"/>
        <v>02-02-02-010</v>
      </c>
      <c r="L2670" s="67" t="s">
        <v>736</v>
      </c>
      <c r="M2670" s="66" t="s">
        <v>273</v>
      </c>
      <c r="N2670" s="66" t="str">
        <f t="shared" si="123"/>
        <v/>
      </c>
      <c r="O2670" s="66" t="str">
        <f>IF(A2670="","",IF(M2670="DETALLE","",COUNTIFS(N2670:$N$2970,N2670)))</f>
        <v/>
      </c>
      <c r="P2670" s="66" t="s">
        <v>740</v>
      </c>
      <c r="Q2670" s="66" t="s">
        <v>735</v>
      </c>
      <c r="R2670" s="66" t="s">
        <v>728</v>
      </c>
      <c r="S2670" s="65" t="s">
        <v>740</v>
      </c>
    </row>
    <row r="2671" spans="1:19" s="66" customFormat="1" x14ac:dyDescent="0.25">
      <c r="F2671" s="80" t="s">
        <v>57</v>
      </c>
      <c r="G2671" s="80" t="s">
        <v>1023</v>
      </c>
      <c r="H2671" s="6">
        <v>189585605</v>
      </c>
      <c r="I2671" s="6"/>
      <c r="J2671" s="6">
        <f t="shared" si="124"/>
        <v>189585605</v>
      </c>
      <c r="K2671" s="67" t="str">
        <f t="shared" si="125"/>
        <v>02-02-02-010</v>
      </c>
      <c r="L2671" s="67" t="s">
        <v>736</v>
      </c>
      <c r="M2671" s="66" t="s">
        <v>273</v>
      </c>
      <c r="N2671" s="66" t="str">
        <f t="shared" si="123"/>
        <v/>
      </c>
      <c r="O2671" s="66" t="str">
        <f>IF(A2671="","",IF(M2671="DETALLE","",COUNTIFS(N2671:$N$2970,N2671)))</f>
        <v/>
      </c>
      <c r="P2671" s="66" t="s">
        <v>757</v>
      </c>
      <c r="Q2671" s="66" t="s">
        <v>735</v>
      </c>
      <c r="R2671" s="66" t="s">
        <v>728</v>
      </c>
      <c r="S2671" s="65" t="s">
        <v>757</v>
      </c>
    </row>
    <row r="2672" spans="1:19" s="66" customFormat="1" x14ac:dyDescent="0.25">
      <c r="F2672" s="80" t="s">
        <v>58</v>
      </c>
      <c r="G2672" s="80" t="s">
        <v>988</v>
      </c>
      <c r="H2672" s="6"/>
      <c r="I2672" s="6">
        <v>1310000000</v>
      </c>
      <c r="J2672" s="6">
        <f t="shared" si="124"/>
        <v>1310000000</v>
      </c>
      <c r="K2672" s="67" t="str">
        <f t="shared" si="125"/>
        <v>02-02-02-010</v>
      </c>
      <c r="L2672" s="67" t="s">
        <v>736</v>
      </c>
      <c r="M2672" s="66" t="s">
        <v>273</v>
      </c>
      <c r="N2672" s="66" t="str">
        <f t="shared" si="123"/>
        <v/>
      </c>
      <c r="O2672" s="66" t="str">
        <f>IF(A2672="","",IF(M2672="DETALLE","",COUNTIFS(N2672:$N$2970,N2672)))</f>
        <v/>
      </c>
      <c r="P2672" s="66" t="s">
        <v>758</v>
      </c>
      <c r="Q2672" s="66" t="s">
        <v>735</v>
      </c>
      <c r="R2672" s="66" t="s">
        <v>728</v>
      </c>
      <c r="S2672" s="65" t="s">
        <v>758</v>
      </c>
    </row>
    <row r="2673" spans="6:19" s="66" customFormat="1" x14ac:dyDescent="0.25">
      <c r="F2673" s="80" t="s">
        <v>139</v>
      </c>
      <c r="G2673" s="80" t="s">
        <v>1036</v>
      </c>
      <c r="H2673" s="6">
        <v>800000000</v>
      </c>
      <c r="I2673" s="6"/>
      <c r="J2673" s="6">
        <f t="shared" si="124"/>
        <v>800000000</v>
      </c>
      <c r="K2673" s="67" t="str">
        <f t="shared" si="125"/>
        <v>02-02-02-010</v>
      </c>
      <c r="L2673" s="67" t="s">
        <v>736</v>
      </c>
      <c r="M2673" s="66" t="s">
        <v>273</v>
      </c>
      <c r="N2673" s="66" t="str">
        <f t="shared" si="123"/>
        <v/>
      </c>
      <c r="O2673" s="66" t="str">
        <f>IF(A2673="","",IF(M2673="DETALLE","",COUNTIFS(N2673:$N$2970,N2673)))</f>
        <v/>
      </c>
      <c r="P2673" s="66" t="s">
        <v>779</v>
      </c>
      <c r="Q2673" s="66" t="s">
        <v>735</v>
      </c>
      <c r="R2673" s="66" t="s">
        <v>728</v>
      </c>
      <c r="S2673" s="65" t="s">
        <v>779</v>
      </c>
    </row>
    <row r="2674" spans="6:19" s="66" customFormat="1" x14ac:dyDescent="0.25">
      <c r="F2674" s="80" t="s">
        <v>140</v>
      </c>
      <c r="G2674" s="80" t="s">
        <v>313</v>
      </c>
      <c r="H2674" s="6">
        <v>350000000</v>
      </c>
      <c r="I2674" s="6"/>
      <c r="J2674" s="6">
        <f t="shared" si="124"/>
        <v>350000000</v>
      </c>
      <c r="K2674" s="67" t="str">
        <f t="shared" si="125"/>
        <v>02-02-02-010</v>
      </c>
      <c r="L2674" s="67" t="s">
        <v>736</v>
      </c>
      <c r="M2674" s="66" t="s">
        <v>273</v>
      </c>
      <c r="N2674" s="66" t="str">
        <f t="shared" si="123"/>
        <v/>
      </c>
      <c r="O2674" s="66" t="str">
        <f>IF(A2674="","",IF(M2674="DETALLE","",COUNTIFS(N2674:$N$2970,N2674)))</f>
        <v/>
      </c>
      <c r="P2674" s="66" t="s">
        <v>779</v>
      </c>
      <c r="Q2674" s="66" t="s">
        <v>735</v>
      </c>
      <c r="R2674" s="66" t="s">
        <v>728</v>
      </c>
      <c r="S2674" s="65" t="s">
        <v>886</v>
      </c>
    </row>
    <row r="2675" spans="6:19" s="66" customFormat="1" x14ac:dyDescent="0.25">
      <c r="F2675" s="80" t="s">
        <v>59</v>
      </c>
      <c r="G2675" s="80" t="s">
        <v>1029</v>
      </c>
      <c r="H2675" s="6">
        <v>162000000</v>
      </c>
      <c r="I2675" s="6"/>
      <c r="J2675" s="6">
        <f t="shared" si="124"/>
        <v>162000000</v>
      </c>
      <c r="K2675" s="67" t="str">
        <f t="shared" si="125"/>
        <v>02-02-02-010</v>
      </c>
      <c r="L2675" s="67" t="s">
        <v>736</v>
      </c>
      <c r="M2675" s="66" t="s">
        <v>273</v>
      </c>
      <c r="N2675" s="66" t="str">
        <f t="shared" si="123"/>
        <v/>
      </c>
      <c r="O2675" s="66" t="str">
        <f>IF(A2675="","",IF(M2675="DETALLE","",COUNTIFS(N2675:$N$2970,N2675)))</f>
        <v/>
      </c>
      <c r="P2675" s="66" t="s">
        <v>759</v>
      </c>
      <c r="Q2675" s="66" t="s">
        <v>735</v>
      </c>
      <c r="R2675" s="66" t="s">
        <v>728</v>
      </c>
      <c r="S2675" s="65" t="s">
        <v>759</v>
      </c>
    </row>
    <row r="2676" spans="6:19" s="66" customFormat="1" x14ac:dyDescent="0.25">
      <c r="F2676" s="80" t="s">
        <v>145</v>
      </c>
      <c r="G2676" s="80" t="s">
        <v>1037</v>
      </c>
      <c r="H2676" s="6"/>
      <c r="I2676" s="6">
        <v>100000000</v>
      </c>
      <c r="J2676" s="6">
        <f t="shared" si="124"/>
        <v>100000000</v>
      </c>
      <c r="K2676" s="67" t="str">
        <f t="shared" si="125"/>
        <v>02-02-02-010</v>
      </c>
      <c r="L2676" s="67" t="s">
        <v>736</v>
      </c>
      <c r="M2676" s="66" t="s">
        <v>273</v>
      </c>
      <c r="N2676" s="66" t="str">
        <f t="shared" si="123"/>
        <v/>
      </c>
      <c r="O2676" s="66" t="str">
        <f>IF(A2676="","",IF(M2676="DETALLE","",COUNTIFS(N2676:$N$2970,N2676)))</f>
        <v/>
      </c>
      <c r="P2676" s="66" t="s">
        <v>767</v>
      </c>
      <c r="Q2676" s="66" t="s">
        <v>735</v>
      </c>
      <c r="R2676" s="66" t="s">
        <v>728</v>
      </c>
      <c r="S2676" s="65" t="s">
        <v>767</v>
      </c>
    </row>
    <row r="2677" spans="6:19" s="66" customFormat="1" x14ac:dyDescent="0.25">
      <c r="F2677" s="80" t="s">
        <v>60</v>
      </c>
      <c r="G2677" s="80" t="s">
        <v>329</v>
      </c>
      <c r="H2677" s="6">
        <v>50000000</v>
      </c>
      <c r="I2677" s="6"/>
      <c r="J2677" s="6">
        <f t="shared" si="124"/>
        <v>50000000</v>
      </c>
      <c r="K2677" s="67" t="str">
        <f t="shared" si="125"/>
        <v>02-02-02-010</v>
      </c>
      <c r="L2677" s="67" t="s">
        <v>736</v>
      </c>
      <c r="M2677" s="66" t="s">
        <v>273</v>
      </c>
      <c r="N2677" s="66" t="str">
        <f t="shared" si="123"/>
        <v/>
      </c>
      <c r="O2677" s="66" t="str">
        <f>IF(A2677="","",IF(M2677="DETALLE","",COUNTIFS(N2677:$N$2970,N2677)))</f>
        <v/>
      </c>
      <c r="P2677" s="66" t="s">
        <v>760</v>
      </c>
      <c r="Q2677" s="66" t="s">
        <v>735</v>
      </c>
      <c r="R2677" s="66" t="s">
        <v>728</v>
      </c>
      <c r="S2677" s="65" t="s">
        <v>760</v>
      </c>
    </row>
    <row r="2678" spans="6:19" s="66" customFormat="1" x14ac:dyDescent="0.25">
      <c r="F2678" s="80" t="s">
        <v>61</v>
      </c>
      <c r="G2678" s="80" t="s">
        <v>330</v>
      </c>
      <c r="H2678" s="6">
        <v>35000000</v>
      </c>
      <c r="I2678" s="6"/>
      <c r="J2678" s="6">
        <f t="shared" si="124"/>
        <v>35000000</v>
      </c>
      <c r="K2678" s="67" t="str">
        <f t="shared" si="125"/>
        <v>02-02-02-010</v>
      </c>
      <c r="L2678" s="67" t="s">
        <v>736</v>
      </c>
      <c r="M2678" s="66" t="s">
        <v>273</v>
      </c>
      <c r="N2678" s="66" t="str">
        <f t="shared" si="123"/>
        <v/>
      </c>
      <c r="O2678" s="66" t="str">
        <f>IF(A2678="","",IF(M2678="DETALLE","",COUNTIFS(N2678:$N$2970,N2678)))</f>
        <v/>
      </c>
      <c r="P2678" s="66" t="s">
        <v>760</v>
      </c>
      <c r="Q2678" s="66" t="s">
        <v>735</v>
      </c>
      <c r="R2678" s="66" t="s">
        <v>728</v>
      </c>
      <c r="S2678" s="65" t="s">
        <v>843</v>
      </c>
    </row>
    <row r="2679" spans="6:19" s="66" customFormat="1" x14ac:dyDescent="0.25">
      <c r="F2679" s="80" t="s">
        <v>264</v>
      </c>
      <c r="G2679" s="80" t="s">
        <v>731</v>
      </c>
      <c r="H2679" s="6"/>
      <c r="I2679" s="6">
        <v>18000000</v>
      </c>
      <c r="J2679" s="6">
        <f t="shared" si="124"/>
        <v>18000000</v>
      </c>
      <c r="K2679" s="67" t="str">
        <f t="shared" si="125"/>
        <v>02-02-02-010</v>
      </c>
      <c r="L2679" s="67" t="s">
        <v>736</v>
      </c>
      <c r="M2679" s="66" t="s">
        <v>273</v>
      </c>
      <c r="N2679" s="66" t="str">
        <f t="shared" si="123"/>
        <v/>
      </c>
      <c r="O2679" s="66" t="str">
        <f>IF(A2679="","",IF(M2679="DETALLE","",COUNTIFS(N2679:$N$2970,N2679)))</f>
        <v/>
      </c>
      <c r="P2679" s="66" t="s">
        <v>760</v>
      </c>
      <c r="Q2679" s="66" t="s">
        <v>735</v>
      </c>
      <c r="R2679" s="66" t="s">
        <v>728</v>
      </c>
      <c r="S2679" s="65" t="s">
        <v>903</v>
      </c>
    </row>
    <row r="2680" spans="6:19" s="66" customFormat="1" x14ac:dyDescent="0.25">
      <c r="F2680" s="80" t="s">
        <v>239</v>
      </c>
      <c r="G2680" s="80" t="s">
        <v>1071</v>
      </c>
      <c r="H2680" s="6">
        <v>20000000</v>
      </c>
      <c r="I2680" s="6"/>
      <c r="J2680" s="6">
        <f t="shared" si="124"/>
        <v>20000000</v>
      </c>
      <c r="K2680" s="67" t="str">
        <f t="shared" si="125"/>
        <v>02-02-02-010</v>
      </c>
      <c r="L2680" s="67" t="s">
        <v>736</v>
      </c>
      <c r="M2680" s="66" t="s">
        <v>273</v>
      </c>
      <c r="N2680" s="66" t="str">
        <f t="shared" si="123"/>
        <v/>
      </c>
      <c r="O2680" s="66" t="str">
        <f>IF(A2680="","",IF(M2680="DETALLE","",COUNTIFS(N2680:$N$2970,N2680)))</f>
        <v/>
      </c>
      <c r="P2680" s="66" t="s">
        <v>760</v>
      </c>
      <c r="Q2680" s="66" t="s">
        <v>735</v>
      </c>
      <c r="R2680" s="66" t="s">
        <v>728</v>
      </c>
      <c r="S2680" s="65" t="s">
        <v>908</v>
      </c>
    </row>
    <row r="2681" spans="6:19" s="66" customFormat="1" x14ac:dyDescent="0.25">
      <c r="F2681" s="80" t="s">
        <v>62</v>
      </c>
      <c r="G2681" s="80" t="s">
        <v>331</v>
      </c>
      <c r="H2681" s="6">
        <v>110000000</v>
      </c>
      <c r="I2681" s="6"/>
      <c r="J2681" s="6">
        <f t="shared" si="124"/>
        <v>110000000</v>
      </c>
      <c r="K2681" s="67" t="str">
        <f t="shared" si="125"/>
        <v>02-02-02-010</v>
      </c>
      <c r="L2681" s="67" t="s">
        <v>736</v>
      </c>
      <c r="M2681" s="66" t="s">
        <v>273</v>
      </c>
      <c r="N2681" s="66" t="str">
        <f t="shared" si="123"/>
        <v/>
      </c>
      <c r="O2681" s="66" t="str">
        <f>IF(A2681="","",IF(M2681="DETALLE","",COUNTIFS(N2681:$N$2970,N2681)))</f>
        <v/>
      </c>
      <c r="P2681" s="66" t="s">
        <v>761</v>
      </c>
      <c r="Q2681" s="66" t="s">
        <v>735</v>
      </c>
      <c r="R2681" s="66" t="s">
        <v>728</v>
      </c>
      <c r="S2681" s="65" t="s">
        <v>761</v>
      </c>
    </row>
    <row r="2682" spans="6:19" s="66" customFormat="1" x14ac:dyDescent="0.25">
      <c r="F2682" s="80" t="s">
        <v>240</v>
      </c>
      <c r="G2682" s="80" t="s">
        <v>562</v>
      </c>
      <c r="H2682" s="6"/>
      <c r="I2682" s="6">
        <v>1000000</v>
      </c>
      <c r="J2682" s="6">
        <f t="shared" si="124"/>
        <v>1000000</v>
      </c>
      <c r="K2682" s="67" t="str">
        <f t="shared" si="125"/>
        <v>02-02-02-010</v>
      </c>
      <c r="L2682" s="67" t="s">
        <v>736</v>
      </c>
      <c r="M2682" s="66" t="s">
        <v>273</v>
      </c>
      <c r="N2682" s="66" t="str">
        <f t="shared" si="123"/>
        <v/>
      </c>
      <c r="O2682" s="66" t="str">
        <f>IF(A2682="","",IF(M2682="DETALLE","",COUNTIFS(N2682:$N$2970,N2682)))</f>
        <v/>
      </c>
      <c r="P2682" s="66" t="s">
        <v>761</v>
      </c>
      <c r="Q2682" s="66" t="s">
        <v>735</v>
      </c>
      <c r="R2682" s="66" t="s">
        <v>728</v>
      </c>
      <c r="S2682" s="65" t="s">
        <v>903</v>
      </c>
    </row>
    <row r="2683" spans="6:19" s="66" customFormat="1" x14ac:dyDescent="0.25">
      <c r="F2683" s="80" t="s">
        <v>63</v>
      </c>
      <c r="G2683" s="80" t="s">
        <v>332</v>
      </c>
      <c r="H2683" s="6">
        <v>60000000</v>
      </c>
      <c r="I2683" s="6"/>
      <c r="J2683" s="6">
        <f t="shared" si="124"/>
        <v>60000000</v>
      </c>
      <c r="K2683" s="67" t="str">
        <f>IF(F2683&lt;&gt;"",K2682,A2683&amp;IF(B2683="","","-"&amp;B2683)&amp;IF(OR(C2683="",C2683=" "),"","-"&amp;C2683)&amp;IF(OR(D2683="",D2683=" "),"","-"&amp;D2683)&amp;IF(OR(E2683="",E2683=" "),"","-"&amp;E2683))</f>
        <v>02-02-02-010</v>
      </c>
      <c r="L2683" s="67" t="s">
        <v>736</v>
      </c>
      <c r="M2683" s="66" t="s">
        <v>273</v>
      </c>
      <c r="N2683" s="66" t="str">
        <f t="shared" si="123"/>
        <v/>
      </c>
      <c r="O2683" s="66" t="str">
        <f>IF(A2683="","",IF(M2683="DETALLE","",COUNTIFS(N2683:$N$2970,N2683)))</f>
        <v/>
      </c>
      <c r="P2683" s="66" t="s">
        <v>761</v>
      </c>
      <c r="Q2683" s="66" t="s">
        <v>735</v>
      </c>
      <c r="R2683" s="66" t="s">
        <v>728</v>
      </c>
      <c r="S2683" s="65" t="s">
        <v>844</v>
      </c>
    </row>
    <row r="2684" spans="6:19" s="66" customFormat="1" x14ac:dyDescent="0.25">
      <c r="F2684" s="80" t="s">
        <v>242</v>
      </c>
      <c r="G2684" s="80" t="s">
        <v>564</v>
      </c>
      <c r="H2684" s="6"/>
      <c r="I2684" s="6">
        <v>1000000</v>
      </c>
      <c r="J2684" s="6">
        <f t="shared" si="124"/>
        <v>1000000</v>
      </c>
      <c r="K2684" s="67" t="str">
        <f t="shared" si="125"/>
        <v>02-02-02-010</v>
      </c>
      <c r="L2684" s="67" t="s">
        <v>736</v>
      </c>
      <c r="M2684" s="66" t="s">
        <v>273</v>
      </c>
      <c r="N2684" s="66" t="str">
        <f t="shared" si="123"/>
        <v/>
      </c>
      <c r="O2684" s="66" t="str">
        <f>IF(A2684="","",IF(M2684="DETALLE","",COUNTIFS(N2684:$N$2970,N2684)))</f>
        <v/>
      </c>
      <c r="P2684" s="66" t="s">
        <v>761</v>
      </c>
      <c r="Q2684" s="66" t="s">
        <v>735</v>
      </c>
      <c r="R2684" s="66" t="s">
        <v>728</v>
      </c>
      <c r="S2684" s="65" t="s">
        <v>903</v>
      </c>
    </row>
    <row r="2685" spans="6:19" s="66" customFormat="1" x14ac:dyDescent="0.25">
      <c r="F2685" s="80" t="s">
        <v>65</v>
      </c>
      <c r="G2685" s="80" t="s">
        <v>1024</v>
      </c>
      <c r="H2685" s="6">
        <v>80000000</v>
      </c>
      <c r="I2685" s="6"/>
      <c r="J2685" s="6">
        <f t="shared" si="124"/>
        <v>80000000</v>
      </c>
      <c r="K2685" s="67" t="str">
        <f t="shared" si="125"/>
        <v>02-02-02-010</v>
      </c>
      <c r="L2685" s="67" t="s">
        <v>736</v>
      </c>
      <c r="M2685" s="66" t="s">
        <v>273</v>
      </c>
      <c r="N2685" s="66" t="str">
        <f t="shared" si="123"/>
        <v/>
      </c>
      <c r="O2685" s="66" t="str">
        <f>IF(A2685="","",IF(M2685="DETALLE","",COUNTIFS(N2685:$N$2970,N2685)))</f>
        <v/>
      </c>
      <c r="P2685" s="66" t="s">
        <v>762</v>
      </c>
      <c r="Q2685" s="66" t="s">
        <v>735</v>
      </c>
      <c r="R2685" s="66" t="s">
        <v>728</v>
      </c>
      <c r="S2685" s="65" t="s">
        <v>762</v>
      </c>
    </row>
    <row r="2686" spans="6:19" s="66" customFormat="1" x14ac:dyDescent="0.25">
      <c r="F2686" s="80" t="s">
        <v>66</v>
      </c>
      <c r="G2686" s="80" t="s">
        <v>335</v>
      </c>
      <c r="H2686" s="6">
        <v>200000000</v>
      </c>
      <c r="I2686" s="6"/>
      <c r="J2686" s="6">
        <f t="shared" si="124"/>
        <v>200000000</v>
      </c>
      <c r="K2686" s="67" t="str">
        <f t="shared" si="125"/>
        <v>02-02-02-010</v>
      </c>
      <c r="L2686" s="67" t="s">
        <v>736</v>
      </c>
      <c r="M2686" s="66" t="s">
        <v>273</v>
      </c>
      <c r="N2686" s="66" t="str">
        <f t="shared" si="123"/>
        <v/>
      </c>
      <c r="O2686" s="66" t="str">
        <f>IF(A2686="","",IF(M2686="DETALLE","",COUNTIFS(N2686:$N$2970,N2686)))</f>
        <v/>
      </c>
      <c r="P2686" s="66" t="s">
        <v>762</v>
      </c>
      <c r="Q2686" s="66" t="s">
        <v>735</v>
      </c>
      <c r="R2686" s="66" t="s">
        <v>728</v>
      </c>
      <c r="S2686" s="65" t="s">
        <v>845</v>
      </c>
    </row>
    <row r="2687" spans="6:19" s="66" customFormat="1" x14ac:dyDescent="0.25">
      <c r="F2687" s="80" t="s">
        <v>209</v>
      </c>
      <c r="G2687" s="80" t="s">
        <v>520</v>
      </c>
      <c r="H2687" s="6"/>
      <c r="I2687" s="6">
        <v>1000000</v>
      </c>
      <c r="J2687" s="6">
        <f t="shared" si="124"/>
        <v>1000000</v>
      </c>
      <c r="K2687" s="67" t="str">
        <f t="shared" si="125"/>
        <v>02-02-02-010</v>
      </c>
      <c r="L2687" s="67" t="s">
        <v>736</v>
      </c>
      <c r="M2687" s="66" t="s">
        <v>273</v>
      </c>
      <c r="N2687" s="66" t="str">
        <f t="shared" si="123"/>
        <v/>
      </c>
      <c r="O2687" s="66" t="str">
        <f>IF(A2687="","",IF(M2687="DETALLE","",COUNTIFS(N2687:$N$2970,N2687)))</f>
        <v/>
      </c>
      <c r="P2687" s="66" t="s">
        <v>762</v>
      </c>
      <c r="Q2687" s="66" t="s">
        <v>735</v>
      </c>
      <c r="R2687" s="66" t="s">
        <v>728</v>
      </c>
      <c r="S2687" s="65" t="s">
        <v>903</v>
      </c>
    </row>
    <row r="2688" spans="6:19" s="66" customFormat="1" x14ac:dyDescent="0.25">
      <c r="F2688" s="80" t="s">
        <v>243</v>
      </c>
      <c r="G2688" s="80" t="s">
        <v>1072</v>
      </c>
      <c r="H2688" s="6">
        <v>11000000</v>
      </c>
      <c r="I2688" s="6"/>
      <c r="J2688" s="6">
        <f t="shared" si="124"/>
        <v>11000000</v>
      </c>
      <c r="K2688" s="67" t="str">
        <f t="shared" si="125"/>
        <v>02-02-02-010</v>
      </c>
      <c r="L2688" s="67" t="s">
        <v>736</v>
      </c>
      <c r="M2688" s="66" t="s">
        <v>273</v>
      </c>
      <c r="N2688" s="66" t="str">
        <f t="shared" si="123"/>
        <v/>
      </c>
      <c r="O2688" s="66" t="str">
        <f>IF(A2688="","",IF(M2688="DETALLE","",COUNTIFS(N2688:$N$2970,N2688)))</f>
        <v/>
      </c>
      <c r="P2688" s="66" t="s">
        <v>762</v>
      </c>
      <c r="Q2688" s="66" t="s">
        <v>735</v>
      </c>
      <c r="R2688" s="66" t="s">
        <v>728</v>
      </c>
      <c r="S2688" s="65" t="s">
        <v>908</v>
      </c>
    </row>
    <row r="2689" spans="6:19" s="66" customFormat="1" x14ac:dyDescent="0.25">
      <c r="F2689" s="80" t="s">
        <v>67</v>
      </c>
      <c r="G2689" s="80" t="s">
        <v>336</v>
      </c>
      <c r="H2689" s="6">
        <v>40000000</v>
      </c>
      <c r="I2689" s="6"/>
      <c r="J2689" s="6">
        <f t="shared" si="124"/>
        <v>40000000</v>
      </c>
      <c r="K2689" s="67" t="str">
        <f t="shared" si="125"/>
        <v>02-02-02-010</v>
      </c>
      <c r="L2689" s="67" t="s">
        <v>736</v>
      </c>
      <c r="M2689" s="66" t="s">
        <v>273</v>
      </c>
      <c r="N2689" s="66" t="str">
        <f t="shared" si="123"/>
        <v/>
      </c>
      <c r="O2689" s="66" t="str">
        <f>IF(A2689="","",IF(M2689="DETALLE","",COUNTIFS(N2689:$N$2970,N2689)))</f>
        <v/>
      </c>
      <c r="P2689" s="66" t="s">
        <v>762</v>
      </c>
      <c r="Q2689" s="66" t="s">
        <v>735</v>
      </c>
      <c r="R2689" s="66" t="s">
        <v>728</v>
      </c>
      <c r="S2689" s="65" t="s">
        <v>1048</v>
      </c>
    </row>
    <row r="2690" spans="6:19" s="66" customFormat="1" x14ac:dyDescent="0.25">
      <c r="F2690" s="80" t="s">
        <v>68</v>
      </c>
      <c r="G2690" s="80" t="s">
        <v>337</v>
      </c>
      <c r="H2690" s="6">
        <v>80000000</v>
      </c>
      <c r="I2690" s="6"/>
      <c r="J2690" s="6">
        <f t="shared" si="124"/>
        <v>80000000</v>
      </c>
      <c r="K2690" s="67" t="str">
        <f t="shared" si="125"/>
        <v>02-02-02-010</v>
      </c>
      <c r="L2690" s="67" t="s">
        <v>736</v>
      </c>
      <c r="M2690" s="66" t="s">
        <v>273</v>
      </c>
      <c r="N2690" s="66" t="str">
        <f t="shared" si="123"/>
        <v/>
      </c>
      <c r="O2690" s="66" t="str">
        <f>IF(A2690="","",IF(M2690="DETALLE","",COUNTIFS(N2690:$N$2970,N2690)))</f>
        <v/>
      </c>
      <c r="P2690" s="66" t="s">
        <v>763</v>
      </c>
      <c r="Q2690" s="66" t="s">
        <v>735</v>
      </c>
      <c r="R2690" s="66" t="s">
        <v>728</v>
      </c>
      <c r="S2690" s="65" t="s">
        <v>763</v>
      </c>
    </row>
    <row r="2691" spans="6:19" s="66" customFormat="1" x14ac:dyDescent="0.25">
      <c r="F2691" s="80" t="s">
        <v>69</v>
      </c>
      <c r="G2691" s="80" t="s">
        <v>338</v>
      </c>
      <c r="H2691" s="6">
        <v>90000000</v>
      </c>
      <c r="I2691" s="6"/>
      <c r="J2691" s="6">
        <f t="shared" si="124"/>
        <v>90000000</v>
      </c>
      <c r="K2691" s="67" t="str">
        <f t="shared" si="125"/>
        <v>02-02-02-010</v>
      </c>
      <c r="L2691" s="67" t="s">
        <v>736</v>
      </c>
      <c r="M2691" s="66" t="s">
        <v>273</v>
      </c>
      <c r="N2691" s="66" t="str">
        <f t="shared" si="123"/>
        <v/>
      </c>
      <c r="O2691" s="66" t="str">
        <f>IF(A2691="","",IF(M2691="DETALLE","",COUNTIFS(N2691:$N$2970,N2691)))</f>
        <v/>
      </c>
      <c r="P2691" s="66" t="s">
        <v>763</v>
      </c>
      <c r="Q2691" s="66" t="s">
        <v>735</v>
      </c>
      <c r="R2691" s="66" t="s">
        <v>728</v>
      </c>
      <c r="S2691" s="65" t="s">
        <v>847</v>
      </c>
    </row>
    <row r="2692" spans="6:19" s="66" customFormat="1" x14ac:dyDescent="0.25">
      <c r="F2692" s="80" t="s">
        <v>210</v>
      </c>
      <c r="G2692" s="80" t="s">
        <v>521</v>
      </c>
      <c r="H2692" s="6"/>
      <c r="I2692" s="6">
        <v>2000000</v>
      </c>
      <c r="J2692" s="6">
        <f t="shared" si="124"/>
        <v>2000000</v>
      </c>
      <c r="K2692" s="67" t="str">
        <f t="shared" si="125"/>
        <v>02-02-02-010</v>
      </c>
      <c r="L2692" s="67" t="s">
        <v>736</v>
      </c>
      <c r="M2692" s="66" t="s">
        <v>273</v>
      </c>
      <c r="N2692" s="66" t="str">
        <f t="shared" si="123"/>
        <v/>
      </c>
      <c r="O2692" s="66" t="str">
        <f>IF(A2692="","",IF(M2692="DETALLE","",COUNTIFS(N2692:$N$2970,N2692)))</f>
        <v/>
      </c>
      <c r="P2692" s="66" t="s">
        <v>763</v>
      </c>
      <c r="Q2692" s="66" t="s">
        <v>735</v>
      </c>
      <c r="R2692" s="66" t="s">
        <v>728</v>
      </c>
      <c r="S2692" s="65" t="s">
        <v>903</v>
      </c>
    </row>
    <row r="2693" spans="6:19" s="66" customFormat="1" x14ac:dyDescent="0.25">
      <c r="F2693" s="80" t="s">
        <v>70</v>
      </c>
      <c r="G2693" s="80" t="s">
        <v>339</v>
      </c>
      <c r="H2693" s="6">
        <v>60000000</v>
      </c>
      <c r="I2693" s="6"/>
      <c r="J2693" s="6">
        <f t="shared" si="124"/>
        <v>60000000</v>
      </c>
      <c r="K2693" s="67" t="str">
        <f t="shared" si="125"/>
        <v>02-02-02-010</v>
      </c>
      <c r="L2693" s="67" t="s">
        <v>736</v>
      </c>
      <c r="M2693" s="66" t="s">
        <v>273</v>
      </c>
      <c r="N2693" s="66" t="str">
        <f t="shared" si="123"/>
        <v/>
      </c>
      <c r="O2693" s="66" t="str">
        <f>IF(A2693="","",IF(M2693="DETALLE","",COUNTIFS(N2693:$N$2970,N2693)))</f>
        <v/>
      </c>
      <c r="P2693" s="66" t="s">
        <v>763</v>
      </c>
      <c r="Q2693" s="66" t="s">
        <v>735</v>
      </c>
      <c r="R2693" s="66" t="s">
        <v>728</v>
      </c>
      <c r="S2693" s="65" t="s">
        <v>1049</v>
      </c>
    </row>
    <row r="2694" spans="6:19" s="66" customFormat="1" x14ac:dyDescent="0.25">
      <c r="F2694" s="80" t="s">
        <v>245</v>
      </c>
      <c r="G2694" s="80" t="s">
        <v>1073</v>
      </c>
      <c r="H2694" s="6">
        <v>14000000</v>
      </c>
      <c r="I2694" s="6"/>
      <c r="J2694" s="6">
        <f t="shared" si="124"/>
        <v>14000000</v>
      </c>
      <c r="K2694" s="67" t="str">
        <f t="shared" si="125"/>
        <v>02-02-02-010</v>
      </c>
      <c r="L2694" s="67" t="s">
        <v>736</v>
      </c>
      <c r="M2694" s="66" t="s">
        <v>273</v>
      </c>
      <c r="N2694" s="66" t="str">
        <f t="shared" si="123"/>
        <v/>
      </c>
      <c r="O2694" s="66" t="str">
        <f>IF(A2694="","",IF(M2694="DETALLE","",COUNTIFS(N2694:$N$2970,N2694)))</f>
        <v/>
      </c>
      <c r="P2694" s="66" t="s">
        <v>763</v>
      </c>
      <c r="Q2694" s="66" t="s">
        <v>735</v>
      </c>
      <c r="R2694" s="66" t="s">
        <v>728</v>
      </c>
      <c r="S2694" s="65" t="s">
        <v>908</v>
      </c>
    </row>
    <row r="2695" spans="6:19" s="66" customFormat="1" x14ac:dyDescent="0.25">
      <c r="F2695" s="80" t="s">
        <v>158</v>
      </c>
      <c r="G2695" s="80" t="s">
        <v>986</v>
      </c>
      <c r="H2695" s="6">
        <v>58000000</v>
      </c>
      <c r="I2695" s="6"/>
      <c r="J2695" s="6">
        <f t="shared" si="124"/>
        <v>58000000</v>
      </c>
      <c r="K2695" s="67" t="str">
        <f t="shared" si="125"/>
        <v>02-02-02-010</v>
      </c>
      <c r="L2695" s="67" t="s">
        <v>736</v>
      </c>
      <c r="M2695" s="66" t="s">
        <v>273</v>
      </c>
      <c r="N2695" s="66" t="str">
        <f t="shared" si="123"/>
        <v/>
      </c>
      <c r="O2695" s="66" t="str">
        <f>IF(A2695="","",IF(M2695="DETALLE","",COUNTIFS(N2695:$N$2970,N2695)))</f>
        <v/>
      </c>
      <c r="P2695" s="66" t="s">
        <v>764</v>
      </c>
      <c r="Q2695" s="66" t="s">
        <v>735</v>
      </c>
      <c r="R2695" s="66" t="s">
        <v>728</v>
      </c>
      <c r="S2695" s="65" t="s">
        <v>764</v>
      </c>
    </row>
    <row r="2696" spans="6:19" s="66" customFormat="1" x14ac:dyDescent="0.25">
      <c r="F2696" s="80" t="s">
        <v>71</v>
      </c>
      <c r="G2696" s="80" t="s">
        <v>982</v>
      </c>
      <c r="H2696" s="6">
        <v>40000000</v>
      </c>
      <c r="I2696" s="6"/>
      <c r="J2696" s="6">
        <f t="shared" si="124"/>
        <v>40000000</v>
      </c>
      <c r="K2696" s="67" t="str">
        <f t="shared" si="125"/>
        <v>02-02-02-010</v>
      </c>
      <c r="L2696" s="67" t="s">
        <v>736</v>
      </c>
      <c r="M2696" s="66" t="s">
        <v>273</v>
      </c>
      <c r="N2696" s="66" t="str">
        <f t="shared" si="123"/>
        <v/>
      </c>
      <c r="O2696" s="66" t="str">
        <f>IF(A2696="","",IF(M2696="DETALLE","",COUNTIFS(N2696:$N$2970,N2696)))</f>
        <v/>
      </c>
      <c r="P2696" s="66" t="s">
        <v>764</v>
      </c>
      <c r="Q2696" s="66" t="s">
        <v>735</v>
      </c>
      <c r="R2696" s="66" t="s">
        <v>728</v>
      </c>
      <c r="S2696" s="65" t="s">
        <v>849</v>
      </c>
    </row>
    <row r="2697" spans="6:19" s="66" customFormat="1" x14ac:dyDescent="0.25">
      <c r="F2697" s="80" t="s">
        <v>211</v>
      </c>
      <c r="G2697" s="80" t="s">
        <v>985</v>
      </c>
      <c r="H2697" s="6"/>
      <c r="I2697" s="6">
        <v>1000000</v>
      </c>
      <c r="J2697" s="6">
        <f t="shared" si="124"/>
        <v>1000000</v>
      </c>
      <c r="K2697" s="67" t="str">
        <f t="shared" si="125"/>
        <v>02-02-02-010</v>
      </c>
      <c r="L2697" s="67" t="s">
        <v>736</v>
      </c>
      <c r="M2697" s="66" t="s">
        <v>273</v>
      </c>
      <c r="N2697" s="66" t="str">
        <f t="shared" si="123"/>
        <v/>
      </c>
      <c r="O2697" s="66" t="str">
        <f>IF(A2697="","",IF(M2697="DETALLE","",COUNTIFS(N2697:$N$2970,N2697)))</f>
        <v/>
      </c>
      <c r="P2697" s="66" t="s">
        <v>764</v>
      </c>
      <c r="Q2697" s="66" t="s">
        <v>735</v>
      </c>
      <c r="R2697" s="66" t="s">
        <v>728</v>
      </c>
      <c r="S2697" s="65" t="s">
        <v>903</v>
      </c>
    </row>
    <row r="2698" spans="6:19" s="66" customFormat="1" x14ac:dyDescent="0.25">
      <c r="F2698" s="80" t="s">
        <v>182</v>
      </c>
      <c r="G2698" s="80" t="s">
        <v>1058</v>
      </c>
      <c r="H2698" s="6">
        <v>14000000</v>
      </c>
      <c r="I2698" s="6"/>
      <c r="J2698" s="6">
        <f t="shared" si="124"/>
        <v>14000000</v>
      </c>
      <c r="K2698" s="67" t="str">
        <f t="shared" si="125"/>
        <v>02-02-02-010</v>
      </c>
      <c r="L2698" s="67" t="s">
        <v>736</v>
      </c>
      <c r="M2698" s="66" t="s">
        <v>273</v>
      </c>
      <c r="N2698" s="66" t="str">
        <f t="shared" si="123"/>
        <v/>
      </c>
      <c r="O2698" s="66" t="str">
        <f>IF(A2698="","",IF(M2698="DETALLE","",COUNTIFS(N2698:$N$2970,N2698)))</f>
        <v/>
      </c>
      <c r="P2698" s="66" t="s">
        <v>764</v>
      </c>
      <c r="Q2698" s="66" t="s">
        <v>735</v>
      </c>
      <c r="R2698" s="66" t="s">
        <v>728</v>
      </c>
      <c r="S2698" s="65" t="s">
        <v>908</v>
      </c>
    </row>
    <row r="2699" spans="6:19" s="66" customFormat="1" x14ac:dyDescent="0.25">
      <c r="F2699" s="80" t="s">
        <v>265</v>
      </c>
      <c r="G2699" s="80" t="s">
        <v>732</v>
      </c>
      <c r="H2699" s="6"/>
      <c r="I2699" s="6">
        <v>1000000</v>
      </c>
      <c r="J2699" s="6">
        <f t="shared" si="124"/>
        <v>1000000</v>
      </c>
      <c r="K2699" s="67" t="str">
        <f t="shared" si="125"/>
        <v>02-02-02-010</v>
      </c>
      <c r="L2699" s="67" t="s">
        <v>736</v>
      </c>
      <c r="M2699" s="66" t="s">
        <v>273</v>
      </c>
      <c r="N2699" s="66" t="str">
        <f t="shared" si="123"/>
        <v/>
      </c>
      <c r="O2699" s="66" t="str">
        <f>IF(A2699="","",IF(M2699="DETALLE","",COUNTIFS(N2699:$N$2970,N2699)))</f>
        <v/>
      </c>
      <c r="P2699" s="66" t="s">
        <v>764</v>
      </c>
      <c r="Q2699" s="66" t="s">
        <v>735</v>
      </c>
      <c r="R2699" s="66" t="s">
        <v>728</v>
      </c>
      <c r="S2699" s="65" t="s">
        <v>903</v>
      </c>
    </row>
    <row r="2700" spans="6:19" s="66" customFormat="1" x14ac:dyDescent="0.25">
      <c r="F2700" s="80" t="s">
        <v>72</v>
      </c>
      <c r="G2700" s="80" t="s">
        <v>341</v>
      </c>
      <c r="H2700" s="6">
        <v>90000000</v>
      </c>
      <c r="I2700" s="6"/>
      <c r="J2700" s="6">
        <f t="shared" si="124"/>
        <v>90000000</v>
      </c>
      <c r="K2700" s="67" t="str">
        <f t="shared" si="125"/>
        <v>02-02-02-010</v>
      </c>
      <c r="L2700" s="67" t="s">
        <v>736</v>
      </c>
      <c r="M2700" s="66" t="s">
        <v>273</v>
      </c>
      <c r="N2700" s="66" t="str">
        <f t="shared" si="123"/>
        <v/>
      </c>
      <c r="O2700" s="66" t="str">
        <f>IF(A2700="","",IF(M2700="DETALLE","",COUNTIFS(N2700:$N$2970,N2700)))</f>
        <v/>
      </c>
      <c r="P2700" s="66" t="s">
        <v>765</v>
      </c>
      <c r="Q2700" s="66" t="s">
        <v>735</v>
      </c>
      <c r="R2700" s="66" t="s">
        <v>728</v>
      </c>
      <c r="S2700" s="65" t="s">
        <v>850</v>
      </c>
    </row>
    <row r="2701" spans="6:19" s="66" customFormat="1" x14ac:dyDescent="0.25">
      <c r="F2701" s="80" t="s">
        <v>246</v>
      </c>
      <c r="G2701" s="80" t="s">
        <v>568</v>
      </c>
      <c r="H2701" s="6"/>
      <c r="I2701" s="6">
        <v>2000000</v>
      </c>
      <c r="J2701" s="6">
        <f t="shared" si="124"/>
        <v>2000000</v>
      </c>
      <c r="K2701" s="67" t="str">
        <f t="shared" si="125"/>
        <v>02-02-02-010</v>
      </c>
      <c r="L2701" s="67" t="s">
        <v>736</v>
      </c>
      <c r="M2701" s="66" t="s">
        <v>273</v>
      </c>
      <c r="N2701" s="66" t="str">
        <f t="shared" si="123"/>
        <v/>
      </c>
      <c r="O2701" s="66" t="str">
        <f>IF(A2701="","",IF(M2701="DETALLE","",COUNTIFS(N2701:$N$2970,N2701)))</f>
        <v/>
      </c>
      <c r="P2701" s="66" t="s">
        <v>765</v>
      </c>
      <c r="Q2701" s="66" t="s">
        <v>735</v>
      </c>
      <c r="R2701" s="66" t="s">
        <v>728</v>
      </c>
      <c r="S2701" s="65" t="s">
        <v>903</v>
      </c>
    </row>
    <row r="2702" spans="6:19" s="66" customFormat="1" x14ac:dyDescent="0.25">
      <c r="F2702" s="80" t="s">
        <v>73</v>
      </c>
      <c r="G2702" s="80" t="s">
        <v>342</v>
      </c>
      <c r="H2702" s="6">
        <v>48000000</v>
      </c>
      <c r="I2702" s="6"/>
      <c r="J2702" s="6">
        <f t="shared" si="124"/>
        <v>48000000</v>
      </c>
      <c r="K2702" s="67" t="str">
        <f t="shared" si="125"/>
        <v>02-02-02-010</v>
      </c>
      <c r="L2702" s="67" t="s">
        <v>736</v>
      </c>
      <c r="M2702" s="66" t="s">
        <v>273</v>
      </c>
      <c r="N2702" s="66" t="str">
        <f t="shared" si="123"/>
        <v/>
      </c>
      <c r="O2702" s="66" t="str">
        <f>IF(A2702="","",IF(M2702="DETALLE","",COUNTIFS(N2702:$N$2970,N2702)))</f>
        <v/>
      </c>
      <c r="P2702" s="66" t="s">
        <v>765</v>
      </c>
      <c r="Q2702" s="66" t="s">
        <v>735</v>
      </c>
      <c r="R2702" s="66" t="s">
        <v>728</v>
      </c>
      <c r="S2702" s="65" t="s">
        <v>765</v>
      </c>
    </row>
    <row r="2703" spans="6:19" s="66" customFormat="1" x14ac:dyDescent="0.25">
      <c r="F2703" s="80" t="s">
        <v>183</v>
      </c>
      <c r="G2703" s="80" t="s">
        <v>1059</v>
      </c>
      <c r="H2703" s="6">
        <v>9200000</v>
      </c>
      <c r="I2703" s="6"/>
      <c r="J2703" s="6">
        <f t="shared" si="124"/>
        <v>9200000</v>
      </c>
      <c r="K2703" s="67" t="str">
        <f t="shared" si="125"/>
        <v>02-02-02-010</v>
      </c>
      <c r="L2703" s="67" t="s">
        <v>736</v>
      </c>
      <c r="M2703" s="66" t="s">
        <v>273</v>
      </c>
      <c r="N2703" s="66" t="str">
        <f t="shared" si="123"/>
        <v/>
      </c>
      <c r="O2703" s="66" t="str">
        <f>IF(A2703="","",IF(M2703="DETALLE","",COUNTIFS(N2703:$N$2970,N2703)))</f>
        <v/>
      </c>
      <c r="P2703" s="66" t="s">
        <v>765</v>
      </c>
      <c r="Q2703" s="66" t="s">
        <v>735</v>
      </c>
      <c r="R2703" s="66" t="s">
        <v>728</v>
      </c>
      <c r="S2703" s="65" t="s">
        <v>908</v>
      </c>
    </row>
    <row r="2704" spans="6:19" s="66" customFormat="1" x14ac:dyDescent="0.25">
      <c r="F2704" s="80" t="s">
        <v>212</v>
      </c>
      <c r="G2704" s="80" t="s">
        <v>523</v>
      </c>
      <c r="H2704" s="6"/>
      <c r="I2704" s="6">
        <v>1000000</v>
      </c>
      <c r="J2704" s="6">
        <f t="shared" si="124"/>
        <v>1000000</v>
      </c>
      <c r="K2704" s="67" t="str">
        <f t="shared" si="125"/>
        <v>02-02-02-010</v>
      </c>
      <c r="L2704" s="67" t="s">
        <v>736</v>
      </c>
      <c r="M2704" s="66" t="s">
        <v>273</v>
      </c>
      <c r="N2704" s="66" t="str">
        <f t="shared" si="123"/>
        <v/>
      </c>
      <c r="O2704" s="66" t="str">
        <f>IF(A2704="","",IF(M2704="DETALLE","",COUNTIFS(N2704:$N$2970,N2704)))</f>
        <v/>
      </c>
      <c r="P2704" s="66" t="s">
        <v>765</v>
      </c>
      <c r="Q2704" s="66" t="s">
        <v>735</v>
      </c>
      <c r="R2704" s="66" t="s">
        <v>728</v>
      </c>
      <c r="S2704" s="65" t="s">
        <v>903</v>
      </c>
    </row>
    <row r="2705" spans="6:19" s="66" customFormat="1" x14ac:dyDescent="0.25">
      <c r="F2705" s="80" t="s">
        <v>124</v>
      </c>
      <c r="G2705" s="80" t="s">
        <v>987</v>
      </c>
      <c r="H2705" s="6">
        <v>100000000</v>
      </c>
      <c r="I2705" s="6"/>
      <c r="J2705" s="6">
        <f t="shared" si="124"/>
        <v>100000000</v>
      </c>
      <c r="K2705" s="67" t="str">
        <f t="shared" si="125"/>
        <v>02-02-02-010</v>
      </c>
      <c r="L2705" s="67" t="s">
        <v>736</v>
      </c>
      <c r="M2705" s="66" t="s">
        <v>273</v>
      </c>
      <c r="N2705" s="66" t="str">
        <f t="shared" si="123"/>
        <v/>
      </c>
      <c r="O2705" s="66" t="str">
        <f>IF(A2705="","",IF(M2705="DETALLE","",COUNTIFS(N2705:$N$2970,N2705)))</f>
        <v/>
      </c>
      <c r="P2705" s="66" t="s">
        <v>766</v>
      </c>
      <c r="Q2705" s="66" t="s">
        <v>735</v>
      </c>
      <c r="R2705" s="66" t="s">
        <v>728</v>
      </c>
      <c r="S2705" s="65" t="s">
        <v>873</v>
      </c>
    </row>
    <row r="2706" spans="6:19" s="66" customFormat="1" x14ac:dyDescent="0.25">
      <c r="F2706" s="80" t="s">
        <v>213</v>
      </c>
      <c r="G2706" s="80" t="s">
        <v>524</v>
      </c>
      <c r="H2706" s="6"/>
      <c r="I2706" s="6">
        <v>2000000</v>
      </c>
      <c r="J2706" s="6">
        <f t="shared" si="124"/>
        <v>2000000</v>
      </c>
      <c r="K2706" s="67" t="str">
        <f t="shared" si="125"/>
        <v>02-02-02-010</v>
      </c>
      <c r="L2706" s="67" t="s">
        <v>736</v>
      </c>
      <c r="M2706" s="66" t="s">
        <v>273</v>
      </c>
      <c r="N2706" s="66" t="str">
        <f t="shared" si="123"/>
        <v/>
      </c>
      <c r="O2706" s="66" t="str">
        <f>IF(A2706="","",IF(M2706="DETALLE","",COUNTIFS(N2706:$N$2970,N2706)))</f>
        <v/>
      </c>
      <c r="P2706" s="66" t="s">
        <v>766</v>
      </c>
      <c r="Q2706" s="66" t="s">
        <v>735</v>
      </c>
      <c r="R2706" s="66" t="s">
        <v>728</v>
      </c>
      <c r="S2706" s="65" t="s">
        <v>903</v>
      </c>
    </row>
    <row r="2707" spans="6:19" s="66" customFormat="1" x14ac:dyDescent="0.25">
      <c r="F2707" s="80" t="s">
        <v>74</v>
      </c>
      <c r="G2707" s="80" t="s">
        <v>343</v>
      </c>
      <c r="H2707" s="6">
        <v>50000000</v>
      </c>
      <c r="I2707" s="6"/>
      <c r="J2707" s="6">
        <f t="shared" si="124"/>
        <v>50000000</v>
      </c>
      <c r="K2707" s="67" t="str">
        <f t="shared" si="125"/>
        <v>02-02-02-010</v>
      </c>
      <c r="L2707" s="67" t="s">
        <v>736</v>
      </c>
      <c r="M2707" s="66" t="s">
        <v>273</v>
      </c>
      <c r="N2707" s="66" t="str">
        <f t="shared" si="123"/>
        <v/>
      </c>
      <c r="O2707" s="66" t="str">
        <f>IF(A2707="","",IF(M2707="DETALLE","",COUNTIFS(N2707:$N$2970,N2707)))</f>
        <v/>
      </c>
      <c r="P2707" s="66" t="s">
        <v>766</v>
      </c>
      <c r="Q2707" s="66" t="s">
        <v>735</v>
      </c>
      <c r="R2707" s="66" t="s">
        <v>728</v>
      </c>
      <c r="S2707" s="65" t="s">
        <v>766</v>
      </c>
    </row>
    <row r="2708" spans="6:19" s="66" customFormat="1" x14ac:dyDescent="0.25">
      <c r="F2708" s="80" t="s">
        <v>247</v>
      </c>
      <c r="G2708" s="80" t="s">
        <v>1074</v>
      </c>
      <c r="H2708" s="6">
        <v>10000000</v>
      </c>
      <c r="I2708" s="6"/>
      <c r="J2708" s="6">
        <f t="shared" si="124"/>
        <v>10000000</v>
      </c>
      <c r="K2708" s="67" t="str">
        <f t="shared" si="125"/>
        <v>02-02-02-010</v>
      </c>
      <c r="L2708" s="67" t="s">
        <v>736</v>
      </c>
      <c r="M2708" s="66" t="s">
        <v>273</v>
      </c>
      <c r="N2708" s="66" t="str">
        <f t="shared" si="123"/>
        <v/>
      </c>
      <c r="O2708" s="66" t="str">
        <f>IF(A2708="","",IF(M2708="DETALLE","",COUNTIFS(N2708:$N$2970,N2708)))</f>
        <v/>
      </c>
      <c r="P2708" s="66" t="s">
        <v>766</v>
      </c>
      <c r="Q2708" s="66" t="s">
        <v>735</v>
      </c>
      <c r="R2708" s="66" t="s">
        <v>728</v>
      </c>
      <c r="S2708" s="65" t="s">
        <v>908</v>
      </c>
    </row>
    <row r="2709" spans="6:19" s="66" customFormat="1" x14ac:dyDescent="0.25">
      <c r="F2709" s="80" t="s">
        <v>75</v>
      </c>
      <c r="G2709" s="80" t="s">
        <v>281</v>
      </c>
      <c r="H2709" s="6">
        <v>70000000</v>
      </c>
      <c r="I2709" s="6"/>
      <c r="J2709" s="6">
        <f t="shared" si="124"/>
        <v>70000000</v>
      </c>
      <c r="K2709" s="67" t="str">
        <f t="shared" si="125"/>
        <v>02-02-02-010</v>
      </c>
      <c r="L2709" s="67" t="s">
        <v>736</v>
      </c>
      <c r="M2709" s="66" t="s">
        <v>273</v>
      </c>
      <c r="N2709" s="66" t="str">
        <f t="shared" si="123"/>
        <v/>
      </c>
      <c r="O2709" s="66" t="str">
        <f>IF(A2709="","",IF(M2709="DETALLE","",COUNTIFS(N2709:$N$2970,N2709)))</f>
        <v/>
      </c>
      <c r="P2709" s="66" t="s">
        <v>741</v>
      </c>
      <c r="Q2709" s="66" t="s">
        <v>735</v>
      </c>
      <c r="R2709" s="66" t="s">
        <v>728</v>
      </c>
      <c r="S2709" s="65" t="s">
        <v>741</v>
      </c>
    </row>
    <row r="2710" spans="6:19" s="66" customFormat="1" x14ac:dyDescent="0.25">
      <c r="F2710" s="80" t="s">
        <v>76</v>
      </c>
      <c r="G2710" s="80" t="s">
        <v>282</v>
      </c>
      <c r="H2710" s="6">
        <v>50000000</v>
      </c>
      <c r="I2710" s="6"/>
      <c r="J2710" s="6">
        <f t="shared" si="124"/>
        <v>50000000</v>
      </c>
      <c r="K2710" s="67" t="str">
        <f t="shared" si="125"/>
        <v>02-02-02-010</v>
      </c>
      <c r="L2710" s="67" t="s">
        <v>736</v>
      </c>
      <c r="M2710" s="66" t="s">
        <v>273</v>
      </c>
      <c r="N2710" s="66" t="str">
        <f t="shared" si="123"/>
        <v/>
      </c>
      <c r="O2710" s="66" t="str">
        <f>IF(A2710="","",IF(M2710="DETALLE","",COUNTIFS(N2710:$N$2970,N2710)))</f>
        <v/>
      </c>
      <c r="P2710" s="66" t="s">
        <v>741</v>
      </c>
      <c r="Q2710" s="66" t="s">
        <v>735</v>
      </c>
      <c r="R2710" s="66" t="s">
        <v>728</v>
      </c>
      <c r="S2710" s="65" t="s">
        <v>851</v>
      </c>
    </row>
    <row r="2711" spans="6:19" s="66" customFormat="1" x14ac:dyDescent="0.25">
      <c r="F2711" s="80" t="s">
        <v>174</v>
      </c>
      <c r="G2711" s="80" t="s">
        <v>461</v>
      </c>
      <c r="H2711" s="6">
        <v>5000000</v>
      </c>
      <c r="I2711" s="6"/>
      <c r="J2711" s="6">
        <f t="shared" si="124"/>
        <v>5000000</v>
      </c>
      <c r="K2711" s="67" t="str">
        <f t="shared" si="125"/>
        <v>02-02-02-010</v>
      </c>
      <c r="L2711" s="67" t="s">
        <v>736</v>
      </c>
      <c r="M2711" s="66" t="s">
        <v>273</v>
      </c>
      <c r="N2711" s="66" t="str">
        <f t="shared" si="123"/>
        <v/>
      </c>
      <c r="O2711" s="66" t="str">
        <f>IF(A2711="","",IF(M2711="DETALLE","",COUNTIFS(N2711:$N$2970,N2711)))</f>
        <v/>
      </c>
      <c r="P2711" s="66" t="s">
        <v>741</v>
      </c>
      <c r="Q2711" s="66" t="s">
        <v>735</v>
      </c>
      <c r="R2711" s="66" t="s">
        <v>728</v>
      </c>
      <c r="S2711" s="65" t="s">
        <v>905</v>
      </c>
    </row>
    <row r="2712" spans="6:19" s="66" customFormat="1" x14ac:dyDescent="0.25">
      <c r="F2712" s="80" t="s">
        <v>215</v>
      </c>
      <c r="G2712" s="80" t="s">
        <v>526</v>
      </c>
      <c r="H2712" s="6"/>
      <c r="I2712" s="6">
        <v>1000000</v>
      </c>
      <c r="J2712" s="6">
        <f t="shared" si="124"/>
        <v>1000000</v>
      </c>
      <c r="K2712" s="67" t="str">
        <f t="shared" si="125"/>
        <v>02-02-02-010</v>
      </c>
      <c r="L2712" s="67" t="s">
        <v>736</v>
      </c>
      <c r="M2712" s="66" t="s">
        <v>273</v>
      </c>
      <c r="N2712" s="66" t="str">
        <f t="shared" si="123"/>
        <v/>
      </c>
      <c r="O2712" s="66" t="str">
        <f>IF(A2712="","",IF(M2712="DETALLE","",COUNTIFS(N2712:$N$2970,N2712)))</f>
        <v/>
      </c>
      <c r="P2712" s="66" t="s">
        <v>741</v>
      </c>
      <c r="Q2712" s="66" t="s">
        <v>735</v>
      </c>
      <c r="R2712" s="66" t="s">
        <v>728</v>
      </c>
      <c r="S2712" s="65" t="s">
        <v>903</v>
      </c>
    </row>
    <row r="2713" spans="6:19" s="66" customFormat="1" x14ac:dyDescent="0.25">
      <c r="F2713" s="80" t="s">
        <v>249</v>
      </c>
      <c r="G2713" s="80" t="s">
        <v>1075</v>
      </c>
      <c r="H2713" s="6">
        <v>9000000</v>
      </c>
      <c r="I2713" s="6"/>
      <c r="J2713" s="6">
        <f t="shared" si="124"/>
        <v>9000000</v>
      </c>
      <c r="K2713" s="67" t="str">
        <f t="shared" si="125"/>
        <v>02-02-02-010</v>
      </c>
      <c r="L2713" s="67" t="s">
        <v>736</v>
      </c>
      <c r="M2713" s="66" t="s">
        <v>273</v>
      </c>
      <c r="N2713" s="66" t="str">
        <f t="shared" si="123"/>
        <v/>
      </c>
      <c r="O2713" s="66" t="str">
        <f>IF(A2713="","",IF(M2713="DETALLE","",COUNTIFS(N2713:$N$2970,N2713)))</f>
        <v/>
      </c>
      <c r="P2713" s="66" t="s">
        <v>741</v>
      </c>
      <c r="Q2713" s="66" t="s">
        <v>735</v>
      </c>
      <c r="R2713" s="66" t="s">
        <v>728</v>
      </c>
      <c r="S2713" s="65" t="s">
        <v>908</v>
      </c>
    </row>
    <row r="2714" spans="6:19" s="66" customFormat="1" x14ac:dyDescent="0.25">
      <c r="F2714" s="80" t="s">
        <v>78</v>
      </c>
      <c r="G2714" s="80" t="s">
        <v>345</v>
      </c>
      <c r="H2714" s="6">
        <v>10000000</v>
      </c>
      <c r="I2714" s="6"/>
      <c r="J2714" s="6">
        <f t="shared" si="124"/>
        <v>10000000</v>
      </c>
      <c r="K2714" s="67" t="str">
        <f t="shared" si="125"/>
        <v>02-02-02-010</v>
      </c>
      <c r="L2714" s="67" t="s">
        <v>736</v>
      </c>
      <c r="M2714" s="66" t="s">
        <v>273</v>
      </c>
      <c r="N2714" s="66" t="str">
        <f t="shared" si="123"/>
        <v/>
      </c>
      <c r="O2714" s="66" t="str">
        <f>IF(A2714="","",IF(M2714="DETALLE","",COUNTIFS(N2714:$N$2970,N2714)))</f>
        <v/>
      </c>
      <c r="P2714" s="66" t="s">
        <v>767</v>
      </c>
      <c r="Q2714" s="66" t="s">
        <v>735</v>
      </c>
      <c r="R2714" s="66" t="s">
        <v>728</v>
      </c>
      <c r="S2714" s="65" t="s">
        <v>852</v>
      </c>
    </row>
    <row r="2715" spans="6:19" s="66" customFormat="1" x14ac:dyDescent="0.25">
      <c r="F2715" s="80" t="s">
        <v>250</v>
      </c>
      <c r="G2715" s="80" t="s">
        <v>1076</v>
      </c>
      <c r="H2715" s="6">
        <v>80000000</v>
      </c>
      <c r="I2715" s="6"/>
      <c r="J2715" s="6">
        <f t="shared" si="124"/>
        <v>80000000</v>
      </c>
      <c r="K2715" s="67" t="str">
        <f t="shared" si="125"/>
        <v>02-02-02-010</v>
      </c>
      <c r="L2715" s="67" t="s">
        <v>736</v>
      </c>
      <c r="M2715" s="66" t="s">
        <v>273</v>
      </c>
      <c r="N2715" s="66" t="str">
        <f t="shared" si="123"/>
        <v/>
      </c>
      <c r="O2715" s="66" t="str">
        <f>IF(A2715="","",IF(M2715="DETALLE","",COUNTIFS(N2715:$N$2970,N2715)))</f>
        <v/>
      </c>
      <c r="P2715" s="66" t="s">
        <v>767</v>
      </c>
      <c r="Q2715" s="66" t="s">
        <v>735</v>
      </c>
      <c r="R2715" s="66" t="s">
        <v>728</v>
      </c>
      <c r="S2715" s="65" t="s">
        <v>908</v>
      </c>
    </row>
    <row r="2716" spans="6:19" s="66" customFormat="1" x14ac:dyDescent="0.25">
      <c r="F2716" s="80" t="s">
        <v>79</v>
      </c>
      <c r="G2716" s="80" t="s">
        <v>346</v>
      </c>
      <c r="H2716" s="6">
        <v>20000000</v>
      </c>
      <c r="I2716" s="6"/>
      <c r="J2716" s="6">
        <f t="shared" si="124"/>
        <v>20000000</v>
      </c>
      <c r="K2716" s="67" t="str">
        <f t="shared" si="125"/>
        <v>02-02-02-010</v>
      </c>
      <c r="L2716" s="67" t="s">
        <v>736</v>
      </c>
      <c r="M2716" s="66" t="s">
        <v>273</v>
      </c>
      <c r="N2716" s="66" t="str">
        <f t="shared" si="123"/>
        <v/>
      </c>
      <c r="O2716" s="66" t="str">
        <f>IF(A2716="","",IF(M2716="DETALLE","",COUNTIFS(N2716:$N$2970,N2716)))</f>
        <v/>
      </c>
      <c r="P2716" s="66" t="s">
        <v>767</v>
      </c>
      <c r="Q2716" s="66" t="s">
        <v>735</v>
      </c>
      <c r="R2716" s="66" t="s">
        <v>728</v>
      </c>
      <c r="S2716" s="65" t="s">
        <v>853</v>
      </c>
    </row>
    <row r="2717" spans="6:19" s="66" customFormat="1" x14ac:dyDescent="0.25">
      <c r="F2717" s="80" t="s">
        <v>80</v>
      </c>
      <c r="G2717" s="80" t="s">
        <v>347</v>
      </c>
      <c r="H2717" s="6">
        <v>130000000</v>
      </c>
      <c r="I2717" s="6"/>
      <c r="J2717" s="6">
        <f t="shared" si="124"/>
        <v>130000000</v>
      </c>
      <c r="K2717" s="67" t="str">
        <f t="shared" si="125"/>
        <v>02-02-02-010</v>
      </c>
      <c r="L2717" s="67" t="s">
        <v>736</v>
      </c>
      <c r="M2717" s="66" t="s">
        <v>273</v>
      </c>
      <c r="N2717" s="66" t="str">
        <f t="shared" si="123"/>
        <v/>
      </c>
      <c r="O2717" s="66" t="str">
        <f>IF(A2717="","",IF(M2717="DETALLE","",COUNTIFS(N2717:$N$2970,N2717)))</f>
        <v/>
      </c>
      <c r="P2717" s="66" t="s">
        <v>768</v>
      </c>
      <c r="Q2717" s="66" t="s">
        <v>735</v>
      </c>
      <c r="R2717" s="66" t="s">
        <v>728</v>
      </c>
      <c r="S2717" s="65" t="s">
        <v>768</v>
      </c>
    </row>
    <row r="2718" spans="6:19" s="66" customFormat="1" x14ac:dyDescent="0.25">
      <c r="F2718" s="80" t="s">
        <v>113</v>
      </c>
      <c r="G2718" s="80" t="s">
        <v>379</v>
      </c>
      <c r="H2718" s="6">
        <v>90000000</v>
      </c>
      <c r="I2718" s="6"/>
      <c r="J2718" s="6">
        <f t="shared" si="124"/>
        <v>90000000</v>
      </c>
      <c r="K2718" s="67" t="str">
        <f t="shared" si="125"/>
        <v>02-02-02-010</v>
      </c>
      <c r="L2718" s="67" t="s">
        <v>736</v>
      </c>
      <c r="M2718" s="66" t="s">
        <v>273</v>
      </c>
      <c r="N2718" s="66" t="str">
        <f t="shared" si="123"/>
        <v/>
      </c>
      <c r="O2718" s="66" t="str">
        <f>IF(A2718="","",IF(M2718="DETALLE","",COUNTIFS(N2718:$N$2970,N2718)))</f>
        <v/>
      </c>
      <c r="P2718" s="66" t="s">
        <v>768</v>
      </c>
      <c r="Q2718" s="66" t="s">
        <v>735</v>
      </c>
      <c r="R2718" s="66" t="s">
        <v>728</v>
      </c>
      <c r="S2718" s="65" t="s">
        <v>867</v>
      </c>
    </row>
    <row r="2719" spans="6:19" s="66" customFormat="1" x14ac:dyDescent="0.25">
      <c r="F2719" s="80" t="s">
        <v>184</v>
      </c>
      <c r="G2719" s="80" t="s">
        <v>1077</v>
      </c>
      <c r="H2719" s="6">
        <v>15000000</v>
      </c>
      <c r="I2719" s="6"/>
      <c r="J2719" s="6">
        <f t="shared" si="124"/>
        <v>15000000</v>
      </c>
      <c r="K2719" s="67" t="str">
        <f t="shared" si="125"/>
        <v>02-02-02-010</v>
      </c>
      <c r="L2719" s="67" t="s">
        <v>736</v>
      </c>
      <c r="M2719" s="66" t="s">
        <v>273</v>
      </c>
      <c r="N2719" s="66" t="str">
        <f t="shared" si="123"/>
        <v/>
      </c>
      <c r="O2719" s="66" t="str">
        <f>IF(A2719="","",IF(M2719="DETALLE","",COUNTIFS(N2719:$N$2970,N2719)))</f>
        <v/>
      </c>
      <c r="P2719" s="66" t="s">
        <v>768</v>
      </c>
      <c r="Q2719" s="66" t="s">
        <v>735</v>
      </c>
      <c r="R2719" s="66" t="s">
        <v>728</v>
      </c>
      <c r="S2719" s="65" t="s">
        <v>908</v>
      </c>
    </row>
    <row r="2720" spans="6:19" s="66" customFormat="1" x14ac:dyDescent="0.25">
      <c r="F2720" s="80" t="s">
        <v>216</v>
      </c>
      <c r="G2720" s="80" t="s">
        <v>527</v>
      </c>
      <c r="H2720" s="6"/>
      <c r="I2720" s="6">
        <v>6000000</v>
      </c>
      <c r="J2720" s="6">
        <f t="shared" si="124"/>
        <v>6000000</v>
      </c>
      <c r="K2720" s="67" t="str">
        <f t="shared" si="125"/>
        <v>02-02-02-010</v>
      </c>
      <c r="L2720" s="67" t="s">
        <v>736</v>
      </c>
      <c r="M2720" s="66" t="s">
        <v>273</v>
      </c>
      <c r="N2720" s="66" t="str">
        <f t="shared" si="123"/>
        <v/>
      </c>
      <c r="O2720" s="66" t="str">
        <f>IF(A2720="","",IF(M2720="DETALLE","",COUNTIFS(N2720:$N$2970,N2720)))</f>
        <v/>
      </c>
      <c r="P2720" s="66" t="s">
        <v>768</v>
      </c>
      <c r="Q2720" s="66" t="s">
        <v>735</v>
      </c>
      <c r="R2720" s="66" t="s">
        <v>728</v>
      </c>
      <c r="S2720" s="65" t="s">
        <v>903</v>
      </c>
    </row>
    <row r="2721" spans="6:19" s="66" customFormat="1" x14ac:dyDescent="0.25">
      <c r="F2721" s="80" t="s">
        <v>185</v>
      </c>
      <c r="G2721" s="80" t="s">
        <v>1078</v>
      </c>
      <c r="H2721" s="6">
        <v>5000000</v>
      </c>
      <c r="I2721" s="6"/>
      <c r="J2721" s="6">
        <f t="shared" si="124"/>
        <v>5000000</v>
      </c>
      <c r="K2721" s="67" t="str">
        <f t="shared" si="125"/>
        <v>02-02-02-010</v>
      </c>
      <c r="L2721" s="67" t="s">
        <v>736</v>
      </c>
      <c r="M2721" s="66" t="s">
        <v>273</v>
      </c>
      <c r="N2721" s="66" t="str">
        <f t="shared" si="123"/>
        <v/>
      </c>
      <c r="O2721" s="66" t="str">
        <f>IF(A2721="","",IF(M2721="DETALLE","",COUNTIFS(N2721:$N$2970,N2721)))</f>
        <v/>
      </c>
      <c r="P2721" s="66" t="s">
        <v>768</v>
      </c>
      <c r="Q2721" s="66" t="s">
        <v>735</v>
      </c>
      <c r="R2721" s="66" t="s">
        <v>728</v>
      </c>
      <c r="S2721" s="65" t="s">
        <v>908</v>
      </c>
    </row>
    <row r="2722" spans="6:19" s="66" customFormat="1" x14ac:dyDescent="0.25">
      <c r="F2722" s="80" t="s">
        <v>176</v>
      </c>
      <c r="G2722" s="80" t="s">
        <v>1057</v>
      </c>
      <c r="H2722" s="6">
        <v>20000000</v>
      </c>
      <c r="I2722" s="6"/>
      <c r="J2722" s="6">
        <f t="shared" si="124"/>
        <v>20000000</v>
      </c>
      <c r="K2722" s="67" t="str">
        <f t="shared" si="125"/>
        <v>02-02-02-010</v>
      </c>
      <c r="L2722" s="67" t="s">
        <v>736</v>
      </c>
      <c r="M2722" s="66" t="s">
        <v>273</v>
      </c>
      <c r="N2722" s="66" t="str">
        <f t="shared" si="123"/>
        <v/>
      </c>
      <c r="O2722" s="66" t="str">
        <f>IF(A2722="","",IF(M2722="DETALLE","",COUNTIFS(N2722:$N$2970,N2722)))</f>
        <v/>
      </c>
      <c r="P2722" s="66" t="s">
        <v>769</v>
      </c>
      <c r="Q2722" s="66" t="s">
        <v>735</v>
      </c>
      <c r="R2722" s="66" t="s">
        <v>728</v>
      </c>
      <c r="S2722" s="65" t="s">
        <v>769</v>
      </c>
    </row>
    <row r="2723" spans="6:19" s="66" customFormat="1" x14ac:dyDescent="0.25">
      <c r="F2723" s="80" t="s">
        <v>114</v>
      </c>
      <c r="G2723" s="80" t="s">
        <v>380</v>
      </c>
      <c r="H2723" s="6">
        <v>100000000</v>
      </c>
      <c r="I2723" s="6"/>
      <c r="J2723" s="6">
        <f t="shared" si="124"/>
        <v>100000000</v>
      </c>
      <c r="K2723" s="67" t="str">
        <f t="shared" si="125"/>
        <v>02-02-02-010</v>
      </c>
      <c r="L2723" s="67" t="s">
        <v>736</v>
      </c>
      <c r="M2723" s="66" t="s">
        <v>273</v>
      </c>
      <c r="N2723" s="66" t="str">
        <f t="shared" si="123"/>
        <v/>
      </c>
      <c r="O2723" s="66" t="str">
        <f>IF(A2723="","",IF(M2723="DETALLE","",COUNTIFS(N2723:$N$2970,N2723)))</f>
        <v/>
      </c>
      <c r="P2723" s="66" t="s">
        <v>769</v>
      </c>
      <c r="Q2723" s="66" t="s">
        <v>735</v>
      </c>
      <c r="R2723" s="66" t="s">
        <v>728</v>
      </c>
      <c r="S2723" s="65" t="s">
        <v>868</v>
      </c>
    </row>
    <row r="2724" spans="6:19" s="66" customFormat="1" x14ac:dyDescent="0.25">
      <c r="F2724" s="80" t="s">
        <v>217</v>
      </c>
      <c r="G2724" s="80" t="s">
        <v>528</v>
      </c>
      <c r="H2724" s="6"/>
      <c r="I2724" s="6">
        <v>7000000</v>
      </c>
      <c r="J2724" s="6">
        <f t="shared" si="124"/>
        <v>7000000</v>
      </c>
      <c r="K2724" s="67" t="str">
        <f t="shared" si="125"/>
        <v>02-02-02-010</v>
      </c>
      <c r="L2724" s="67" t="s">
        <v>736</v>
      </c>
      <c r="M2724" s="66" t="s">
        <v>273</v>
      </c>
      <c r="N2724" s="66" t="str">
        <f t="shared" si="123"/>
        <v/>
      </c>
      <c r="O2724" s="66" t="str">
        <f>IF(A2724="","",IF(M2724="DETALLE","",COUNTIFS(N2724:$N$2970,N2724)))</f>
        <v/>
      </c>
      <c r="P2724" s="66" t="s">
        <v>769</v>
      </c>
      <c r="Q2724" s="66" t="s">
        <v>735</v>
      </c>
      <c r="R2724" s="66" t="s">
        <v>728</v>
      </c>
      <c r="S2724" s="65" t="s">
        <v>903</v>
      </c>
    </row>
    <row r="2725" spans="6:19" s="66" customFormat="1" x14ac:dyDescent="0.25">
      <c r="F2725" s="80" t="s">
        <v>186</v>
      </c>
      <c r="G2725" s="80" t="s">
        <v>1060</v>
      </c>
      <c r="H2725" s="6">
        <v>18000000</v>
      </c>
      <c r="I2725" s="6"/>
      <c r="J2725" s="6">
        <f t="shared" si="124"/>
        <v>18000000</v>
      </c>
      <c r="K2725" s="67" t="str">
        <f t="shared" si="125"/>
        <v>02-02-02-010</v>
      </c>
      <c r="L2725" s="67" t="s">
        <v>736</v>
      </c>
      <c r="M2725" s="66" t="s">
        <v>273</v>
      </c>
      <c r="N2725" s="66" t="str">
        <f t="shared" si="123"/>
        <v/>
      </c>
      <c r="O2725" s="66" t="str">
        <f>IF(A2725="","",IF(M2725="DETALLE","",COUNTIFS(N2725:$N$2970,N2725)))</f>
        <v/>
      </c>
      <c r="P2725" s="66" t="s">
        <v>769</v>
      </c>
      <c r="Q2725" s="66" t="s">
        <v>735</v>
      </c>
      <c r="R2725" s="66" t="s">
        <v>728</v>
      </c>
      <c r="S2725" s="65" t="s">
        <v>908</v>
      </c>
    </row>
    <row r="2726" spans="6:19" s="66" customFormat="1" x14ac:dyDescent="0.25">
      <c r="F2726" s="80" t="s">
        <v>84</v>
      </c>
      <c r="G2726" s="80" t="s">
        <v>351</v>
      </c>
      <c r="H2726" s="6">
        <v>50000000</v>
      </c>
      <c r="I2726" s="6"/>
      <c r="J2726" s="6">
        <f t="shared" si="124"/>
        <v>50000000</v>
      </c>
      <c r="K2726" s="67" t="str">
        <f t="shared" si="125"/>
        <v>02-02-02-010</v>
      </c>
      <c r="L2726" s="67" t="s">
        <v>736</v>
      </c>
      <c r="M2726" s="66" t="s">
        <v>273</v>
      </c>
      <c r="N2726" s="66" t="str">
        <f t="shared" si="123"/>
        <v/>
      </c>
      <c r="O2726" s="66" t="str">
        <f>IF(A2726="","",IF(M2726="DETALLE","",COUNTIFS(N2726:$N$2970,N2726)))</f>
        <v/>
      </c>
      <c r="P2726" s="66" t="s">
        <v>769</v>
      </c>
      <c r="Q2726" s="66" t="s">
        <v>735</v>
      </c>
      <c r="R2726" s="66" t="s">
        <v>728</v>
      </c>
      <c r="S2726" s="65" t="s">
        <v>1050</v>
      </c>
    </row>
    <row r="2727" spans="6:19" s="66" customFormat="1" x14ac:dyDescent="0.25">
      <c r="F2727" s="80" t="s">
        <v>85</v>
      </c>
      <c r="G2727" s="80" t="s">
        <v>352</v>
      </c>
      <c r="H2727" s="6">
        <v>60000000</v>
      </c>
      <c r="I2727" s="6"/>
      <c r="J2727" s="6">
        <f t="shared" si="124"/>
        <v>60000000</v>
      </c>
      <c r="K2727" s="67" t="str">
        <f t="shared" si="125"/>
        <v>02-02-02-010</v>
      </c>
      <c r="L2727" s="67" t="s">
        <v>736</v>
      </c>
      <c r="M2727" s="66" t="s">
        <v>273</v>
      </c>
      <c r="N2727" s="66" t="str">
        <f t="shared" ref="N2727:N2790" si="126">IF(F2727&lt;&gt;"","",A2727&amp;TRIM(B2727)&amp;TRIM(C2727)&amp;TRIM(D2727)&amp;TRIM(E2727)&amp;TRIM(M2727))</f>
        <v/>
      </c>
      <c r="O2727" s="66" t="str">
        <f>IF(A2727="","",IF(M2727="DETALLE","",COUNTIFS(N2727:$N$2970,N2727)))</f>
        <v/>
      </c>
      <c r="P2727" s="66" t="s">
        <v>770</v>
      </c>
      <c r="Q2727" s="66" t="s">
        <v>735</v>
      </c>
      <c r="R2727" s="66" t="s">
        <v>728</v>
      </c>
      <c r="S2727" s="65" t="s">
        <v>770</v>
      </c>
    </row>
    <row r="2728" spans="6:19" s="66" customFormat="1" x14ac:dyDescent="0.25">
      <c r="F2728" s="80" t="s">
        <v>187</v>
      </c>
      <c r="G2728" s="80" t="s">
        <v>1061</v>
      </c>
      <c r="H2728" s="6">
        <v>12000000</v>
      </c>
      <c r="I2728" s="6"/>
      <c r="J2728" s="6">
        <f t="shared" si="124"/>
        <v>12000000</v>
      </c>
      <c r="K2728" s="67" t="str">
        <f t="shared" si="125"/>
        <v>02-02-02-010</v>
      </c>
      <c r="L2728" s="67" t="s">
        <v>736</v>
      </c>
      <c r="M2728" s="66" t="s">
        <v>273</v>
      </c>
      <c r="N2728" s="66" t="str">
        <f t="shared" si="126"/>
        <v/>
      </c>
      <c r="O2728" s="66" t="str">
        <f>IF(A2728="","",IF(M2728="DETALLE","",COUNTIFS(N2728:$N$2970,N2728)))</f>
        <v/>
      </c>
      <c r="P2728" s="66" t="s">
        <v>770</v>
      </c>
      <c r="Q2728" s="66" t="s">
        <v>735</v>
      </c>
      <c r="R2728" s="66" t="s">
        <v>728</v>
      </c>
      <c r="S2728" s="65" t="s">
        <v>908</v>
      </c>
    </row>
    <row r="2729" spans="6:19" s="66" customFormat="1" x14ac:dyDescent="0.25">
      <c r="F2729" s="80" t="s">
        <v>86</v>
      </c>
      <c r="G2729" s="80" t="s">
        <v>353</v>
      </c>
      <c r="H2729" s="6">
        <v>60000000</v>
      </c>
      <c r="I2729" s="6"/>
      <c r="J2729" s="6">
        <f t="shared" si="124"/>
        <v>60000000</v>
      </c>
      <c r="K2729" s="67" t="str">
        <f t="shared" si="125"/>
        <v>02-02-02-010</v>
      </c>
      <c r="L2729" s="67" t="s">
        <v>736</v>
      </c>
      <c r="M2729" s="66" t="s">
        <v>273</v>
      </c>
      <c r="N2729" s="66" t="str">
        <f t="shared" si="126"/>
        <v/>
      </c>
      <c r="O2729" s="66" t="str">
        <f>IF(A2729="","",IF(M2729="DETALLE","",COUNTIFS(N2729:$N$2970,N2729)))</f>
        <v/>
      </c>
      <c r="P2729" s="66" t="s">
        <v>770</v>
      </c>
      <c r="Q2729" s="66" t="s">
        <v>735</v>
      </c>
      <c r="R2729" s="66" t="s">
        <v>728</v>
      </c>
      <c r="S2729" s="65" t="s">
        <v>856</v>
      </c>
    </row>
    <row r="2730" spans="6:19" s="66" customFormat="1" x14ac:dyDescent="0.25">
      <c r="F2730" s="80" t="s">
        <v>218</v>
      </c>
      <c r="G2730" s="80" t="s">
        <v>529</v>
      </c>
      <c r="H2730" s="6"/>
      <c r="I2730" s="6">
        <v>1440000</v>
      </c>
      <c r="J2730" s="6">
        <f t="shared" si="124"/>
        <v>1440000</v>
      </c>
      <c r="K2730" s="67" t="str">
        <f t="shared" si="125"/>
        <v>02-02-02-010</v>
      </c>
      <c r="L2730" s="67" t="s">
        <v>736</v>
      </c>
      <c r="M2730" s="66" t="s">
        <v>273</v>
      </c>
      <c r="N2730" s="66" t="str">
        <f t="shared" si="126"/>
        <v/>
      </c>
      <c r="O2730" s="66" t="str">
        <f>IF(A2730="","",IF(M2730="DETALLE","",COUNTIFS(N2730:$N$2970,N2730)))</f>
        <v/>
      </c>
      <c r="P2730" s="66" t="s">
        <v>770</v>
      </c>
      <c r="Q2730" s="66" t="s">
        <v>735</v>
      </c>
      <c r="R2730" s="66" t="s">
        <v>728</v>
      </c>
      <c r="S2730" s="65" t="s">
        <v>903</v>
      </c>
    </row>
    <row r="2731" spans="6:19" s="66" customFormat="1" x14ac:dyDescent="0.25">
      <c r="F2731" s="80" t="s">
        <v>87</v>
      </c>
      <c r="G2731" s="80" t="s">
        <v>354</v>
      </c>
      <c r="H2731" s="6">
        <v>95000000</v>
      </c>
      <c r="I2731" s="6"/>
      <c r="J2731" s="6">
        <f t="shared" ref="J2731:J2794" si="127">IF(AND(A2731="",F2731=""),"",H2731+I2731)</f>
        <v>95000000</v>
      </c>
      <c r="K2731" s="67" t="str">
        <f t="shared" ref="K2731:K2794" si="128">IF(F2731&lt;&gt;"",K2730,A2731&amp;IF(B2731="","","-"&amp;B2731)&amp;IF(OR(C2731="",C2731=" "),"","-"&amp;C2731)&amp;IF(OR(D2731="",D2731=" "),"","-"&amp;D2731)&amp;IF(OR(E2731="",E2731=" "),"","-"&amp;E2731))</f>
        <v>02-02-02-010</v>
      </c>
      <c r="L2731" s="67" t="s">
        <v>736</v>
      </c>
      <c r="M2731" s="66" t="s">
        <v>273</v>
      </c>
      <c r="N2731" s="66" t="str">
        <f t="shared" si="126"/>
        <v/>
      </c>
      <c r="O2731" s="66" t="str">
        <f>IF(A2731="","",IF(M2731="DETALLE","",COUNTIFS(N2731:$N$2970,N2731)))</f>
        <v/>
      </c>
      <c r="P2731" s="66" t="s">
        <v>771</v>
      </c>
      <c r="Q2731" s="66" t="s">
        <v>735</v>
      </c>
      <c r="R2731" s="66" t="s">
        <v>728</v>
      </c>
      <c r="S2731" s="65" t="s">
        <v>771</v>
      </c>
    </row>
    <row r="2732" spans="6:19" s="66" customFormat="1" x14ac:dyDescent="0.25">
      <c r="F2732" s="80" t="s">
        <v>266</v>
      </c>
      <c r="G2732" s="80" t="s">
        <v>733</v>
      </c>
      <c r="H2732" s="6"/>
      <c r="I2732" s="6">
        <v>5000000</v>
      </c>
      <c r="J2732" s="6">
        <f t="shared" si="127"/>
        <v>5000000</v>
      </c>
      <c r="K2732" s="67" t="str">
        <f t="shared" si="128"/>
        <v>02-02-02-010</v>
      </c>
      <c r="L2732" s="67" t="s">
        <v>736</v>
      </c>
      <c r="M2732" s="66" t="s">
        <v>273</v>
      </c>
      <c r="N2732" s="66" t="str">
        <f t="shared" si="126"/>
        <v/>
      </c>
      <c r="O2732" s="66" t="str">
        <f>IF(A2732="","",IF(M2732="DETALLE","",COUNTIFS(N2732:$N$2970,N2732)))</f>
        <v/>
      </c>
      <c r="P2732" s="66" t="s">
        <v>771</v>
      </c>
      <c r="Q2732" s="66" t="s">
        <v>735</v>
      </c>
      <c r="R2732" s="66" t="s">
        <v>728</v>
      </c>
      <c r="S2732" s="65" t="s">
        <v>903</v>
      </c>
    </row>
    <row r="2733" spans="6:19" s="66" customFormat="1" x14ac:dyDescent="0.25">
      <c r="F2733" s="80" t="s">
        <v>88</v>
      </c>
      <c r="G2733" s="80" t="s">
        <v>355</v>
      </c>
      <c r="H2733" s="6">
        <v>100000000</v>
      </c>
      <c r="I2733" s="6"/>
      <c r="J2733" s="6">
        <f t="shared" si="127"/>
        <v>100000000</v>
      </c>
      <c r="K2733" s="67" t="str">
        <f t="shared" si="128"/>
        <v>02-02-02-010</v>
      </c>
      <c r="L2733" s="67" t="s">
        <v>736</v>
      </c>
      <c r="M2733" s="66" t="s">
        <v>273</v>
      </c>
      <c r="N2733" s="66" t="str">
        <f t="shared" si="126"/>
        <v/>
      </c>
      <c r="O2733" s="66" t="str">
        <f>IF(A2733="","",IF(M2733="DETALLE","",COUNTIFS(N2733:$N$2970,N2733)))</f>
        <v/>
      </c>
      <c r="P2733" s="66" t="s">
        <v>771</v>
      </c>
      <c r="Q2733" s="66" t="s">
        <v>735</v>
      </c>
      <c r="R2733" s="66" t="s">
        <v>728</v>
      </c>
      <c r="S2733" s="65" t="s">
        <v>1051</v>
      </c>
    </row>
    <row r="2734" spans="6:19" s="66" customFormat="1" x14ac:dyDescent="0.25">
      <c r="F2734" s="80" t="s">
        <v>116</v>
      </c>
      <c r="G2734" s="80" t="s">
        <v>382</v>
      </c>
      <c r="H2734" s="6">
        <v>50000000</v>
      </c>
      <c r="I2734" s="6"/>
      <c r="J2734" s="6">
        <f t="shared" si="127"/>
        <v>50000000</v>
      </c>
      <c r="K2734" s="67" t="str">
        <f t="shared" si="128"/>
        <v>02-02-02-010</v>
      </c>
      <c r="L2734" s="67" t="s">
        <v>736</v>
      </c>
      <c r="M2734" s="66" t="s">
        <v>273</v>
      </c>
      <c r="N2734" s="66" t="str">
        <f t="shared" si="126"/>
        <v/>
      </c>
      <c r="O2734" s="66" t="str">
        <f>IF(A2734="","",IF(M2734="DETALLE","",COUNTIFS(N2734:$N$2970,N2734)))</f>
        <v/>
      </c>
      <c r="P2734" s="66" t="s">
        <v>771</v>
      </c>
      <c r="Q2734" s="66" t="s">
        <v>735</v>
      </c>
      <c r="R2734" s="66" t="s">
        <v>728</v>
      </c>
      <c r="S2734" s="65" t="s">
        <v>869</v>
      </c>
    </row>
    <row r="2735" spans="6:19" s="66" customFormat="1" x14ac:dyDescent="0.25">
      <c r="F2735" s="80" t="s">
        <v>254</v>
      </c>
      <c r="G2735" s="80" t="s">
        <v>576</v>
      </c>
      <c r="H2735" s="6"/>
      <c r="I2735" s="6">
        <v>1000000</v>
      </c>
      <c r="J2735" s="6">
        <f t="shared" si="127"/>
        <v>1000000</v>
      </c>
      <c r="K2735" s="67" t="str">
        <f t="shared" si="128"/>
        <v>02-02-02-010</v>
      </c>
      <c r="L2735" s="67" t="s">
        <v>736</v>
      </c>
      <c r="M2735" s="66" t="s">
        <v>273</v>
      </c>
      <c r="N2735" s="66" t="str">
        <f t="shared" si="126"/>
        <v/>
      </c>
      <c r="O2735" s="66" t="str">
        <f>IF(A2735="","",IF(M2735="DETALLE","",COUNTIFS(N2735:$N$2970,N2735)))</f>
        <v/>
      </c>
      <c r="P2735" s="66" t="s">
        <v>771</v>
      </c>
      <c r="Q2735" s="66" t="s">
        <v>735</v>
      </c>
      <c r="R2735" s="66" t="s">
        <v>728</v>
      </c>
      <c r="S2735" s="65" t="s">
        <v>903</v>
      </c>
    </row>
    <row r="2736" spans="6:19" s="66" customFormat="1" x14ac:dyDescent="0.25">
      <c r="F2736" s="80" t="s">
        <v>188</v>
      </c>
      <c r="G2736" s="80" t="s">
        <v>1062</v>
      </c>
      <c r="H2736" s="6">
        <v>10000000</v>
      </c>
      <c r="I2736" s="6"/>
      <c r="J2736" s="6">
        <f t="shared" si="127"/>
        <v>10000000</v>
      </c>
      <c r="K2736" s="67" t="str">
        <f t="shared" si="128"/>
        <v>02-02-02-010</v>
      </c>
      <c r="L2736" s="67" t="s">
        <v>736</v>
      </c>
      <c r="M2736" s="66" t="s">
        <v>273</v>
      </c>
      <c r="N2736" s="66" t="str">
        <f t="shared" si="126"/>
        <v/>
      </c>
      <c r="O2736" s="66" t="str">
        <f>IF(A2736="","",IF(M2736="DETALLE","",COUNTIFS(N2736:$N$2970,N2736)))</f>
        <v/>
      </c>
      <c r="P2736" s="66" t="s">
        <v>771</v>
      </c>
      <c r="Q2736" s="66" t="s">
        <v>735</v>
      </c>
      <c r="R2736" s="66" t="s">
        <v>728</v>
      </c>
      <c r="S2736" s="65" t="s">
        <v>908</v>
      </c>
    </row>
    <row r="2737" spans="6:19" s="66" customFormat="1" x14ac:dyDescent="0.25">
      <c r="F2737" s="80" t="s">
        <v>141</v>
      </c>
      <c r="G2737" s="80" t="s">
        <v>405</v>
      </c>
      <c r="H2737" s="6">
        <v>52000000</v>
      </c>
      <c r="I2737" s="6"/>
      <c r="J2737" s="6">
        <f t="shared" si="127"/>
        <v>52000000</v>
      </c>
      <c r="K2737" s="67" t="str">
        <f t="shared" si="128"/>
        <v>02-02-02-010</v>
      </c>
      <c r="L2737" s="67" t="s">
        <v>736</v>
      </c>
      <c r="M2737" s="66" t="s">
        <v>273</v>
      </c>
      <c r="N2737" s="66" t="str">
        <f t="shared" si="126"/>
        <v/>
      </c>
      <c r="O2737" s="66" t="str">
        <f>IF(A2737="","",IF(M2737="DETALLE","",COUNTIFS(N2737:$N$2970,N2737)))</f>
        <v/>
      </c>
      <c r="P2737" s="66" t="s">
        <v>772</v>
      </c>
      <c r="Q2737" s="66" t="s">
        <v>735</v>
      </c>
      <c r="R2737" s="66" t="s">
        <v>728</v>
      </c>
      <c r="S2737" s="65" t="s">
        <v>772</v>
      </c>
    </row>
    <row r="2738" spans="6:19" s="66" customFormat="1" x14ac:dyDescent="0.25">
      <c r="F2738" s="80" t="s">
        <v>219</v>
      </c>
      <c r="G2738" s="80" t="s">
        <v>530</v>
      </c>
      <c r="H2738" s="6"/>
      <c r="I2738" s="6">
        <v>2160000</v>
      </c>
      <c r="J2738" s="6">
        <f t="shared" si="127"/>
        <v>2160000</v>
      </c>
      <c r="K2738" s="67" t="str">
        <f t="shared" si="128"/>
        <v>02-02-02-010</v>
      </c>
      <c r="L2738" s="67" t="s">
        <v>736</v>
      </c>
      <c r="M2738" s="66" t="s">
        <v>273</v>
      </c>
      <c r="N2738" s="66" t="str">
        <f t="shared" si="126"/>
        <v/>
      </c>
      <c r="O2738" s="66" t="str">
        <f>IF(A2738="","",IF(M2738="DETALLE","",COUNTIFS(N2738:$N$2970,N2738)))</f>
        <v/>
      </c>
      <c r="P2738" s="66" t="s">
        <v>772</v>
      </c>
      <c r="Q2738" s="66" t="s">
        <v>735</v>
      </c>
      <c r="R2738" s="66" t="s">
        <v>728</v>
      </c>
      <c r="S2738" s="65" t="s">
        <v>903</v>
      </c>
    </row>
    <row r="2739" spans="6:19" s="66" customFormat="1" x14ac:dyDescent="0.25">
      <c r="F2739" s="80" t="s">
        <v>125</v>
      </c>
      <c r="G2739" s="80" t="s">
        <v>392</v>
      </c>
      <c r="H2739" s="6">
        <v>40000000</v>
      </c>
      <c r="I2739" s="6"/>
      <c r="J2739" s="6">
        <f t="shared" si="127"/>
        <v>40000000</v>
      </c>
      <c r="K2739" s="67" t="str">
        <f t="shared" si="128"/>
        <v>02-02-02-010</v>
      </c>
      <c r="L2739" s="67" t="s">
        <v>736</v>
      </c>
      <c r="M2739" s="66" t="s">
        <v>273</v>
      </c>
      <c r="N2739" s="66" t="str">
        <f t="shared" si="126"/>
        <v/>
      </c>
      <c r="O2739" s="66" t="str">
        <f>IF(A2739="","",IF(M2739="DETALLE","",COUNTIFS(N2739:$N$2970,N2739)))</f>
        <v/>
      </c>
      <c r="P2739" s="66" t="s">
        <v>772</v>
      </c>
      <c r="Q2739" s="66" t="s">
        <v>735</v>
      </c>
      <c r="R2739" s="66" t="s">
        <v>728</v>
      </c>
      <c r="S2739" s="65" t="s">
        <v>874</v>
      </c>
    </row>
    <row r="2740" spans="6:19" s="66" customFormat="1" x14ac:dyDescent="0.25">
      <c r="F2740" s="80" t="s">
        <v>220</v>
      </c>
      <c r="G2740" s="80" t="s">
        <v>531</v>
      </c>
      <c r="H2740" s="6"/>
      <c r="I2740" s="6">
        <v>4000000</v>
      </c>
      <c r="J2740" s="6">
        <f t="shared" si="127"/>
        <v>4000000</v>
      </c>
      <c r="K2740" s="67" t="str">
        <f t="shared" si="128"/>
        <v>02-02-02-010</v>
      </c>
      <c r="L2740" s="67" t="s">
        <v>736</v>
      </c>
      <c r="M2740" s="66" t="s">
        <v>273</v>
      </c>
      <c r="N2740" s="66" t="str">
        <f t="shared" si="126"/>
        <v/>
      </c>
      <c r="O2740" s="66" t="str">
        <f>IF(A2740="","",IF(M2740="DETALLE","",COUNTIFS(N2740:$N$2970,N2740)))</f>
        <v/>
      </c>
      <c r="P2740" s="66" t="s">
        <v>772</v>
      </c>
      <c r="Q2740" s="66" t="s">
        <v>735</v>
      </c>
      <c r="R2740" s="66" t="s">
        <v>728</v>
      </c>
      <c r="S2740" s="65" t="s">
        <v>903</v>
      </c>
    </row>
    <row r="2741" spans="6:19" s="66" customFormat="1" x14ac:dyDescent="0.25">
      <c r="F2741" s="80" t="s">
        <v>89</v>
      </c>
      <c r="G2741" s="80" t="s">
        <v>356</v>
      </c>
      <c r="H2741" s="6">
        <v>30000000</v>
      </c>
      <c r="I2741" s="6"/>
      <c r="J2741" s="6">
        <f t="shared" si="127"/>
        <v>30000000</v>
      </c>
      <c r="K2741" s="67" t="str">
        <f t="shared" si="128"/>
        <v>02-02-02-010</v>
      </c>
      <c r="L2741" s="67" t="s">
        <v>736</v>
      </c>
      <c r="M2741" s="66" t="s">
        <v>273</v>
      </c>
      <c r="N2741" s="66" t="str">
        <f t="shared" si="126"/>
        <v/>
      </c>
      <c r="O2741" s="66" t="str">
        <f>IF(A2741="","",IF(M2741="DETALLE","",COUNTIFS(N2741:$N$2970,N2741)))</f>
        <v/>
      </c>
      <c r="P2741" s="66" t="s">
        <v>772</v>
      </c>
      <c r="Q2741" s="66" t="s">
        <v>735</v>
      </c>
      <c r="R2741" s="66" t="s">
        <v>728</v>
      </c>
      <c r="S2741" s="65" t="s">
        <v>858</v>
      </c>
    </row>
    <row r="2742" spans="6:19" s="66" customFormat="1" x14ac:dyDescent="0.25">
      <c r="F2742" s="80" t="s">
        <v>189</v>
      </c>
      <c r="G2742" s="80" t="s">
        <v>1063</v>
      </c>
      <c r="H2742" s="6">
        <v>15000000</v>
      </c>
      <c r="I2742" s="6"/>
      <c r="J2742" s="6">
        <f t="shared" si="127"/>
        <v>15000000</v>
      </c>
      <c r="K2742" s="67" t="str">
        <f t="shared" si="128"/>
        <v>02-02-02-010</v>
      </c>
      <c r="L2742" s="67" t="s">
        <v>736</v>
      </c>
      <c r="M2742" s="66" t="s">
        <v>273</v>
      </c>
      <c r="N2742" s="66" t="str">
        <f t="shared" si="126"/>
        <v/>
      </c>
      <c r="O2742" s="66" t="str">
        <f>IF(A2742="","",IF(M2742="DETALLE","",COUNTIFS(N2742:$N$2970,N2742)))</f>
        <v/>
      </c>
      <c r="P2742" s="66" t="s">
        <v>772</v>
      </c>
      <c r="Q2742" s="66" t="s">
        <v>735</v>
      </c>
      <c r="R2742" s="66" t="s">
        <v>728</v>
      </c>
      <c r="S2742" s="65" t="s">
        <v>908</v>
      </c>
    </row>
    <row r="2743" spans="6:19" s="66" customFormat="1" x14ac:dyDescent="0.25">
      <c r="F2743" s="80" t="s">
        <v>257</v>
      </c>
      <c r="G2743" s="80" t="s">
        <v>579</v>
      </c>
      <c r="H2743" s="6"/>
      <c r="I2743" s="6">
        <v>5000000</v>
      </c>
      <c r="J2743" s="6">
        <f t="shared" si="127"/>
        <v>5000000</v>
      </c>
      <c r="K2743" s="67" t="str">
        <f t="shared" si="128"/>
        <v>02-02-02-010</v>
      </c>
      <c r="L2743" s="67" t="s">
        <v>736</v>
      </c>
      <c r="M2743" s="66" t="s">
        <v>273</v>
      </c>
      <c r="N2743" s="66" t="str">
        <f t="shared" si="126"/>
        <v/>
      </c>
      <c r="O2743" s="66" t="str">
        <f>IF(A2743="","",IF(M2743="DETALLE","",COUNTIFS(N2743:$N$2970,N2743)))</f>
        <v/>
      </c>
      <c r="P2743" s="66" t="s">
        <v>772</v>
      </c>
      <c r="Q2743" s="66" t="s">
        <v>735</v>
      </c>
      <c r="R2743" s="66" t="s">
        <v>728</v>
      </c>
      <c r="S2743" s="65" t="s">
        <v>903</v>
      </c>
    </row>
    <row r="2744" spans="6:19" s="66" customFormat="1" x14ac:dyDescent="0.25">
      <c r="F2744" s="80" t="s">
        <v>190</v>
      </c>
      <c r="G2744" s="80" t="s">
        <v>1064</v>
      </c>
      <c r="H2744" s="6">
        <v>12400000</v>
      </c>
      <c r="I2744" s="6"/>
      <c r="J2744" s="6">
        <f t="shared" si="127"/>
        <v>12400000</v>
      </c>
      <c r="K2744" s="67" t="str">
        <f t="shared" si="128"/>
        <v>02-02-02-010</v>
      </c>
      <c r="L2744" s="67" t="s">
        <v>736</v>
      </c>
      <c r="M2744" s="66" t="s">
        <v>273</v>
      </c>
      <c r="N2744" s="66" t="str">
        <f t="shared" si="126"/>
        <v/>
      </c>
      <c r="O2744" s="66" t="str">
        <f>IF(A2744="","",IF(M2744="DETALLE","",COUNTIFS(N2744:$N$2970,N2744)))</f>
        <v/>
      </c>
      <c r="P2744" s="66" t="s">
        <v>772</v>
      </c>
      <c r="Q2744" s="66" t="s">
        <v>735</v>
      </c>
      <c r="R2744" s="66" t="s">
        <v>728</v>
      </c>
      <c r="S2744" s="65" t="s">
        <v>908</v>
      </c>
    </row>
    <row r="2745" spans="6:19" s="66" customFormat="1" x14ac:dyDescent="0.25">
      <c r="F2745" s="80" t="s">
        <v>90</v>
      </c>
      <c r="G2745" s="80" t="s">
        <v>1025</v>
      </c>
      <c r="H2745" s="6">
        <v>60000000</v>
      </c>
      <c r="I2745" s="6"/>
      <c r="J2745" s="6">
        <f t="shared" si="127"/>
        <v>60000000</v>
      </c>
      <c r="K2745" s="67" t="str">
        <f t="shared" si="128"/>
        <v>02-02-02-010</v>
      </c>
      <c r="L2745" s="67" t="s">
        <v>736</v>
      </c>
      <c r="M2745" s="66" t="s">
        <v>273</v>
      </c>
      <c r="N2745" s="66" t="str">
        <f t="shared" si="126"/>
        <v/>
      </c>
      <c r="O2745" s="66" t="str">
        <f>IF(A2745="","",IF(M2745="DETALLE","",COUNTIFS(N2745:$N$2970,N2745)))</f>
        <v/>
      </c>
      <c r="P2745" s="66" t="s">
        <v>773</v>
      </c>
      <c r="Q2745" s="66" t="s">
        <v>735</v>
      </c>
      <c r="R2745" s="66" t="s">
        <v>728</v>
      </c>
      <c r="S2745" s="65" t="s">
        <v>773</v>
      </c>
    </row>
    <row r="2746" spans="6:19" s="66" customFormat="1" x14ac:dyDescent="0.25">
      <c r="F2746" s="80" t="s">
        <v>221</v>
      </c>
      <c r="G2746" s="80" t="s">
        <v>532</v>
      </c>
      <c r="H2746" s="6"/>
      <c r="I2746" s="6">
        <v>1000000</v>
      </c>
      <c r="J2746" s="6">
        <f t="shared" si="127"/>
        <v>1000000</v>
      </c>
      <c r="K2746" s="67" t="str">
        <f t="shared" si="128"/>
        <v>02-02-02-010</v>
      </c>
      <c r="L2746" s="67" t="s">
        <v>736</v>
      </c>
      <c r="M2746" s="66" t="s">
        <v>273</v>
      </c>
      <c r="N2746" s="66" t="str">
        <f t="shared" si="126"/>
        <v/>
      </c>
      <c r="O2746" s="66" t="str">
        <f>IF(A2746="","",IF(M2746="DETALLE","",COUNTIFS(N2746:$N$2970,N2746)))</f>
        <v/>
      </c>
      <c r="P2746" s="66" t="s">
        <v>773</v>
      </c>
      <c r="Q2746" s="66" t="s">
        <v>735</v>
      </c>
      <c r="R2746" s="66" t="s">
        <v>728</v>
      </c>
      <c r="S2746" s="65" t="s">
        <v>903</v>
      </c>
    </row>
    <row r="2747" spans="6:19" s="66" customFormat="1" x14ac:dyDescent="0.25">
      <c r="F2747" s="80" t="s">
        <v>91</v>
      </c>
      <c r="G2747" s="80" t="s">
        <v>358</v>
      </c>
      <c r="H2747" s="6">
        <v>80000000</v>
      </c>
      <c r="I2747" s="6"/>
      <c r="J2747" s="6">
        <f t="shared" si="127"/>
        <v>80000000</v>
      </c>
      <c r="K2747" s="67" t="str">
        <f t="shared" si="128"/>
        <v>02-02-02-010</v>
      </c>
      <c r="L2747" s="67" t="s">
        <v>736</v>
      </c>
      <c r="M2747" s="66" t="s">
        <v>273</v>
      </c>
      <c r="N2747" s="66" t="str">
        <f t="shared" si="126"/>
        <v/>
      </c>
      <c r="O2747" s="66" t="str">
        <f>IF(A2747="","",IF(M2747="DETALLE","",COUNTIFS(N2747:$N$2970,N2747)))</f>
        <v/>
      </c>
      <c r="P2747" s="66" t="s">
        <v>773</v>
      </c>
      <c r="Q2747" s="66" t="s">
        <v>735</v>
      </c>
      <c r="R2747" s="66" t="s">
        <v>728</v>
      </c>
      <c r="S2747" s="65" t="s">
        <v>859</v>
      </c>
    </row>
    <row r="2748" spans="6:19" s="66" customFormat="1" x14ac:dyDescent="0.25">
      <c r="F2748" s="80" t="s">
        <v>222</v>
      </c>
      <c r="G2748" s="80" t="s">
        <v>533</v>
      </c>
      <c r="H2748" s="6"/>
      <c r="I2748" s="6">
        <v>1000000</v>
      </c>
      <c r="J2748" s="6">
        <f t="shared" si="127"/>
        <v>1000000</v>
      </c>
      <c r="K2748" s="67" t="str">
        <f t="shared" si="128"/>
        <v>02-02-02-010</v>
      </c>
      <c r="L2748" s="67" t="s">
        <v>736</v>
      </c>
      <c r="M2748" s="66" t="s">
        <v>273</v>
      </c>
      <c r="N2748" s="66" t="str">
        <f t="shared" si="126"/>
        <v/>
      </c>
      <c r="O2748" s="66" t="str">
        <f>IF(A2748="","",IF(M2748="DETALLE","",COUNTIFS(N2748:$N$2970,N2748)))</f>
        <v/>
      </c>
      <c r="P2748" s="66" t="s">
        <v>773</v>
      </c>
      <c r="Q2748" s="66" t="s">
        <v>735</v>
      </c>
      <c r="R2748" s="66" t="s">
        <v>728</v>
      </c>
      <c r="S2748" s="65" t="s">
        <v>903</v>
      </c>
    </row>
    <row r="2749" spans="6:19" s="66" customFormat="1" x14ac:dyDescent="0.25">
      <c r="F2749" s="80" t="s">
        <v>164</v>
      </c>
      <c r="G2749" s="80" t="s">
        <v>443</v>
      </c>
      <c r="H2749" s="6">
        <v>30000000</v>
      </c>
      <c r="I2749" s="6"/>
      <c r="J2749" s="6">
        <f t="shared" si="127"/>
        <v>30000000</v>
      </c>
      <c r="K2749" s="67" t="str">
        <f t="shared" si="128"/>
        <v>02-02-02-010</v>
      </c>
      <c r="L2749" s="67" t="s">
        <v>736</v>
      </c>
      <c r="M2749" s="66" t="s">
        <v>273</v>
      </c>
      <c r="N2749" s="66" t="str">
        <f t="shared" si="126"/>
        <v/>
      </c>
      <c r="O2749" s="66" t="str">
        <f>IF(A2749="","",IF(M2749="DETALLE","",COUNTIFS(N2749:$N$2970,N2749)))</f>
        <v/>
      </c>
      <c r="P2749" s="66" t="s">
        <v>773</v>
      </c>
      <c r="Q2749" s="66" t="s">
        <v>735</v>
      </c>
      <c r="R2749" s="66" t="s">
        <v>728</v>
      </c>
      <c r="S2749" s="65" t="s">
        <v>1054</v>
      </c>
    </row>
    <row r="2750" spans="6:19" s="66" customFormat="1" x14ac:dyDescent="0.25">
      <c r="F2750" s="80" t="s">
        <v>191</v>
      </c>
      <c r="G2750" s="80" t="s">
        <v>1065</v>
      </c>
      <c r="H2750" s="6">
        <v>5000000</v>
      </c>
      <c r="I2750" s="6"/>
      <c r="J2750" s="6">
        <f t="shared" si="127"/>
        <v>5000000</v>
      </c>
      <c r="K2750" s="67" t="str">
        <f t="shared" si="128"/>
        <v>02-02-02-010</v>
      </c>
      <c r="L2750" s="67" t="s">
        <v>736</v>
      </c>
      <c r="M2750" s="66" t="s">
        <v>273</v>
      </c>
      <c r="N2750" s="66" t="str">
        <f t="shared" si="126"/>
        <v/>
      </c>
      <c r="O2750" s="66" t="str">
        <f>IF(A2750="","",IF(M2750="DETALLE","",COUNTIFS(N2750:$N$2970,N2750)))</f>
        <v/>
      </c>
      <c r="P2750" s="66" t="s">
        <v>773</v>
      </c>
      <c r="Q2750" s="66" t="s">
        <v>735</v>
      </c>
      <c r="R2750" s="66" t="s">
        <v>728</v>
      </c>
      <c r="S2750" s="65" t="s">
        <v>908</v>
      </c>
    </row>
    <row r="2751" spans="6:19" s="66" customFormat="1" x14ac:dyDescent="0.25">
      <c r="F2751" s="80" t="s">
        <v>93</v>
      </c>
      <c r="G2751" s="80" t="s">
        <v>360</v>
      </c>
      <c r="H2751" s="6">
        <v>70930000</v>
      </c>
      <c r="I2751" s="6"/>
      <c r="J2751" s="6">
        <f t="shared" si="127"/>
        <v>70930000</v>
      </c>
      <c r="K2751" s="67" t="str">
        <f t="shared" si="128"/>
        <v>02-02-02-010</v>
      </c>
      <c r="L2751" s="67" t="s">
        <v>736</v>
      </c>
      <c r="M2751" s="66" t="s">
        <v>273</v>
      </c>
      <c r="N2751" s="66" t="str">
        <f t="shared" si="126"/>
        <v/>
      </c>
      <c r="O2751" s="66" t="str">
        <f>IF(A2751="","",IF(M2751="DETALLE","",COUNTIFS(N2751:$N$2970,N2751)))</f>
        <v/>
      </c>
      <c r="P2751" s="66" t="s">
        <v>774</v>
      </c>
      <c r="Q2751" s="66" t="s">
        <v>735</v>
      </c>
      <c r="R2751" s="66" t="s">
        <v>728</v>
      </c>
      <c r="S2751" s="65" t="s">
        <v>774</v>
      </c>
    </row>
    <row r="2752" spans="6:19" s="66" customFormat="1" x14ac:dyDescent="0.25">
      <c r="F2752" s="80" t="s">
        <v>94</v>
      </c>
      <c r="G2752" s="80" t="s">
        <v>361</v>
      </c>
      <c r="H2752" s="6">
        <v>60000000</v>
      </c>
      <c r="I2752" s="6"/>
      <c r="J2752" s="6">
        <f t="shared" si="127"/>
        <v>60000000</v>
      </c>
      <c r="K2752" s="67" t="str">
        <f t="shared" si="128"/>
        <v>02-02-02-010</v>
      </c>
      <c r="L2752" s="67" t="s">
        <v>736</v>
      </c>
      <c r="M2752" s="66" t="s">
        <v>273</v>
      </c>
      <c r="N2752" s="66" t="str">
        <f t="shared" si="126"/>
        <v/>
      </c>
      <c r="O2752" s="66" t="str">
        <f>IF(A2752="","",IF(M2752="DETALLE","",COUNTIFS(N2752:$N$2970,N2752)))</f>
        <v/>
      </c>
      <c r="P2752" s="66" t="s">
        <v>774</v>
      </c>
      <c r="Q2752" s="66" t="s">
        <v>735</v>
      </c>
      <c r="R2752" s="66" t="s">
        <v>728</v>
      </c>
      <c r="S2752" s="65" t="s">
        <v>860</v>
      </c>
    </row>
    <row r="2753" spans="1:19" s="66" customFormat="1" x14ac:dyDescent="0.25">
      <c r="F2753" s="80" t="s">
        <v>223</v>
      </c>
      <c r="G2753" s="80" t="s">
        <v>534</v>
      </c>
      <c r="H2753" s="6"/>
      <c r="I2753" s="6">
        <v>10000000</v>
      </c>
      <c r="J2753" s="6">
        <f t="shared" si="127"/>
        <v>10000000</v>
      </c>
      <c r="K2753" s="67" t="str">
        <f t="shared" si="128"/>
        <v>02-02-02-010</v>
      </c>
      <c r="L2753" s="67" t="s">
        <v>736</v>
      </c>
      <c r="M2753" s="66" t="s">
        <v>273</v>
      </c>
      <c r="N2753" s="66" t="str">
        <f t="shared" si="126"/>
        <v/>
      </c>
      <c r="O2753" s="66" t="str">
        <f>IF(A2753="","",IF(M2753="DETALLE","",COUNTIFS(N2753:$N$2970,N2753)))</f>
        <v/>
      </c>
      <c r="P2753" s="66" t="s">
        <v>774</v>
      </c>
      <c r="Q2753" s="66" t="s">
        <v>735</v>
      </c>
      <c r="R2753" s="66" t="s">
        <v>728</v>
      </c>
      <c r="S2753" s="65" t="s">
        <v>903</v>
      </c>
    </row>
    <row r="2754" spans="1:19" s="66" customFormat="1" x14ac:dyDescent="0.25">
      <c r="F2754" s="80" t="s">
        <v>192</v>
      </c>
      <c r="G2754" s="80" t="s">
        <v>1066</v>
      </c>
      <c r="H2754" s="6">
        <v>20000000</v>
      </c>
      <c r="I2754" s="6"/>
      <c r="J2754" s="6">
        <f t="shared" si="127"/>
        <v>20000000</v>
      </c>
      <c r="K2754" s="67" t="str">
        <f t="shared" si="128"/>
        <v>02-02-02-010</v>
      </c>
      <c r="L2754" s="67" t="s">
        <v>736</v>
      </c>
      <c r="M2754" s="66" t="s">
        <v>273</v>
      </c>
      <c r="N2754" s="66" t="str">
        <f t="shared" si="126"/>
        <v/>
      </c>
      <c r="O2754" s="66" t="str">
        <f>IF(A2754="","",IF(M2754="DETALLE","",COUNTIFS(N2754:$N$2970,N2754)))</f>
        <v/>
      </c>
      <c r="P2754" s="66" t="s">
        <v>774</v>
      </c>
      <c r="Q2754" s="66" t="s">
        <v>735</v>
      </c>
      <c r="R2754" s="66" t="s">
        <v>728</v>
      </c>
      <c r="S2754" s="65" t="s">
        <v>908</v>
      </c>
    </row>
    <row r="2755" spans="1:19" s="66" customFormat="1" x14ac:dyDescent="0.25">
      <c r="F2755" s="80" t="s">
        <v>142</v>
      </c>
      <c r="G2755" s="80" t="s">
        <v>406</v>
      </c>
      <c r="H2755" s="6">
        <v>40000000</v>
      </c>
      <c r="I2755" s="6"/>
      <c r="J2755" s="6">
        <f t="shared" si="127"/>
        <v>40000000</v>
      </c>
      <c r="K2755" s="67" t="str">
        <f t="shared" si="128"/>
        <v>02-02-02-010</v>
      </c>
      <c r="L2755" s="67" t="s">
        <v>736</v>
      </c>
      <c r="M2755" s="66" t="s">
        <v>273</v>
      </c>
      <c r="N2755" s="66" t="str">
        <f t="shared" si="126"/>
        <v/>
      </c>
      <c r="O2755" s="66" t="str">
        <f>IF(A2755="","",IF(M2755="DETALLE","",COUNTIFS(N2755:$N$2970,N2755)))</f>
        <v/>
      </c>
      <c r="P2755" s="66" t="s">
        <v>774</v>
      </c>
      <c r="Q2755" s="66" t="s">
        <v>735</v>
      </c>
      <c r="R2755" s="66" t="s">
        <v>728</v>
      </c>
      <c r="S2755" s="65" t="s">
        <v>1053</v>
      </c>
    </row>
    <row r="2756" spans="1:19" s="66" customFormat="1" x14ac:dyDescent="0.25">
      <c r="F2756" s="80" t="s">
        <v>96</v>
      </c>
      <c r="G2756" s="80" t="s">
        <v>363</v>
      </c>
      <c r="H2756" s="6">
        <v>30000000</v>
      </c>
      <c r="I2756" s="6"/>
      <c r="J2756" s="6">
        <f t="shared" si="127"/>
        <v>30000000</v>
      </c>
      <c r="K2756" s="67" t="str">
        <f t="shared" si="128"/>
        <v>02-02-02-010</v>
      </c>
      <c r="L2756" s="67" t="s">
        <v>736</v>
      </c>
      <c r="M2756" s="66" t="s">
        <v>273</v>
      </c>
      <c r="N2756" s="66" t="str">
        <f t="shared" si="126"/>
        <v/>
      </c>
      <c r="O2756" s="66" t="str">
        <f>IF(A2756="","",IF(M2756="DETALLE","",COUNTIFS(N2756:$N$2970,N2756)))</f>
        <v/>
      </c>
      <c r="P2756" s="66" t="s">
        <v>742</v>
      </c>
      <c r="Q2756" s="66" t="s">
        <v>735</v>
      </c>
      <c r="R2756" s="66" t="s">
        <v>728</v>
      </c>
      <c r="S2756" s="65" t="s">
        <v>742</v>
      </c>
    </row>
    <row r="2757" spans="1:19" s="66" customFormat="1" x14ac:dyDescent="0.25">
      <c r="F2757" s="80" t="s">
        <v>97</v>
      </c>
      <c r="G2757" s="80" t="s">
        <v>364</v>
      </c>
      <c r="H2757" s="6">
        <v>45000000</v>
      </c>
      <c r="I2757" s="6"/>
      <c r="J2757" s="6">
        <f t="shared" si="127"/>
        <v>45000000</v>
      </c>
      <c r="K2757" s="67" t="str">
        <f t="shared" si="128"/>
        <v>02-02-02-010</v>
      </c>
      <c r="L2757" s="67" t="s">
        <v>736</v>
      </c>
      <c r="M2757" s="66" t="s">
        <v>273</v>
      </c>
      <c r="N2757" s="66" t="str">
        <f t="shared" si="126"/>
        <v/>
      </c>
      <c r="O2757" s="66" t="str">
        <f>IF(A2757="","",IF(M2757="DETALLE","",COUNTIFS(N2757:$N$2970,N2757)))</f>
        <v/>
      </c>
      <c r="P2757" s="66" t="s">
        <v>742</v>
      </c>
      <c r="Q2757" s="66" t="s">
        <v>735</v>
      </c>
      <c r="R2757" s="66" t="s">
        <v>728</v>
      </c>
      <c r="S2757" s="65" t="s">
        <v>861</v>
      </c>
    </row>
    <row r="2758" spans="1:19" s="66" customFormat="1" x14ac:dyDescent="0.25">
      <c r="F2758" s="80" t="s">
        <v>224</v>
      </c>
      <c r="G2758" s="80" t="s">
        <v>535</v>
      </c>
      <c r="H2758" s="6"/>
      <c r="I2758" s="6">
        <v>5000000</v>
      </c>
      <c r="J2758" s="6">
        <f t="shared" si="127"/>
        <v>5000000</v>
      </c>
      <c r="K2758" s="67" t="str">
        <f t="shared" si="128"/>
        <v>02-02-02-010</v>
      </c>
      <c r="L2758" s="67" t="s">
        <v>736</v>
      </c>
      <c r="M2758" s="66" t="s">
        <v>273</v>
      </c>
      <c r="N2758" s="66" t="str">
        <f t="shared" si="126"/>
        <v/>
      </c>
      <c r="O2758" s="66" t="str">
        <f>IF(A2758="","",IF(M2758="DETALLE","",COUNTIFS(N2758:$N$2970,N2758)))</f>
        <v/>
      </c>
      <c r="P2758" s="66" t="s">
        <v>742</v>
      </c>
      <c r="Q2758" s="66" t="s">
        <v>735</v>
      </c>
      <c r="R2758" s="66" t="s">
        <v>728</v>
      </c>
      <c r="S2758" s="65" t="s">
        <v>903</v>
      </c>
    </row>
    <row r="2759" spans="1:19" s="66" customFormat="1" x14ac:dyDescent="0.25">
      <c r="F2759" s="80" t="s">
        <v>98</v>
      </c>
      <c r="G2759" s="80" t="s">
        <v>283</v>
      </c>
      <c r="H2759" s="6">
        <v>15000000</v>
      </c>
      <c r="I2759" s="6"/>
      <c r="J2759" s="6">
        <f t="shared" si="127"/>
        <v>15000000</v>
      </c>
      <c r="K2759" s="67" t="str">
        <f t="shared" si="128"/>
        <v>02-02-02-010</v>
      </c>
      <c r="L2759" s="67" t="s">
        <v>736</v>
      </c>
      <c r="M2759" s="66" t="s">
        <v>273</v>
      </c>
      <c r="N2759" s="66" t="str">
        <f t="shared" si="126"/>
        <v/>
      </c>
      <c r="O2759" s="66" t="str">
        <f>IF(A2759="","",IF(M2759="DETALLE","",COUNTIFS(N2759:$N$2970,N2759)))</f>
        <v/>
      </c>
      <c r="P2759" s="66" t="s">
        <v>742</v>
      </c>
      <c r="Q2759" s="66" t="s">
        <v>735</v>
      </c>
      <c r="R2759" s="66" t="s">
        <v>728</v>
      </c>
      <c r="S2759" s="65" t="s">
        <v>862</v>
      </c>
    </row>
    <row r="2760" spans="1:19" s="66" customFormat="1" x14ac:dyDescent="0.25">
      <c r="F2760" s="80" t="s">
        <v>193</v>
      </c>
      <c r="G2760" s="80" t="s">
        <v>1067</v>
      </c>
      <c r="H2760" s="6">
        <v>18000000</v>
      </c>
      <c r="I2760" s="6"/>
      <c r="J2760" s="6">
        <f t="shared" si="127"/>
        <v>18000000</v>
      </c>
      <c r="K2760" s="67" t="str">
        <f t="shared" si="128"/>
        <v>02-02-02-010</v>
      </c>
      <c r="L2760" s="67" t="s">
        <v>736</v>
      </c>
      <c r="M2760" s="66" t="s">
        <v>273</v>
      </c>
      <c r="N2760" s="66" t="str">
        <f t="shared" si="126"/>
        <v/>
      </c>
      <c r="O2760" s="66" t="str">
        <f>IF(A2760="","",IF(M2760="DETALLE","",COUNTIFS(N2760:$N$2970,N2760)))</f>
        <v/>
      </c>
      <c r="P2760" s="66" t="s">
        <v>742</v>
      </c>
      <c r="Q2760" s="66" t="s">
        <v>735</v>
      </c>
      <c r="R2760" s="66" t="s">
        <v>728</v>
      </c>
      <c r="S2760" s="65" t="s">
        <v>908</v>
      </c>
    </row>
    <row r="2761" spans="1:19" s="66" customFormat="1" x14ac:dyDescent="0.25">
      <c r="F2761" s="80" t="s">
        <v>99</v>
      </c>
      <c r="G2761" s="80" t="s">
        <v>365</v>
      </c>
      <c r="H2761" s="6">
        <v>33000000</v>
      </c>
      <c r="I2761" s="6"/>
      <c r="J2761" s="6">
        <f t="shared" si="127"/>
        <v>33000000</v>
      </c>
      <c r="K2761" s="67" t="str">
        <f t="shared" si="128"/>
        <v>02-02-02-010</v>
      </c>
      <c r="L2761" s="67" t="s">
        <v>736</v>
      </c>
      <c r="M2761" s="66" t="s">
        <v>273</v>
      </c>
      <c r="N2761" s="66" t="str">
        <f t="shared" si="126"/>
        <v/>
      </c>
      <c r="O2761" s="66" t="str">
        <f>IF(A2761="","",IF(M2761="DETALLE","",COUNTIFS(N2761:$N$2970,N2761)))</f>
        <v/>
      </c>
      <c r="P2761" s="66" t="s">
        <v>742</v>
      </c>
      <c r="Q2761" s="66" t="s">
        <v>735</v>
      </c>
      <c r="R2761" s="66" t="s">
        <v>728</v>
      </c>
      <c r="S2761" s="65" t="s">
        <v>1052</v>
      </c>
    </row>
    <row r="2762" spans="1:19" s="66" customFormat="1" x14ac:dyDescent="0.25">
      <c r="F2762" s="80" t="s">
        <v>267</v>
      </c>
      <c r="G2762" s="80" t="s">
        <v>1027</v>
      </c>
      <c r="H2762" s="6"/>
      <c r="I2762" s="6">
        <v>100000000</v>
      </c>
      <c r="J2762" s="6">
        <f t="shared" si="127"/>
        <v>100000000</v>
      </c>
      <c r="K2762" s="67" t="str">
        <f t="shared" si="128"/>
        <v>02-02-02-010</v>
      </c>
      <c r="L2762" s="67" t="s">
        <v>736</v>
      </c>
      <c r="M2762" s="66" t="s">
        <v>273</v>
      </c>
      <c r="N2762" s="66" t="str">
        <f t="shared" si="126"/>
        <v/>
      </c>
      <c r="O2762" s="66" t="str">
        <f>IF(A2762="","",IF(M2762="DETALLE","",COUNTIFS(N2762:$N$2970,N2762)))</f>
        <v/>
      </c>
      <c r="P2762" s="66" t="s">
        <v>747</v>
      </c>
      <c r="Q2762" s="66" t="s">
        <v>735</v>
      </c>
      <c r="R2762" s="66" t="s">
        <v>728</v>
      </c>
      <c r="S2762" s="65" t="s">
        <v>903</v>
      </c>
    </row>
    <row r="2763" spans="1:19" s="66" customFormat="1" ht="18" customHeight="1" x14ac:dyDescent="0.25">
      <c r="K2763" s="64" t="e">
        <f>IF(#REF!&lt;&gt;"",K2762,#REF!&amp;IF(#REF!="","","-"&amp;#REF!)&amp;IF(OR(#REF!="",#REF!=" "),"","-"&amp;#REF!)&amp;IF(OR(#REF!="",#REF!=" "),"","-"&amp;#REF!)&amp;IF(OR(#REF!="",#REF!=" "),"","-"&amp;#REF!))</f>
        <v>#REF!</v>
      </c>
      <c r="L2763" s="64" t="s">
        <v>261</v>
      </c>
      <c r="M2763" s="62" t="s">
        <v>261</v>
      </c>
      <c r="N2763" s="62" t="e">
        <f>IF(#REF!&lt;&gt;"","",#REF!&amp;TRIM(#REF!)&amp;TRIM(#REF!)&amp;TRIM(#REF!)&amp;TRIM(#REF!)&amp;TRIM(M2763))</f>
        <v>#REF!</v>
      </c>
      <c r="O2763" s="62" t="e">
        <f>IF(#REF!="","",IF(M2763="DETALLE","",COUNTIFS(N2763:$N$2970,N2763)))</f>
        <v>#REF!</v>
      </c>
      <c r="P2763" s="62" t="s">
        <v>261</v>
      </c>
      <c r="Q2763" s="62" t="s">
        <v>261</v>
      </c>
      <c r="R2763" s="62" t="s">
        <v>261</v>
      </c>
      <c r="S2763" s="65" t="s">
        <v>261</v>
      </c>
    </row>
    <row r="2764" spans="1:19" s="66" customFormat="1" ht="23.25" customHeight="1" x14ac:dyDescent="0.25">
      <c r="A2764" s="62" t="s">
        <v>27</v>
      </c>
      <c r="B2764" s="62" t="s">
        <v>27</v>
      </c>
      <c r="C2764" s="62" t="s">
        <v>268</v>
      </c>
      <c r="D2764" s="62"/>
      <c r="E2764" s="62" t="s">
        <v>261</v>
      </c>
      <c r="F2764" s="62"/>
      <c r="G2764" s="63" t="s">
        <v>723</v>
      </c>
      <c r="H2764" s="4">
        <f>IF(A2764="","",SUMIFS(H2765:$H$2970,L2765:$L$2970,K2764))</f>
        <v>30000000000</v>
      </c>
      <c r="I2764" s="4">
        <f>IF(A2764="","",SUMIFS(I2765:$I$2970,L2765:$L$2970,K2764))</f>
        <v>5000000000</v>
      </c>
      <c r="J2764" s="4">
        <f t="shared" si="127"/>
        <v>35000000000</v>
      </c>
      <c r="K2764" s="64" t="str">
        <f>IF(F2764&lt;&gt;"",#REF!,A2764&amp;IF(B2764="","","-"&amp;B2764)&amp;IF(OR(C2764="",C2764=" "),"","-"&amp;C2764)&amp;IF(OR(D2764="",D2764=" "),"","-"&amp;D2764)&amp;IF(OR(E2764="",E2764=" "),"","-"&amp;E2764))</f>
        <v>02-02-04</v>
      </c>
      <c r="L2764" s="64" t="s">
        <v>606</v>
      </c>
      <c r="M2764" s="62" t="s">
        <v>272</v>
      </c>
      <c r="N2764" s="62" t="str">
        <f t="shared" si="126"/>
        <v>020204Objeto</v>
      </c>
      <c r="O2764" s="62">
        <f>IF(A2764="","",IF(M2764="DETALLE","",COUNTIFS(N2764:$N$2970,N2764)))</f>
        <v>1</v>
      </c>
      <c r="P2764" s="62" t="s">
        <v>261</v>
      </c>
      <c r="Q2764" s="62" t="s">
        <v>723</v>
      </c>
      <c r="R2764" s="62" t="s">
        <v>723</v>
      </c>
      <c r="S2764" s="65" t="s">
        <v>261</v>
      </c>
    </row>
    <row r="2765" spans="1:19" s="66" customFormat="1" ht="21.75" customHeight="1" thickBot="1" x14ac:dyDescent="0.3">
      <c r="F2765" s="80" t="s">
        <v>269</v>
      </c>
      <c r="G2765" s="80" t="s">
        <v>723</v>
      </c>
      <c r="H2765" s="6">
        <v>30000000000</v>
      </c>
      <c r="I2765" s="6">
        <v>5000000000</v>
      </c>
      <c r="J2765" s="6">
        <f t="shared" si="127"/>
        <v>35000000000</v>
      </c>
      <c r="K2765" s="67" t="str">
        <f t="shared" si="128"/>
        <v>02-02-04</v>
      </c>
      <c r="L2765" s="67" t="s">
        <v>726</v>
      </c>
      <c r="M2765" s="66" t="s">
        <v>273</v>
      </c>
      <c r="N2765" s="66" t="str">
        <f t="shared" si="126"/>
        <v/>
      </c>
      <c r="O2765" s="66" t="str">
        <f>IF(A2765="","",IF(M2765="DETALLE","",COUNTIFS(N2765:$N$2970,N2765)))</f>
        <v/>
      </c>
      <c r="P2765" s="66" t="s">
        <v>269</v>
      </c>
      <c r="Q2765" s="66" t="s">
        <v>723</v>
      </c>
      <c r="R2765" s="66" t="s">
        <v>723</v>
      </c>
      <c r="S2765" s="65" t="s">
        <v>269</v>
      </c>
    </row>
    <row r="2766" spans="1:19" s="66" customFormat="1" ht="15.75" thickTop="1" x14ac:dyDescent="0.25">
      <c r="A2766" s="91" t="s">
        <v>926</v>
      </c>
      <c r="B2766" s="92"/>
      <c r="C2766" s="92"/>
      <c r="D2766" s="92"/>
      <c r="E2766" s="92"/>
      <c r="F2766" s="92"/>
      <c r="G2766" s="92"/>
      <c r="H2766" s="92"/>
      <c r="I2766" s="92"/>
      <c r="J2766" s="61" t="s">
        <v>955</v>
      </c>
      <c r="K2766" s="67"/>
      <c r="L2766" s="67"/>
      <c r="S2766" s="65"/>
    </row>
    <row r="2767" spans="1:19" s="66" customFormat="1" ht="45" customHeight="1" thickBot="1" x14ac:dyDescent="0.3">
      <c r="A2767" s="93" t="s">
        <v>929</v>
      </c>
      <c r="B2767" s="94"/>
      <c r="C2767" s="94"/>
      <c r="D2767" s="94"/>
      <c r="E2767" s="94"/>
      <c r="F2767" s="94"/>
      <c r="G2767" s="94"/>
      <c r="H2767" s="94"/>
      <c r="I2767" s="94"/>
      <c r="J2767" s="94"/>
      <c r="K2767" s="67"/>
      <c r="L2767" s="67"/>
      <c r="S2767" s="65"/>
    </row>
    <row r="2768" spans="1:19" s="66" customFormat="1" ht="15.75" thickTop="1" x14ac:dyDescent="0.25">
      <c r="A2768" s="48" t="s">
        <v>11</v>
      </c>
      <c r="B2768" s="48" t="s">
        <v>12</v>
      </c>
      <c r="C2768" s="48" t="s">
        <v>13</v>
      </c>
      <c r="D2768" s="48" t="s">
        <v>14</v>
      </c>
      <c r="E2768" s="48" t="s">
        <v>15</v>
      </c>
      <c r="F2768" s="48" t="s">
        <v>16</v>
      </c>
      <c r="G2768" s="49" t="s">
        <v>17</v>
      </c>
      <c r="H2768" s="50" t="s">
        <v>18</v>
      </c>
      <c r="I2768" s="50" t="s">
        <v>19</v>
      </c>
      <c r="J2768" s="50" t="s">
        <v>20</v>
      </c>
      <c r="K2768" s="67"/>
      <c r="L2768" s="67"/>
      <c r="S2768" s="65"/>
    </row>
    <row r="2769" spans="1:19" s="66" customFormat="1" ht="19.5" customHeight="1" x14ac:dyDescent="0.25">
      <c r="A2769" s="62"/>
      <c r="B2769" s="62"/>
      <c r="C2769" s="62"/>
      <c r="D2769" s="62"/>
      <c r="E2769" s="62"/>
      <c r="F2769" s="62"/>
      <c r="G2769" s="62" t="s">
        <v>261</v>
      </c>
      <c r="H2769" s="4" t="str">
        <f>IF(A2769="","",SUMIFS(H2770:$H$2970,L2770:$L$2970,K2769))</f>
        <v/>
      </c>
      <c r="I2769" s="4" t="str">
        <f>IF(A2769="","",SUMIFS(I2770:$I$2970,L2770:$L$2970,K2769))</f>
        <v/>
      </c>
      <c r="J2769" s="4" t="str">
        <f t="shared" si="127"/>
        <v/>
      </c>
      <c r="K2769" s="64" t="str">
        <f>IF(F2769&lt;&gt;"",K2765,A2769&amp;IF(B2769="","","-"&amp;B2769)&amp;IF(OR(C2769="",C2769=" "),"","-"&amp;C2769)&amp;IF(OR(D2769="",D2769=" "),"","-"&amp;D2769)&amp;IF(OR(E2769="",E2769=" "),"","-"&amp;E2769))</f>
        <v/>
      </c>
      <c r="L2769" s="64" t="s">
        <v>261</v>
      </c>
      <c r="M2769" s="62" t="s">
        <v>261</v>
      </c>
      <c r="N2769" s="62" t="str">
        <f t="shared" si="126"/>
        <v/>
      </c>
      <c r="O2769" s="62" t="str">
        <f>IF(A2769="","",IF(M2769="DETALLE","",COUNTIFS(N2769:$N$2970,N2769)))</f>
        <v/>
      </c>
      <c r="P2769" s="62" t="s">
        <v>261</v>
      </c>
      <c r="Q2769" s="62" t="s">
        <v>261</v>
      </c>
      <c r="R2769" s="62" t="s">
        <v>261</v>
      </c>
      <c r="S2769" s="65" t="s">
        <v>261</v>
      </c>
    </row>
    <row r="2770" spans="1:19" s="66" customFormat="1" ht="17.25" customHeight="1" x14ac:dyDescent="0.25">
      <c r="A2770" s="62" t="s">
        <v>270</v>
      </c>
      <c r="B2770" s="62"/>
      <c r="C2770" s="62"/>
      <c r="D2770" s="62"/>
      <c r="E2770" s="62"/>
      <c r="F2770" s="62"/>
      <c r="G2770" s="63" t="s">
        <v>724</v>
      </c>
      <c r="H2770" s="4">
        <f>IF(A2770="","",SUMIFS(H2771:$H$2970,L2771:$L$2970,K2770))</f>
        <v>18034894898.580002</v>
      </c>
      <c r="I2770" s="4">
        <f>IF(A2770="","",SUMIFS(I2771:$I$2970,L2771:$L$2970,K2770))</f>
        <v>0</v>
      </c>
      <c r="J2770" s="4">
        <f t="shared" si="127"/>
        <v>18034894898.580002</v>
      </c>
      <c r="K2770" s="64" t="str">
        <f t="shared" si="128"/>
        <v>08</v>
      </c>
      <c r="L2770" s="64" t="s">
        <v>26</v>
      </c>
      <c r="M2770" s="62" t="s">
        <v>274</v>
      </c>
      <c r="N2770" s="62" t="str">
        <f t="shared" si="126"/>
        <v>08Cuenta</v>
      </c>
      <c r="O2770" s="62">
        <f>IF(A2770="","",IF(M2770="DETALLE","",COUNTIFS(N2770:$N$2970,N2770)))</f>
        <v>1</v>
      </c>
      <c r="P2770" s="62" t="s">
        <v>261</v>
      </c>
      <c r="Q2770" s="62" t="s">
        <v>261</v>
      </c>
      <c r="R2770" s="62" t="s">
        <v>724</v>
      </c>
      <c r="S2770" s="65" t="s">
        <v>261</v>
      </c>
    </row>
    <row r="2771" spans="1:19" s="66" customFormat="1" ht="20.25" customHeight="1" x14ac:dyDescent="0.25">
      <c r="A2771" s="62" t="s">
        <v>270</v>
      </c>
      <c r="B2771" s="62" t="s">
        <v>28</v>
      </c>
      <c r="C2771" s="62"/>
      <c r="D2771" s="62"/>
      <c r="E2771" s="62"/>
      <c r="F2771" s="62"/>
      <c r="G2771" s="63" t="s">
        <v>291</v>
      </c>
      <c r="H2771" s="4">
        <f>IF(A2771="","",SUMIFS(H2772:$H$2970,L2772:$L$2970,K2771))</f>
        <v>16911999999.68</v>
      </c>
      <c r="I2771" s="4">
        <f>IF(A2771="","",SUMIFS(I2772:$I$2970,L2772:$L$2970,K2771))</f>
        <v>0</v>
      </c>
      <c r="J2771" s="4">
        <f t="shared" si="127"/>
        <v>16911999999.68</v>
      </c>
      <c r="K2771" s="64" t="str">
        <f t="shared" si="128"/>
        <v>08-01</v>
      </c>
      <c r="L2771" s="64" t="s">
        <v>270</v>
      </c>
      <c r="M2771" s="62" t="s">
        <v>275</v>
      </c>
      <c r="N2771" s="62" t="str">
        <f t="shared" si="126"/>
        <v>0801Subcuenta</v>
      </c>
      <c r="O2771" s="62">
        <f>IF(A2771="","",IF(M2771="DETALLE","",COUNTIFS(N2771:$N$2970,N2771)))</f>
        <v>1</v>
      </c>
      <c r="P2771" s="62" t="s">
        <v>261</v>
      </c>
      <c r="Q2771" s="62" t="s">
        <v>291</v>
      </c>
      <c r="R2771" s="62" t="s">
        <v>291</v>
      </c>
      <c r="S2771" s="65" t="s">
        <v>261</v>
      </c>
    </row>
    <row r="2772" spans="1:19" s="66" customFormat="1" ht="18.75" customHeight="1" x14ac:dyDescent="0.25">
      <c r="A2772" s="62" t="s">
        <v>270</v>
      </c>
      <c r="B2772" s="62" t="s">
        <v>28</v>
      </c>
      <c r="C2772" s="62" t="s">
        <v>27</v>
      </c>
      <c r="D2772" s="62"/>
      <c r="E2772" s="62"/>
      <c r="F2772" s="62"/>
      <c r="G2772" s="63" t="s">
        <v>725</v>
      </c>
      <c r="H2772" s="4">
        <f>IF(A2772="","",SUMIFS(H2773:$H$2970,L2773:$L$2970,K2772))</f>
        <v>16911999999.68</v>
      </c>
      <c r="I2772" s="4">
        <f>IF(A2772="","",SUMIFS(I2773:$I$2970,L2773:$L$2970,K2772))</f>
        <v>0</v>
      </c>
      <c r="J2772" s="4">
        <f t="shared" si="127"/>
        <v>16911999999.68</v>
      </c>
      <c r="K2772" s="64" t="str">
        <f t="shared" si="128"/>
        <v>08-01-02</v>
      </c>
      <c r="L2772" s="64" t="s">
        <v>727</v>
      </c>
      <c r="M2772" s="62" t="s">
        <v>272</v>
      </c>
      <c r="N2772" s="62" t="str">
        <f t="shared" si="126"/>
        <v>080102Objeto</v>
      </c>
      <c r="O2772" s="62">
        <f>IF(A2772="","",IF(M2772="DETALLE","",COUNTIFS(N2772:$N$2970,N2772)))</f>
        <v>1</v>
      </c>
      <c r="P2772" s="62" t="s">
        <v>261</v>
      </c>
      <c r="Q2772" s="62" t="s">
        <v>291</v>
      </c>
      <c r="R2772" s="62" t="s">
        <v>725</v>
      </c>
      <c r="S2772" s="65" t="s">
        <v>261</v>
      </c>
    </row>
    <row r="2773" spans="1:19" s="66" customFormat="1" ht="22.5" customHeight="1" x14ac:dyDescent="0.25">
      <c r="A2773" s="62" t="s">
        <v>270</v>
      </c>
      <c r="B2773" s="62" t="s">
        <v>28</v>
      </c>
      <c r="C2773" s="62" t="s">
        <v>27</v>
      </c>
      <c r="D2773" s="62" t="s">
        <v>151</v>
      </c>
      <c r="E2773" s="62" t="s">
        <v>261</v>
      </c>
      <c r="F2773" s="62"/>
      <c r="G2773" s="63" t="s">
        <v>721</v>
      </c>
      <c r="H2773" s="4">
        <f>IF(A2773="","",SUMIFS(H2774:$H$2970,L2774:$L$2970,K2773))</f>
        <v>12601587480</v>
      </c>
      <c r="I2773" s="4">
        <f>IF(A2773="","",SUMIFS(I2774:$I$2970,L2774:$L$2970,K2773))</f>
        <v>0</v>
      </c>
      <c r="J2773" s="4">
        <f t="shared" si="127"/>
        <v>12601587480</v>
      </c>
      <c r="K2773" s="64" t="str">
        <f>IF(F2773&lt;&gt;"",#REF!,A2773&amp;IF(B2773="","","-"&amp;B2773)&amp;IF(OR(C2773="",C2773=" "),"","-"&amp;C2773)&amp;IF(OR(D2773="",D2773=" "),"","-"&amp;D2773)&amp;IF(OR(E2773="",E2773=" "),"","-"&amp;E2773))</f>
        <v>08-01-02-001</v>
      </c>
      <c r="L2773" s="64" t="s">
        <v>284</v>
      </c>
      <c r="M2773" s="62" t="s">
        <v>276</v>
      </c>
      <c r="N2773" s="62" t="str">
        <f t="shared" si="126"/>
        <v>080102001Ordinal</v>
      </c>
      <c r="O2773" s="62">
        <f>IF(A2773="","",IF(M2773="DETALLE","",COUNTIFS(N2773:$N$2970,N2773)))</f>
        <v>1</v>
      </c>
      <c r="P2773" s="62" t="s">
        <v>261</v>
      </c>
      <c r="Q2773" s="62" t="s">
        <v>291</v>
      </c>
      <c r="R2773" s="62" t="s">
        <v>721</v>
      </c>
      <c r="S2773" s="65" t="s">
        <v>261</v>
      </c>
    </row>
    <row r="2774" spans="1:19" s="66" customFormat="1" x14ac:dyDescent="0.25">
      <c r="F2774" s="80" t="s">
        <v>101</v>
      </c>
      <c r="G2774" s="80" t="s">
        <v>279</v>
      </c>
      <c r="H2774" s="6">
        <v>163100000</v>
      </c>
      <c r="I2774" s="6"/>
      <c r="J2774" s="6">
        <f t="shared" si="127"/>
        <v>163100000</v>
      </c>
      <c r="K2774" s="67" t="str">
        <f t="shared" si="128"/>
        <v>08-01-02-001</v>
      </c>
      <c r="L2774" s="67" t="s">
        <v>722</v>
      </c>
      <c r="M2774" s="66" t="s">
        <v>273</v>
      </c>
      <c r="N2774" s="66" t="str">
        <f t="shared" si="126"/>
        <v/>
      </c>
      <c r="O2774" s="66" t="str">
        <f>IF(A2774="","",IF(M2774="DETALLE","",COUNTIFS(N2774:$N$2970,N2774)))</f>
        <v/>
      </c>
      <c r="P2774" s="66" t="s">
        <v>739</v>
      </c>
      <c r="Q2774" s="66" t="s">
        <v>291</v>
      </c>
      <c r="R2774" s="66" t="s">
        <v>721</v>
      </c>
      <c r="S2774" s="65" t="s">
        <v>864</v>
      </c>
    </row>
    <row r="2775" spans="1:19" s="66" customFormat="1" x14ac:dyDescent="0.25">
      <c r="F2775" s="80" t="s">
        <v>103</v>
      </c>
      <c r="G2775" s="80" t="s">
        <v>369</v>
      </c>
      <c r="H2775" s="6">
        <v>220574000</v>
      </c>
      <c r="I2775" s="6"/>
      <c r="J2775" s="6">
        <f t="shared" si="127"/>
        <v>220574000</v>
      </c>
      <c r="K2775" s="67" t="str">
        <f t="shared" si="128"/>
        <v>08-01-02-001</v>
      </c>
      <c r="L2775" s="67" t="s">
        <v>722</v>
      </c>
      <c r="M2775" s="66" t="s">
        <v>273</v>
      </c>
      <c r="N2775" s="66" t="str">
        <f t="shared" si="126"/>
        <v/>
      </c>
      <c r="O2775" s="66" t="str">
        <f>IF(A2775="","",IF(M2775="DETALLE","",COUNTIFS(N2775:$N$2970,N2775)))</f>
        <v/>
      </c>
      <c r="P2775" s="66" t="s">
        <v>747</v>
      </c>
      <c r="Q2775" s="66" t="s">
        <v>291</v>
      </c>
      <c r="R2775" s="66" t="s">
        <v>721</v>
      </c>
      <c r="S2775" s="65" t="s">
        <v>747</v>
      </c>
    </row>
    <row r="2776" spans="1:19" s="66" customFormat="1" x14ac:dyDescent="0.25">
      <c r="F2776" s="80" t="s">
        <v>40</v>
      </c>
      <c r="G2776" s="80" t="s">
        <v>994</v>
      </c>
      <c r="H2776" s="6">
        <v>140000000</v>
      </c>
      <c r="I2776" s="6"/>
      <c r="J2776" s="6">
        <f t="shared" si="127"/>
        <v>140000000</v>
      </c>
      <c r="K2776" s="67" t="str">
        <f t="shared" si="128"/>
        <v>08-01-02-001</v>
      </c>
      <c r="L2776" s="67" t="s">
        <v>722</v>
      </c>
      <c r="M2776" s="66" t="s">
        <v>273</v>
      </c>
      <c r="N2776" s="66" t="str">
        <f t="shared" si="126"/>
        <v/>
      </c>
      <c r="O2776" s="66" t="str">
        <f>IF(A2776="","",IF(M2776="DETALLE","",COUNTIFS(N2776:$N$2970,N2776)))</f>
        <v/>
      </c>
      <c r="P2776" s="66" t="s">
        <v>744</v>
      </c>
      <c r="Q2776" s="66" t="s">
        <v>291</v>
      </c>
      <c r="R2776" s="66" t="s">
        <v>721</v>
      </c>
      <c r="S2776" s="65" t="s">
        <v>744</v>
      </c>
    </row>
    <row r="2777" spans="1:19" s="66" customFormat="1" x14ac:dyDescent="0.25">
      <c r="F2777" s="80" t="s">
        <v>163</v>
      </c>
      <c r="G2777" s="80" t="s">
        <v>442</v>
      </c>
      <c r="H2777" s="6">
        <v>122000000</v>
      </c>
      <c r="I2777" s="6"/>
      <c r="J2777" s="6">
        <f t="shared" si="127"/>
        <v>122000000</v>
      </c>
      <c r="K2777" s="67" t="str">
        <f t="shared" si="128"/>
        <v>08-01-02-001</v>
      </c>
      <c r="L2777" s="67" t="s">
        <v>722</v>
      </c>
      <c r="M2777" s="66" t="s">
        <v>273</v>
      </c>
      <c r="N2777" s="66" t="str">
        <f t="shared" si="126"/>
        <v/>
      </c>
      <c r="O2777" s="66" t="str">
        <f>IF(A2777="","",IF(M2777="DETALLE","",COUNTIFS(N2777:$N$2970,N2777)))</f>
        <v/>
      </c>
      <c r="P2777" s="66" t="s">
        <v>775</v>
      </c>
      <c r="Q2777" s="66" t="s">
        <v>291</v>
      </c>
      <c r="R2777" s="66" t="s">
        <v>721</v>
      </c>
      <c r="S2777" s="65" t="s">
        <v>775</v>
      </c>
    </row>
    <row r="2778" spans="1:19" s="66" customFormat="1" x14ac:dyDescent="0.25">
      <c r="F2778" s="80" t="s">
        <v>41</v>
      </c>
      <c r="G2778" s="80" t="s">
        <v>312</v>
      </c>
      <c r="H2778" s="6">
        <v>105000000</v>
      </c>
      <c r="I2778" s="6"/>
      <c r="J2778" s="6">
        <f t="shared" si="127"/>
        <v>105000000</v>
      </c>
      <c r="K2778" s="67" t="str">
        <f t="shared" si="128"/>
        <v>08-01-02-001</v>
      </c>
      <c r="L2778" s="67" t="s">
        <v>722</v>
      </c>
      <c r="M2778" s="66" t="s">
        <v>273</v>
      </c>
      <c r="N2778" s="66" t="str">
        <f t="shared" si="126"/>
        <v/>
      </c>
      <c r="O2778" s="66" t="str">
        <f>IF(A2778="","",IF(M2778="DETALLE","",COUNTIFS(N2778:$N$2970,N2778)))</f>
        <v/>
      </c>
      <c r="P2778" s="66" t="s">
        <v>745</v>
      </c>
      <c r="Q2778" s="66" t="s">
        <v>291</v>
      </c>
      <c r="R2778" s="66" t="s">
        <v>721</v>
      </c>
      <c r="S2778" s="65" t="s">
        <v>745</v>
      </c>
    </row>
    <row r="2779" spans="1:19" s="66" customFormat="1" x14ac:dyDescent="0.25">
      <c r="F2779" s="80" t="s">
        <v>147</v>
      </c>
      <c r="G2779" s="80" t="s">
        <v>830</v>
      </c>
      <c r="H2779" s="6">
        <v>60000000</v>
      </c>
      <c r="I2779" s="6"/>
      <c r="J2779" s="6">
        <f t="shared" si="127"/>
        <v>60000000</v>
      </c>
      <c r="K2779" s="67" t="str">
        <f t="shared" si="128"/>
        <v>08-01-02-001</v>
      </c>
      <c r="L2779" s="67" t="s">
        <v>722</v>
      </c>
      <c r="M2779" s="66" t="s">
        <v>273</v>
      </c>
      <c r="N2779" s="66" t="str">
        <f t="shared" si="126"/>
        <v/>
      </c>
      <c r="O2779" s="66" t="str">
        <f>IF(A2779="","",IF(M2779="DETALLE","",COUNTIFS(N2779:$N$2970,N2779)))</f>
        <v/>
      </c>
      <c r="P2779" s="66" t="s">
        <v>745</v>
      </c>
      <c r="Q2779" s="66" t="s">
        <v>291</v>
      </c>
      <c r="R2779" s="66" t="s">
        <v>721</v>
      </c>
      <c r="S2779" s="65" t="s">
        <v>889</v>
      </c>
    </row>
    <row r="2780" spans="1:19" s="66" customFormat="1" x14ac:dyDescent="0.25">
      <c r="F2780" s="80" t="s">
        <v>106</v>
      </c>
      <c r="G2780" s="80" t="s">
        <v>997</v>
      </c>
      <c r="H2780" s="6">
        <v>222860000</v>
      </c>
      <c r="I2780" s="6"/>
      <c r="J2780" s="6">
        <f t="shared" si="127"/>
        <v>222860000</v>
      </c>
      <c r="K2780" s="67" t="str">
        <f t="shared" si="128"/>
        <v>08-01-02-001</v>
      </c>
      <c r="L2780" s="67" t="s">
        <v>722</v>
      </c>
      <c r="M2780" s="66" t="s">
        <v>273</v>
      </c>
      <c r="N2780" s="66" t="str">
        <f t="shared" si="126"/>
        <v/>
      </c>
      <c r="O2780" s="66" t="str">
        <f>IF(A2780="","",IF(M2780="DETALLE","",COUNTIFS(N2780:$N$2970,N2780)))</f>
        <v/>
      </c>
      <c r="P2780" s="66" t="s">
        <v>776</v>
      </c>
      <c r="Q2780" s="66" t="s">
        <v>291</v>
      </c>
      <c r="R2780" s="66" t="s">
        <v>721</v>
      </c>
      <c r="S2780" s="65" t="s">
        <v>776</v>
      </c>
    </row>
    <row r="2781" spans="1:19" s="66" customFormat="1" x14ac:dyDescent="0.25">
      <c r="F2781" s="80" t="s">
        <v>43</v>
      </c>
      <c r="G2781" s="80" t="s">
        <v>1017</v>
      </c>
      <c r="H2781" s="6">
        <v>9500000</v>
      </c>
      <c r="I2781" s="6"/>
      <c r="J2781" s="6">
        <f t="shared" si="127"/>
        <v>9500000</v>
      </c>
      <c r="K2781" s="67" t="str">
        <f t="shared" si="128"/>
        <v>08-01-02-001</v>
      </c>
      <c r="L2781" s="67" t="s">
        <v>722</v>
      </c>
      <c r="M2781" s="66" t="s">
        <v>273</v>
      </c>
      <c r="N2781" s="66" t="str">
        <f t="shared" si="126"/>
        <v/>
      </c>
      <c r="O2781" s="66" t="str">
        <f>IF(A2781="","",IF(M2781="DETALLE","",COUNTIFS(N2781:$N$2970,N2781)))</f>
        <v/>
      </c>
      <c r="P2781" s="66" t="s">
        <v>746</v>
      </c>
      <c r="Q2781" s="66" t="s">
        <v>291</v>
      </c>
      <c r="R2781" s="66" t="s">
        <v>721</v>
      </c>
      <c r="S2781" s="65" t="s">
        <v>746</v>
      </c>
    </row>
    <row r="2782" spans="1:19" s="66" customFormat="1" x14ac:dyDescent="0.25">
      <c r="F2782" s="80" t="s">
        <v>170</v>
      </c>
      <c r="G2782" s="80" t="s">
        <v>456</v>
      </c>
      <c r="H2782" s="6">
        <v>173314300</v>
      </c>
      <c r="I2782" s="6"/>
      <c r="J2782" s="6">
        <f t="shared" si="127"/>
        <v>173314300</v>
      </c>
      <c r="K2782" s="67" t="str">
        <f>IF(F2782&lt;&gt;"",K2781,A2782&amp;IF(B2782="","","-"&amp;B2782)&amp;IF(OR(C2782="",C2782=" "),"","-"&amp;C2782)&amp;IF(OR(D2782="",D2782=" "),"","-"&amp;D2782)&amp;IF(OR(E2782="",E2782=" "),"","-"&amp;E2782))</f>
        <v>08-01-02-001</v>
      </c>
      <c r="L2782" s="67" t="s">
        <v>722</v>
      </c>
      <c r="M2782" s="66" t="s">
        <v>273</v>
      </c>
      <c r="N2782" s="66" t="str">
        <f t="shared" si="126"/>
        <v/>
      </c>
      <c r="O2782" s="66" t="str">
        <f>IF(A2782="","",IF(M2782="DETALLE","",COUNTIFS(N2782:$N$2970,N2782)))</f>
        <v/>
      </c>
      <c r="P2782" s="66" t="s">
        <v>777</v>
      </c>
      <c r="Q2782" s="66" t="s">
        <v>291</v>
      </c>
      <c r="R2782" s="66" t="s">
        <v>721</v>
      </c>
      <c r="S2782" s="65" t="s">
        <v>777</v>
      </c>
    </row>
    <row r="2783" spans="1:19" s="66" customFormat="1" x14ac:dyDescent="0.25">
      <c r="F2783" s="80" t="s">
        <v>45</v>
      </c>
      <c r="G2783" s="80" t="s">
        <v>316</v>
      </c>
      <c r="H2783" s="6">
        <v>18000000</v>
      </c>
      <c r="I2783" s="6"/>
      <c r="J2783" s="6">
        <f t="shared" si="127"/>
        <v>18000000</v>
      </c>
      <c r="K2783" s="67" t="str">
        <f t="shared" si="128"/>
        <v>08-01-02-001</v>
      </c>
      <c r="L2783" s="67" t="s">
        <v>722</v>
      </c>
      <c r="M2783" s="66" t="s">
        <v>273</v>
      </c>
      <c r="N2783" s="66" t="str">
        <f t="shared" si="126"/>
        <v/>
      </c>
      <c r="O2783" s="66" t="str">
        <f>IF(A2783="","",IF(M2783="DETALLE","",COUNTIFS(N2783:$N$2970,N2783)))</f>
        <v/>
      </c>
      <c r="P2783" s="66" t="s">
        <v>748</v>
      </c>
      <c r="Q2783" s="66" t="s">
        <v>291</v>
      </c>
      <c r="R2783" s="66" t="s">
        <v>721</v>
      </c>
      <c r="S2783" s="65" t="s">
        <v>748</v>
      </c>
    </row>
    <row r="2784" spans="1:19" s="66" customFormat="1" x14ac:dyDescent="0.25">
      <c r="F2784" s="80" t="s">
        <v>148</v>
      </c>
      <c r="G2784" s="80" t="s">
        <v>412</v>
      </c>
      <c r="H2784" s="6">
        <v>60000000</v>
      </c>
      <c r="I2784" s="6"/>
      <c r="J2784" s="6">
        <f t="shared" si="127"/>
        <v>60000000</v>
      </c>
      <c r="K2784" s="67" t="str">
        <f t="shared" si="128"/>
        <v>08-01-02-001</v>
      </c>
      <c r="L2784" s="67" t="s">
        <v>722</v>
      </c>
      <c r="M2784" s="66" t="s">
        <v>273</v>
      </c>
      <c r="N2784" s="66" t="str">
        <f t="shared" si="126"/>
        <v/>
      </c>
      <c r="O2784" s="66" t="str">
        <f>IF(A2784="","",IF(M2784="DETALLE","",COUNTIFS(N2784:$N$2970,N2784)))</f>
        <v/>
      </c>
      <c r="P2784" s="66" t="s">
        <v>780</v>
      </c>
      <c r="Q2784" s="66" t="s">
        <v>291</v>
      </c>
      <c r="R2784" s="66" t="s">
        <v>721</v>
      </c>
      <c r="S2784" s="65" t="s">
        <v>780</v>
      </c>
    </row>
    <row r="2785" spans="6:19" s="66" customFormat="1" x14ac:dyDescent="0.25">
      <c r="F2785" s="80" t="s">
        <v>46</v>
      </c>
      <c r="G2785" s="80" t="s">
        <v>989</v>
      </c>
      <c r="H2785" s="6">
        <v>45500000</v>
      </c>
      <c r="I2785" s="6"/>
      <c r="J2785" s="6">
        <f t="shared" si="127"/>
        <v>45500000</v>
      </c>
      <c r="K2785" s="67" t="str">
        <f t="shared" si="128"/>
        <v>08-01-02-001</v>
      </c>
      <c r="L2785" s="67" t="s">
        <v>722</v>
      </c>
      <c r="M2785" s="66" t="s">
        <v>273</v>
      </c>
      <c r="N2785" s="66" t="str">
        <f t="shared" si="126"/>
        <v/>
      </c>
      <c r="O2785" s="66" t="str">
        <f>IF(A2785="","",IF(M2785="DETALLE","",COUNTIFS(N2785:$N$2970,N2785)))</f>
        <v/>
      </c>
      <c r="P2785" s="66" t="s">
        <v>749</v>
      </c>
      <c r="Q2785" s="66" t="s">
        <v>291</v>
      </c>
      <c r="R2785" s="66" t="s">
        <v>721</v>
      </c>
      <c r="S2785" s="65" t="s">
        <v>749</v>
      </c>
    </row>
    <row r="2786" spans="6:19" s="66" customFormat="1" x14ac:dyDescent="0.25">
      <c r="F2786" s="80" t="s">
        <v>47</v>
      </c>
      <c r="G2786" s="80" t="s">
        <v>1031</v>
      </c>
      <c r="H2786" s="6">
        <v>55372500</v>
      </c>
      <c r="I2786" s="6"/>
      <c r="J2786" s="6">
        <f t="shared" si="127"/>
        <v>55372500</v>
      </c>
      <c r="K2786" s="67" t="str">
        <f t="shared" si="128"/>
        <v>08-01-02-001</v>
      </c>
      <c r="L2786" s="67" t="s">
        <v>722</v>
      </c>
      <c r="M2786" s="66" t="s">
        <v>273</v>
      </c>
      <c r="N2786" s="66" t="str">
        <f t="shared" si="126"/>
        <v/>
      </c>
      <c r="O2786" s="66" t="str">
        <f>IF(A2786="","",IF(M2786="DETALLE","",COUNTIFS(N2786:$N$2970,N2786)))</f>
        <v/>
      </c>
      <c r="P2786" s="66" t="s">
        <v>750</v>
      </c>
      <c r="Q2786" s="66" t="s">
        <v>291</v>
      </c>
      <c r="R2786" s="66" t="s">
        <v>721</v>
      </c>
      <c r="S2786" s="65" t="s">
        <v>750</v>
      </c>
    </row>
    <row r="2787" spans="6:19" s="66" customFormat="1" x14ac:dyDescent="0.25">
      <c r="F2787" s="80" t="s">
        <v>48</v>
      </c>
      <c r="G2787" s="80" t="s">
        <v>319</v>
      </c>
      <c r="H2787" s="6">
        <v>100000000</v>
      </c>
      <c r="I2787" s="6"/>
      <c r="J2787" s="6">
        <f t="shared" si="127"/>
        <v>100000000</v>
      </c>
      <c r="K2787" s="67" t="str">
        <f t="shared" si="128"/>
        <v>08-01-02-001</v>
      </c>
      <c r="L2787" s="67" t="s">
        <v>722</v>
      </c>
      <c r="M2787" s="66" t="s">
        <v>273</v>
      </c>
      <c r="N2787" s="66" t="str">
        <f t="shared" si="126"/>
        <v/>
      </c>
      <c r="O2787" s="66" t="str">
        <f>IF(A2787="","",IF(M2787="DETALLE","",COUNTIFS(N2787:$N$2970,N2787)))</f>
        <v/>
      </c>
      <c r="P2787" s="66" t="s">
        <v>751</v>
      </c>
      <c r="Q2787" s="66" t="s">
        <v>291</v>
      </c>
      <c r="R2787" s="66" t="s">
        <v>721</v>
      </c>
      <c r="S2787" s="65" t="s">
        <v>751</v>
      </c>
    </row>
    <row r="2788" spans="6:19" s="66" customFormat="1" x14ac:dyDescent="0.25">
      <c r="F2788" s="80" t="s">
        <v>49</v>
      </c>
      <c r="G2788" s="80" t="s">
        <v>1018</v>
      </c>
      <c r="H2788" s="6">
        <v>140000000</v>
      </c>
      <c r="I2788" s="6"/>
      <c r="J2788" s="6">
        <f t="shared" si="127"/>
        <v>140000000</v>
      </c>
      <c r="K2788" s="67" t="str">
        <f t="shared" si="128"/>
        <v>08-01-02-001</v>
      </c>
      <c r="L2788" s="67" t="s">
        <v>722</v>
      </c>
      <c r="M2788" s="66" t="s">
        <v>273</v>
      </c>
      <c r="N2788" s="66" t="str">
        <f t="shared" si="126"/>
        <v/>
      </c>
      <c r="O2788" s="66" t="str">
        <f>IF(A2788="","",IF(M2788="DETALLE","",COUNTIFS(N2788:$N$2970,N2788)))</f>
        <v/>
      </c>
      <c r="P2788" s="66" t="s">
        <v>752</v>
      </c>
      <c r="Q2788" s="66" t="s">
        <v>291</v>
      </c>
      <c r="R2788" s="66" t="s">
        <v>721</v>
      </c>
      <c r="S2788" s="65" t="s">
        <v>752</v>
      </c>
    </row>
    <row r="2789" spans="6:19" s="66" customFormat="1" x14ac:dyDescent="0.25">
      <c r="F2789" s="80" t="s">
        <v>51</v>
      </c>
      <c r="G2789" s="80" t="s">
        <v>322</v>
      </c>
      <c r="H2789" s="6">
        <v>11525625</v>
      </c>
      <c r="I2789" s="6"/>
      <c r="J2789" s="6">
        <f t="shared" si="127"/>
        <v>11525625</v>
      </c>
      <c r="K2789" s="67" t="str">
        <f t="shared" si="128"/>
        <v>08-01-02-001</v>
      </c>
      <c r="L2789" s="67" t="s">
        <v>722</v>
      </c>
      <c r="M2789" s="66" t="s">
        <v>273</v>
      </c>
      <c r="N2789" s="66" t="str">
        <f t="shared" si="126"/>
        <v/>
      </c>
      <c r="O2789" s="66" t="str">
        <f>IF(A2789="","",IF(M2789="DETALLE","",COUNTIFS(N2789:$N$2970,N2789)))</f>
        <v/>
      </c>
      <c r="P2789" s="66" t="s">
        <v>753</v>
      </c>
      <c r="Q2789" s="66" t="s">
        <v>291</v>
      </c>
      <c r="R2789" s="66" t="s">
        <v>721</v>
      </c>
      <c r="S2789" s="65" t="s">
        <v>753</v>
      </c>
    </row>
    <row r="2790" spans="6:19" s="66" customFormat="1" x14ac:dyDescent="0.25">
      <c r="F2790" s="80" t="s">
        <v>52</v>
      </c>
      <c r="G2790" s="80" t="s">
        <v>323</v>
      </c>
      <c r="H2790" s="6">
        <v>51000000</v>
      </c>
      <c r="I2790" s="6"/>
      <c r="J2790" s="6">
        <f t="shared" si="127"/>
        <v>51000000</v>
      </c>
      <c r="K2790" s="67" t="str">
        <f t="shared" si="128"/>
        <v>08-01-02-001</v>
      </c>
      <c r="L2790" s="67" t="s">
        <v>722</v>
      </c>
      <c r="M2790" s="66" t="s">
        <v>273</v>
      </c>
      <c r="N2790" s="66" t="str">
        <f t="shared" si="126"/>
        <v/>
      </c>
      <c r="O2790" s="66" t="str">
        <f>IF(A2790="","",IF(M2790="DETALLE","",COUNTIFS(N2790:$N$2970,N2790)))</f>
        <v/>
      </c>
      <c r="P2790" s="66" t="s">
        <v>754</v>
      </c>
      <c r="Q2790" s="66" t="s">
        <v>291</v>
      </c>
      <c r="R2790" s="66" t="s">
        <v>721</v>
      </c>
      <c r="S2790" s="65" t="s">
        <v>754</v>
      </c>
    </row>
    <row r="2791" spans="6:19" s="66" customFormat="1" x14ac:dyDescent="0.25">
      <c r="F2791" s="80" t="s">
        <v>157</v>
      </c>
      <c r="G2791" s="80" t="s">
        <v>434</v>
      </c>
      <c r="H2791" s="6">
        <v>90000000</v>
      </c>
      <c r="I2791" s="6"/>
      <c r="J2791" s="6">
        <f t="shared" si="127"/>
        <v>90000000</v>
      </c>
      <c r="K2791" s="67" t="str">
        <f t="shared" si="128"/>
        <v>08-01-02-001</v>
      </c>
      <c r="L2791" s="67" t="s">
        <v>722</v>
      </c>
      <c r="M2791" s="66" t="s">
        <v>273</v>
      </c>
      <c r="N2791" s="66" t="str">
        <f t="shared" ref="N2791:N2853" si="129">IF(F2791&lt;&gt;"","",A2791&amp;TRIM(B2791)&amp;TRIM(C2791)&amp;TRIM(D2791)&amp;TRIM(E2791)&amp;TRIM(M2791))</f>
        <v/>
      </c>
      <c r="O2791" s="66" t="str">
        <f>IF(A2791="","",IF(M2791="DETALLE","",COUNTIFS(N2791:$N$2970,N2791)))</f>
        <v/>
      </c>
      <c r="P2791" s="66" t="s">
        <v>755</v>
      </c>
      <c r="Q2791" s="66" t="s">
        <v>291</v>
      </c>
      <c r="R2791" s="66" t="s">
        <v>721</v>
      </c>
      <c r="S2791" s="65" t="s">
        <v>755</v>
      </c>
    </row>
    <row r="2792" spans="6:19" s="66" customFormat="1" x14ac:dyDescent="0.25">
      <c r="F2792" s="80" t="s">
        <v>54</v>
      </c>
      <c r="G2792" s="80" t="s">
        <v>288</v>
      </c>
      <c r="H2792" s="6">
        <v>3054123096</v>
      </c>
      <c r="I2792" s="6"/>
      <c r="J2792" s="6">
        <f t="shared" si="127"/>
        <v>3054123096</v>
      </c>
      <c r="K2792" s="67" t="str">
        <f t="shared" si="128"/>
        <v>08-01-02-001</v>
      </c>
      <c r="L2792" s="67" t="s">
        <v>722</v>
      </c>
      <c r="M2792" s="66" t="s">
        <v>273</v>
      </c>
      <c r="N2792" s="66" t="str">
        <f t="shared" si="129"/>
        <v/>
      </c>
      <c r="O2792" s="66" t="str">
        <f>IF(A2792="","",IF(M2792="DETALLE","",COUNTIFS(N2792:$N$2970,N2792)))</f>
        <v/>
      </c>
      <c r="P2792" s="66" t="s">
        <v>743</v>
      </c>
      <c r="Q2792" s="66" t="s">
        <v>291</v>
      </c>
      <c r="R2792" s="66" t="s">
        <v>721</v>
      </c>
      <c r="S2792" s="65" t="s">
        <v>743</v>
      </c>
    </row>
    <row r="2793" spans="6:19" s="66" customFormat="1" x14ac:dyDescent="0.25">
      <c r="F2793" s="80" t="s">
        <v>138</v>
      </c>
      <c r="G2793" s="80" t="s">
        <v>992</v>
      </c>
      <c r="H2793" s="6">
        <v>25000000</v>
      </c>
      <c r="I2793" s="6"/>
      <c r="J2793" s="6">
        <f t="shared" si="127"/>
        <v>25000000</v>
      </c>
      <c r="K2793" s="67" t="str">
        <f t="shared" si="128"/>
        <v>08-01-02-001</v>
      </c>
      <c r="L2793" s="67" t="s">
        <v>722</v>
      </c>
      <c r="M2793" s="66" t="s">
        <v>273</v>
      </c>
      <c r="N2793" s="66" t="str">
        <f t="shared" si="129"/>
        <v/>
      </c>
      <c r="O2793" s="66" t="str">
        <f>IF(A2793="","",IF(M2793="DETALLE","",COUNTIFS(N2793:$N$2970,N2793)))</f>
        <v/>
      </c>
      <c r="P2793" s="66" t="s">
        <v>778</v>
      </c>
      <c r="Q2793" s="66" t="s">
        <v>291</v>
      </c>
      <c r="R2793" s="66" t="s">
        <v>721</v>
      </c>
      <c r="S2793" s="65" t="s">
        <v>778</v>
      </c>
    </row>
    <row r="2794" spans="6:19" s="66" customFormat="1" x14ac:dyDescent="0.25">
      <c r="F2794" s="80" t="s">
        <v>55</v>
      </c>
      <c r="G2794" s="80" t="s">
        <v>1030</v>
      </c>
      <c r="H2794" s="6">
        <v>401250</v>
      </c>
      <c r="I2794" s="6"/>
      <c r="J2794" s="6">
        <f t="shared" si="127"/>
        <v>401250</v>
      </c>
      <c r="K2794" s="67" t="str">
        <f t="shared" si="128"/>
        <v>08-01-02-001</v>
      </c>
      <c r="L2794" s="67" t="s">
        <v>722</v>
      </c>
      <c r="M2794" s="66" t="s">
        <v>273</v>
      </c>
      <c r="N2794" s="66" t="str">
        <f t="shared" si="129"/>
        <v/>
      </c>
      <c r="O2794" s="66" t="str">
        <f>IF(A2794="","",IF(M2794="DETALLE","",COUNTIFS(N2794:$N$2970,N2794)))</f>
        <v/>
      </c>
      <c r="P2794" s="66" t="s">
        <v>756</v>
      </c>
      <c r="Q2794" s="66" t="s">
        <v>291</v>
      </c>
      <c r="R2794" s="66" t="s">
        <v>721</v>
      </c>
      <c r="S2794" s="65" t="s">
        <v>756</v>
      </c>
    </row>
    <row r="2795" spans="6:19" s="66" customFormat="1" x14ac:dyDescent="0.25">
      <c r="F2795" s="80" t="s">
        <v>56</v>
      </c>
      <c r="G2795" s="80" t="s">
        <v>280</v>
      </c>
      <c r="H2795" s="6">
        <v>880000000</v>
      </c>
      <c r="I2795" s="6"/>
      <c r="J2795" s="6">
        <f t="shared" ref="J2795:J2857" si="130">IF(AND(A2795="",F2795=""),"",H2795+I2795)</f>
        <v>880000000</v>
      </c>
      <c r="K2795" s="67" t="str">
        <f t="shared" ref="K2795:K2857" si="131">IF(F2795&lt;&gt;"",K2794,A2795&amp;IF(B2795="","","-"&amp;B2795)&amp;IF(OR(C2795="",C2795=" "),"","-"&amp;C2795)&amp;IF(OR(D2795="",D2795=" "),"","-"&amp;D2795)&amp;IF(OR(E2795="",E2795=" "),"","-"&amp;E2795))</f>
        <v>08-01-02-001</v>
      </c>
      <c r="L2795" s="67" t="s">
        <v>722</v>
      </c>
      <c r="M2795" s="66" t="s">
        <v>273</v>
      </c>
      <c r="N2795" s="66" t="str">
        <f t="shared" si="129"/>
        <v/>
      </c>
      <c r="O2795" s="66" t="str">
        <f>IF(A2795="","",IF(M2795="DETALLE","",COUNTIFS(N2795:$N$2970,N2795)))</f>
        <v/>
      </c>
      <c r="P2795" s="66" t="s">
        <v>740</v>
      </c>
      <c r="Q2795" s="66" t="s">
        <v>291</v>
      </c>
      <c r="R2795" s="66" t="s">
        <v>721</v>
      </c>
      <c r="S2795" s="65" t="s">
        <v>740</v>
      </c>
    </row>
    <row r="2796" spans="6:19" s="66" customFormat="1" x14ac:dyDescent="0.25">
      <c r="F2796" s="80" t="s">
        <v>58</v>
      </c>
      <c r="G2796" s="80" t="s">
        <v>988</v>
      </c>
      <c r="H2796" s="6">
        <v>171256000</v>
      </c>
      <c r="I2796" s="6"/>
      <c r="J2796" s="6">
        <f t="shared" si="130"/>
        <v>171256000</v>
      </c>
      <c r="K2796" s="67" t="str">
        <f t="shared" si="131"/>
        <v>08-01-02-001</v>
      </c>
      <c r="L2796" s="67" t="s">
        <v>722</v>
      </c>
      <c r="M2796" s="66" t="s">
        <v>273</v>
      </c>
      <c r="N2796" s="66" t="str">
        <f t="shared" si="129"/>
        <v/>
      </c>
      <c r="O2796" s="66" t="str">
        <f>IF(A2796="","",IF(M2796="DETALLE","",COUNTIFS(N2796:$N$2970,N2796)))</f>
        <v/>
      </c>
      <c r="P2796" s="66" t="s">
        <v>758</v>
      </c>
      <c r="Q2796" s="66" t="s">
        <v>291</v>
      </c>
      <c r="R2796" s="66" t="s">
        <v>721</v>
      </c>
      <c r="S2796" s="65" t="s">
        <v>758</v>
      </c>
    </row>
    <row r="2797" spans="6:19" s="66" customFormat="1" x14ac:dyDescent="0.25">
      <c r="F2797" s="80" t="s">
        <v>59</v>
      </c>
      <c r="G2797" s="80" t="s">
        <v>1029</v>
      </c>
      <c r="H2797" s="6">
        <v>60000000</v>
      </c>
      <c r="I2797" s="6"/>
      <c r="J2797" s="6">
        <f t="shared" si="130"/>
        <v>60000000</v>
      </c>
      <c r="K2797" s="67" t="str">
        <f t="shared" si="131"/>
        <v>08-01-02-001</v>
      </c>
      <c r="L2797" s="67" t="s">
        <v>722</v>
      </c>
      <c r="M2797" s="66" t="s">
        <v>273</v>
      </c>
      <c r="N2797" s="66" t="str">
        <f t="shared" si="129"/>
        <v/>
      </c>
      <c r="O2797" s="66" t="str">
        <f>IF(A2797="","",IF(M2797="DETALLE","",COUNTIFS(N2797:$N$2970,N2797)))</f>
        <v/>
      </c>
      <c r="P2797" s="66" t="s">
        <v>759</v>
      </c>
      <c r="Q2797" s="66" t="s">
        <v>291</v>
      </c>
      <c r="R2797" s="66" t="s">
        <v>721</v>
      </c>
      <c r="S2797" s="65" t="s">
        <v>759</v>
      </c>
    </row>
    <row r="2798" spans="6:19" s="66" customFormat="1" x14ac:dyDescent="0.25">
      <c r="F2798" s="80" t="s">
        <v>145</v>
      </c>
      <c r="G2798" s="80" t="s">
        <v>1037</v>
      </c>
      <c r="H2798" s="6">
        <v>14253120</v>
      </c>
      <c r="I2798" s="6"/>
      <c r="J2798" s="6">
        <f t="shared" si="130"/>
        <v>14253120</v>
      </c>
      <c r="K2798" s="67" t="str">
        <f t="shared" si="131"/>
        <v>08-01-02-001</v>
      </c>
      <c r="L2798" s="67" t="s">
        <v>722</v>
      </c>
      <c r="M2798" s="66" t="s">
        <v>273</v>
      </c>
      <c r="N2798" s="66" t="str">
        <f t="shared" si="129"/>
        <v/>
      </c>
      <c r="O2798" s="66" t="str">
        <f>IF(A2798="","",IF(M2798="DETALLE","",COUNTIFS(N2798:$N$2970,N2798)))</f>
        <v/>
      </c>
      <c r="P2798" s="66" t="s">
        <v>767</v>
      </c>
      <c r="Q2798" s="66" t="s">
        <v>291</v>
      </c>
      <c r="R2798" s="66" t="s">
        <v>721</v>
      </c>
      <c r="S2798" s="65" t="s">
        <v>767</v>
      </c>
    </row>
    <row r="2799" spans="6:19" s="66" customFormat="1" x14ac:dyDescent="0.25">
      <c r="F2799" s="80" t="s">
        <v>60</v>
      </c>
      <c r="G2799" s="80" t="s">
        <v>329</v>
      </c>
      <c r="H2799" s="6">
        <v>420000000</v>
      </c>
      <c r="I2799" s="6"/>
      <c r="J2799" s="6">
        <f t="shared" si="130"/>
        <v>420000000</v>
      </c>
      <c r="K2799" s="67" t="str">
        <f t="shared" si="131"/>
        <v>08-01-02-001</v>
      </c>
      <c r="L2799" s="67" t="s">
        <v>722</v>
      </c>
      <c r="M2799" s="66" t="s">
        <v>273</v>
      </c>
      <c r="N2799" s="66" t="str">
        <f t="shared" si="129"/>
        <v/>
      </c>
      <c r="O2799" s="66" t="str">
        <f>IF(A2799="","",IF(M2799="DETALLE","",COUNTIFS(N2799:$N$2970,N2799)))</f>
        <v/>
      </c>
      <c r="P2799" s="66" t="s">
        <v>760</v>
      </c>
      <c r="Q2799" s="66" t="s">
        <v>291</v>
      </c>
      <c r="R2799" s="66" t="s">
        <v>721</v>
      </c>
      <c r="S2799" s="65" t="s">
        <v>760</v>
      </c>
    </row>
    <row r="2800" spans="6:19" s="66" customFormat="1" x14ac:dyDescent="0.25">
      <c r="F2800" s="80" t="s">
        <v>61</v>
      </c>
      <c r="G2800" s="80" t="s">
        <v>330</v>
      </c>
      <c r="H2800" s="6">
        <v>45000000</v>
      </c>
      <c r="I2800" s="6"/>
      <c r="J2800" s="6">
        <f t="shared" si="130"/>
        <v>45000000</v>
      </c>
      <c r="K2800" s="67" t="str">
        <f t="shared" si="131"/>
        <v>08-01-02-001</v>
      </c>
      <c r="L2800" s="67" t="s">
        <v>722</v>
      </c>
      <c r="M2800" s="66" t="s">
        <v>273</v>
      </c>
      <c r="N2800" s="66" t="str">
        <f t="shared" si="129"/>
        <v/>
      </c>
      <c r="O2800" s="66" t="str">
        <f>IF(A2800="","",IF(M2800="DETALLE","",COUNTIFS(N2800:$N$2970,N2800)))</f>
        <v/>
      </c>
      <c r="P2800" s="66" t="s">
        <v>760</v>
      </c>
      <c r="Q2800" s="66" t="s">
        <v>291</v>
      </c>
      <c r="R2800" s="66" t="s">
        <v>721</v>
      </c>
      <c r="S2800" s="65" t="s">
        <v>843</v>
      </c>
    </row>
    <row r="2801" spans="6:19" s="66" customFormat="1" x14ac:dyDescent="0.25">
      <c r="F2801" s="80" t="s">
        <v>62</v>
      </c>
      <c r="G2801" s="80" t="s">
        <v>331</v>
      </c>
      <c r="H2801" s="6">
        <v>67000000</v>
      </c>
      <c r="I2801" s="6"/>
      <c r="J2801" s="6">
        <f t="shared" si="130"/>
        <v>67000000</v>
      </c>
      <c r="K2801" s="67" t="str">
        <f t="shared" si="131"/>
        <v>08-01-02-001</v>
      </c>
      <c r="L2801" s="67" t="s">
        <v>722</v>
      </c>
      <c r="M2801" s="66" t="s">
        <v>273</v>
      </c>
      <c r="N2801" s="66" t="str">
        <f t="shared" si="129"/>
        <v/>
      </c>
      <c r="O2801" s="66" t="str">
        <f>IF(A2801="","",IF(M2801="DETALLE","",COUNTIFS(N2801:$N$2970,N2801)))</f>
        <v/>
      </c>
      <c r="P2801" s="66" t="s">
        <v>761</v>
      </c>
      <c r="Q2801" s="66" t="s">
        <v>291</v>
      </c>
      <c r="R2801" s="66" t="s">
        <v>721</v>
      </c>
      <c r="S2801" s="65" t="s">
        <v>761</v>
      </c>
    </row>
    <row r="2802" spans="6:19" s="66" customFormat="1" x14ac:dyDescent="0.25">
      <c r="F2802" s="80" t="s">
        <v>63</v>
      </c>
      <c r="G2802" s="80" t="s">
        <v>332</v>
      </c>
      <c r="H2802" s="6">
        <v>123350019</v>
      </c>
      <c r="I2802" s="6"/>
      <c r="J2802" s="6">
        <f t="shared" si="130"/>
        <v>123350019</v>
      </c>
      <c r="K2802" s="67" t="str">
        <f t="shared" si="131"/>
        <v>08-01-02-001</v>
      </c>
      <c r="L2802" s="67" t="s">
        <v>722</v>
      </c>
      <c r="M2802" s="66" t="s">
        <v>273</v>
      </c>
      <c r="N2802" s="66" t="str">
        <f t="shared" si="129"/>
        <v/>
      </c>
      <c r="O2802" s="66" t="str">
        <f>IF(A2802="","",IF(M2802="DETALLE","",COUNTIFS(N2802:$N$2970,N2802)))</f>
        <v/>
      </c>
      <c r="P2802" s="66" t="s">
        <v>761</v>
      </c>
      <c r="Q2802" s="66" t="s">
        <v>291</v>
      </c>
      <c r="R2802" s="66" t="s">
        <v>721</v>
      </c>
      <c r="S2802" s="65" t="s">
        <v>844</v>
      </c>
    </row>
    <row r="2803" spans="6:19" s="66" customFormat="1" x14ac:dyDescent="0.25">
      <c r="F2803" s="80" t="s">
        <v>65</v>
      </c>
      <c r="G2803" s="80" t="s">
        <v>1024</v>
      </c>
      <c r="H2803" s="6">
        <v>30000000</v>
      </c>
      <c r="I2803" s="6"/>
      <c r="J2803" s="6">
        <f t="shared" si="130"/>
        <v>30000000</v>
      </c>
      <c r="K2803" s="67" t="str">
        <f t="shared" si="131"/>
        <v>08-01-02-001</v>
      </c>
      <c r="L2803" s="67" t="s">
        <v>722</v>
      </c>
      <c r="M2803" s="66" t="s">
        <v>273</v>
      </c>
      <c r="N2803" s="66" t="str">
        <f t="shared" si="129"/>
        <v/>
      </c>
      <c r="O2803" s="66" t="str">
        <f>IF(A2803="","",IF(M2803="DETALLE","",COUNTIFS(N2803:$N$2970,N2803)))</f>
        <v/>
      </c>
      <c r="P2803" s="66" t="s">
        <v>762</v>
      </c>
      <c r="Q2803" s="66" t="s">
        <v>291</v>
      </c>
      <c r="R2803" s="66" t="s">
        <v>721</v>
      </c>
      <c r="S2803" s="65" t="s">
        <v>762</v>
      </c>
    </row>
    <row r="2804" spans="6:19" s="66" customFormat="1" x14ac:dyDescent="0.25">
      <c r="F2804" s="80" t="s">
        <v>66</v>
      </c>
      <c r="G2804" s="80" t="s">
        <v>335</v>
      </c>
      <c r="H2804" s="6">
        <v>355000000</v>
      </c>
      <c r="I2804" s="6"/>
      <c r="J2804" s="6">
        <f t="shared" si="130"/>
        <v>355000000</v>
      </c>
      <c r="K2804" s="67" t="str">
        <f t="shared" si="131"/>
        <v>08-01-02-001</v>
      </c>
      <c r="L2804" s="67" t="s">
        <v>722</v>
      </c>
      <c r="M2804" s="66" t="s">
        <v>273</v>
      </c>
      <c r="N2804" s="66" t="str">
        <f t="shared" si="129"/>
        <v/>
      </c>
      <c r="O2804" s="66" t="str">
        <f>IF(A2804="","",IF(M2804="DETALLE","",COUNTIFS(N2804:$N$2970,N2804)))</f>
        <v/>
      </c>
      <c r="P2804" s="66" t="s">
        <v>762</v>
      </c>
      <c r="Q2804" s="66" t="s">
        <v>291</v>
      </c>
      <c r="R2804" s="66" t="s">
        <v>721</v>
      </c>
      <c r="S2804" s="65" t="s">
        <v>845</v>
      </c>
    </row>
    <row r="2805" spans="6:19" s="66" customFormat="1" x14ac:dyDescent="0.25">
      <c r="F2805" s="80" t="s">
        <v>68</v>
      </c>
      <c r="G2805" s="80" t="s">
        <v>337</v>
      </c>
      <c r="H2805" s="6">
        <v>115000000</v>
      </c>
      <c r="I2805" s="6"/>
      <c r="J2805" s="6">
        <f t="shared" si="130"/>
        <v>115000000</v>
      </c>
      <c r="K2805" s="67" t="str">
        <f t="shared" si="131"/>
        <v>08-01-02-001</v>
      </c>
      <c r="L2805" s="67" t="s">
        <v>722</v>
      </c>
      <c r="M2805" s="66" t="s">
        <v>273</v>
      </c>
      <c r="N2805" s="66" t="str">
        <f t="shared" si="129"/>
        <v/>
      </c>
      <c r="O2805" s="66" t="str">
        <f>IF(A2805="","",IF(M2805="DETALLE","",COUNTIFS(N2805:$N$2970,N2805)))</f>
        <v/>
      </c>
      <c r="P2805" s="66" t="s">
        <v>763</v>
      </c>
      <c r="Q2805" s="66" t="s">
        <v>291</v>
      </c>
      <c r="R2805" s="66" t="s">
        <v>721</v>
      </c>
      <c r="S2805" s="65" t="s">
        <v>763</v>
      </c>
    </row>
    <row r="2806" spans="6:19" s="66" customFormat="1" x14ac:dyDescent="0.25">
      <c r="F2806" s="80" t="s">
        <v>69</v>
      </c>
      <c r="G2806" s="80" t="s">
        <v>338</v>
      </c>
      <c r="H2806" s="6">
        <v>9000000</v>
      </c>
      <c r="I2806" s="6"/>
      <c r="J2806" s="6">
        <f t="shared" si="130"/>
        <v>9000000</v>
      </c>
      <c r="K2806" s="67" t="str">
        <f t="shared" si="131"/>
        <v>08-01-02-001</v>
      </c>
      <c r="L2806" s="67" t="s">
        <v>722</v>
      </c>
      <c r="M2806" s="66" t="s">
        <v>273</v>
      </c>
      <c r="N2806" s="66" t="str">
        <f t="shared" si="129"/>
        <v/>
      </c>
      <c r="O2806" s="66" t="str">
        <f>IF(A2806="","",IF(M2806="DETALLE","",COUNTIFS(N2806:$N$2970,N2806)))</f>
        <v/>
      </c>
      <c r="P2806" s="66" t="s">
        <v>763</v>
      </c>
      <c r="Q2806" s="66" t="s">
        <v>291</v>
      </c>
      <c r="R2806" s="66" t="s">
        <v>721</v>
      </c>
      <c r="S2806" s="65" t="s">
        <v>847</v>
      </c>
    </row>
    <row r="2807" spans="6:19" s="66" customFormat="1" x14ac:dyDescent="0.25">
      <c r="F2807" s="80" t="s">
        <v>70</v>
      </c>
      <c r="G2807" s="80" t="s">
        <v>339</v>
      </c>
      <c r="H2807" s="6">
        <v>13000000</v>
      </c>
      <c r="I2807" s="6"/>
      <c r="J2807" s="6">
        <f t="shared" si="130"/>
        <v>13000000</v>
      </c>
      <c r="K2807" s="67" t="str">
        <f t="shared" si="131"/>
        <v>08-01-02-001</v>
      </c>
      <c r="L2807" s="67" t="s">
        <v>722</v>
      </c>
      <c r="M2807" s="66" t="s">
        <v>273</v>
      </c>
      <c r="N2807" s="66" t="str">
        <f t="shared" si="129"/>
        <v/>
      </c>
      <c r="O2807" s="66" t="str">
        <f>IF(A2807="","",IF(M2807="DETALLE","",COUNTIFS(N2807:$N$2970,N2807)))</f>
        <v/>
      </c>
      <c r="P2807" s="66" t="s">
        <v>763</v>
      </c>
      <c r="Q2807" s="66" t="s">
        <v>291</v>
      </c>
      <c r="R2807" s="66" t="s">
        <v>721</v>
      </c>
      <c r="S2807" s="65" t="s">
        <v>1049</v>
      </c>
    </row>
    <row r="2808" spans="6:19" s="66" customFormat="1" x14ac:dyDescent="0.25">
      <c r="F2808" s="80" t="s">
        <v>71</v>
      </c>
      <c r="G2808" s="80" t="s">
        <v>982</v>
      </c>
      <c r="H2808" s="6">
        <v>10000000</v>
      </c>
      <c r="I2808" s="6"/>
      <c r="J2808" s="6">
        <f t="shared" si="130"/>
        <v>10000000</v>
      </c>
      <c r="K2808" s="67" t="str">
        <f t="shared" si="131"/>
        <v>08-01-02-001</v>
      </c>
      <c r="L2808" s="67" t="s">
        <v>722</v>
      </c>
      <c r="M2808" s="66" t="s">
        <v>273</v>
      </c>
      <c r="N2808" s="66" t="str">
        <f t="shared" si="129"/>
        <v/>
      </c>
      <c r="O2808" s="66" t="str">
        <f>IF(A2808="","",IF(M2808="DETALLE","",COUNTIFS(N2808:$N$2970,N2808)))</f>
        <v/>
      </c>
      <c r="P2808" s="66" t="s">
        <v>764</v>
      </c>
      <c r="Q2808" s="66" t="s">
        <v>291</v>
      </c>
      <c r="R2808" s="66" t="s">
        <v>721</v>
      </c>
      <c r="S2808" s="65" t="s">
        <v>849</v>
      </c>
    </row>
    <row r="2809" spans="6:19" s="66" customFormat="1" x14ac:dyDescent="0.25">
      <c r="F2809" s="80" t="s">
        <v>72</v>
      </c>
      <c r="G2809" s="80" t="s">
        <v>341</v>
      </c>
      <c r="H2809" s="6">
        <v>84000000</v>
      </c>
      <c r="I2809" s="6"/>
      <c r="J2809" s="6">
        <f t="shared" si="130"/>
        <v>84000000</v>
      </c>
      <c r="K2809" s="67" t="str">
        <f t="shared" si="131"/>
        <v>08-01-02-001</v>
      </c>
      <c r="L2809" s="67" t="s">
        <v>722</v>
      </c>
      <c r="M2809" s="66" t="s">
        <v>273</v>
      </c>
      <c r="N2809" s="66" t="str">
        <f t="shared" si="129"/>
        <v/>
      </c>
      <c r="O2809" s="66" t="str">
        <f>IF(A2809="","",IF(M2809="DETALLE","",COUNTIFS(N2809:$N$2970,N2809)))</f>
        <v/>
      </c>
      <c r="P2809" s="66" t="s">
        <v>765</v>
      </c>
      <c r="Q2809" s="66" t="s">
        <v>291</v>
      </c>
      <c r="R2809" s="66" t="s">
        <v>721</v>
      </c>
      <c r="S2809" s="65" t="s">
        <v>850</v>
      </c>
    </row>
    <row r="2810" spans="6:19" s="66" customFormat="1" x14ac:dyDescent="0.25">
      <c r="F2810" s="80" t="s">
        <v>73</v>
      </c>
      <c r="G2810" s="80" t="s">
        <v>342</v>
      </c>
      <c r="H2810" s="6">
        <v>120000000</v>
      </c>
      <c r="I2810" s="6"/>
      <c r="J2810" s="6">
        <f t="shared" si="130"/>
        <v>120000000</v>
      </c>
      <c r="K2810" s="67" t="str">
        <f t="shared" si="131"/>
        <v>08-01-02-001</v>
      </c>
      <c r="L2810" s="67" t="s">
        <v>722</v>
      </c>
      <c r="M2810" s="66" t="s">
        <v>273</v>
      </c>
      <c r="N2810" s="66" t="str">
        <f t="shared" si="129"/>
        <v/>
      </c>
      <c r="O2810" s="66" t="str">
        <f>IF(A2810="","",IF(M2810="DETALLE","",COUNTIFS(N2810:$N$2970,N2810)))</f>
        <v/>
      </c>
      <c r="P2810" s="66" t="s">
        <v>765</v>
      </c>
      <c r="Q2810" s="66" t="s">
        <v>291</v>
      </c>
      <c r="R2810" s="66" t="s">
        <v>721</v>
      </c>
      <c r="S2810" s="65" t="s">
        <v>765</v>
      </c>
    </row>
    <row r="2811" spans="6:19" s="66" customFormat="1" x14ac:dyDescent="0.25">
      <c r="F2811" s="80" t="s">
        <v>124</v>
      </c>
      <c r="G2811" s="80" t="s">
        <v>987</v>
      </c>
      <c r="H2811" s="6">
        <v>340000000</v>
      </c>
      <c r="I2811" s="6"/>
      <c r="J2811" s="6">
        <f t="shared" si="130"/>
        <v>340000000</v>
      </c>
      <c r="K2811" s="67" t="str">
        <f t="shared" si="131"/>
        <v>08-01-02-001</v>
      </c>
      <c r="L2811" s="67" t="s">
        <v>722</v>
      </c>
      <c r="M2811" s="66" t="s">
        <v>273</v>
      </c>
      <c r="N2811" s="66" t="str">
        <f t="shared" si="129"/>
        <v/>
      </c>
      <c r="O2811" s="66" t="str">
        <f>IF(A2811="","",IF(M2811="DETALLE","",COUNTIFS(N2811:$N$2970,N2811)))</f>
        <v/>
      </c>
      <c r="P2811" s="66" t="s">
        <v>766</v>
      </c>
      <c r="Q2811" s="66" t="s">
        <v>291</v>
      </c>
      <c r="R2811" s="66" t="s">
        <v>721</v>
      </c>
      <c r="S2811" s="65" t="s">
        <v>873</v>
      </c>
    </row>
    <row r="2812" spans="6:19" s="66" customFormat="1" x14ac:dyDescent="0.25">
      <c r="F2812" s="80" t="s">
        <v>74</v>
      </c>
      <c r="G2812" s="80" t="s">
        <v>343</v>
      </c>
      <c r="H2812" s="6">
        <v>187200000</v>
      </c>
      <c r="I2812" s="6"/>
      <c r="J2812" s="6">
        <f t="shared" si="130"/>
        <v>187200000</v>
      </c>
      <c r="K2812" s="67" t="str">
        <f t="shared" si="131"/>
        <v>08-01-02-001</v>
      </c>
      <c r="L2812" s="67" t="s">
        <v>722</v>
      </c>
      <c r="M2812" s="66" t="s">
        <v>273</v>
      </c>
      <c r="N2812" s="66" t="str">
        <f t="shared" si="129"/>
        <v/>
      </c>
      <c r="O2812" s="66" t="str">
        <f>IF(A2812="","",IF(M2812="DETALLE","",COUNTIFS(N2812:$N$2970,N2812)))</f>
        <v/>
      </c>
      <c r="P2812" s="66" t="s">
        <v>766</v>
      </c>
      <c r="Q2812" s="66" t="s">
        <v>291</v>
      </c>
      <c r="R2812" s="66" t="s">
        <v>721</v>
      </c>
      <c r="S2812" s="65" t="s">
        <v>766</v>
      </c>
    </row>
    <row r="2813" spans="6:19" s="66" customFormat="1" x14ac:dyDescent="0.25">
      <c r="F2813" s="80" t="s">
        <v>75</v>
      </c>
      <c r="G2813" s="80" t="s">
        <v>281</v>
      </c>
      <c r="H2813" s="6">
        <v>74000000</v>
      </c>
      <c r="I2813" s="6"/>
      <c r="J2813" s="6">
        <f t="shared" si="130"/>
        <v>74000000</v>
      </c>
      <c r="K2813" s="67" t="str">
        <f t="shared" si="131"/>
        <v>08-01-02-001</v>
      </c>
      <c r="L2813" s="67" t="s">
        <v>722</v>
      </c>
      <c r="M2813" s="66" t="s">
        <v>273</v>
      </c>
      <c r="N2813" s="66" t="str">
        <f t="shared" si="129"/>
        <v/>
      </c>
      <c r="O2813" s="66" t="str">
        <f>IF(A2813="","",IF(M2813="DETALLE","",COUNTIFS(N2813:$N$2970,N2813)))</f>
        <v/>
      </c>
      <c r="P2813" s="66" t="s">
        <v>741</v>
      </c>
      <c r="Q2813" s="66" t="s">
        <v>291</v>
      </c>
      <c r="R2813" s="66" t="s">
        <v>721</v>
      </c>
      <c r="S2813" s="65" t="s">
        <v>741</v>
      </c>
    </row>
    <row r="2814" spans="6:19" s="66" customFormat="1" x14ac:dyDescent="0.25">
      <c r="F2814" s="80" t="s">
        <v>76</v>
      </c>
      <c r="G2814" s="80" t="s">
        <v>282</v>
      </c>
      <c r="H2814" s="6">
        <v>77000000</v>
      </c>
      <c r="I2814" s="6"/>
      <c r="J2814" s="6">
        <f t="shared" si="130"/>
        <v>77000000</v>
      </c>
      <c r="K2814" s="67" t="str">
        <f t="shared" si="131"/>
        <v>08-01-02-001</v>
      </c>
      <c r="L2814" s="67" t="s">
        <v>722</v>
      </c>
      <c r="M2814" s="66" t="s">
        <v>273</v>
      </c>
      <c r="N2814" s="66" t="str">
        <f t="shared" si="129"/>
        <v/>
      </c>
      <c r="O2814" s="66" t="str">
        <f>IF(A2814="","",IF(M2814="DETALLE","",COUNTIFS(N2814:$N$2970,N2814)))</f>
        <v/>
      </c>
      <c r="P2814" s="66" t="s">
        <v>741</v>
      </c>
      <c r="Q2814" s="66" t="s">
        <v>291</v>
      </c>
      <c r="R2814" s="66" t="s">
        <v>721</v>
      </c>
      <c r="S2814" s="65" t="s">
        <v>851</v>
      </c>
    </row>
    <row r="2815" spans="6:19" s="66" customFormat="1" x14ac:dyDescent="0.25">
      <c r="F2815" s="80" t="s">
        <v>78</v>
      </c>
      <c r="G2815" s="80" t="s">
        <v>345</v>
      </c>
      <c r="H2815" s="6">
        <v>230000000</v>
      </c>
      <c r="I2815" s="6"/>
      <c r="J2815" s="6">
        <f t="shared" si="130"/>
        <v>230000000</v>
      </c>
      <c r="K2815" s="67" t="str">
        <f t="shared" si="131"/>
        <v>08-01-02-001</v>
      </c>
      <c r="L2815" s="67" t="s">
        <v>722</v>
      </c>
      <c r="M2815" s="66" t="s">
        <v>273</v>
      </c>
      <c r="N2815" s="66" t="str">
        <f t="shared" si="129"/>
        <v/>
      </c>
      <c r="O2815" s="66" t="str">
        <f>IF(A2815="","",IF(M2815="DETALLE","",COUNTIFS(N2815:$N$2970,N2815)))</f>
        <v/>
      </c>
      <c r="P2815" s="66" t="s">
        <v>767</v>
      </c>
      <c r="Q2815" s="66" t="s">
        <v>291</v>
      </c>
      <c r="R2815" s="66" t="s">
        <v>721</v>
      </c>
      <c r="S2815" s="65" t="s">
        <v>852</v>
      </c>
    </row>
    <row r="2816" spans="6:19" s="66" customFormat="1" x14ac:dyDescent="0.25">
      <c r="F2816" s="80" t="s">
        <v>79</v>
      </c>
      <c r="G2816" s="80" t="s">
        <v>346</v>
      </c>
      <c r="H2816" s="6">
        <v>121000000</v>
      </c>
      <c r="I2816" s="6"/>
      <c r="J2816" s="6">
        <f t="shared" si="130"/>
        <v>121000000</v>
      </c>
      <c r="K2816" s="67" t="str">
        <f t="shared" si="131"/>
        <v>08-01-02-001</v>
      </c>
      <c r="L2816" s="67" t="s">
        <v>722</v>
      </c>
      <c r="M2816" s="66" t="s">
        <v>273</v>
      </c>
      <c r="N2816" s="66" t="str">
        <f t="shared" si="129"/>
        <v/>
      </c>
      <c r="O2816" s="66" t="str">
        <f>IF(A2816="","",IF(M2816="DETALLE","",COUNTIFS(N2816:$N$2970,N2816)))</f>
        <v/>
      </c>
      <c r="P2816" s="66" t="s">
        <v>767</v>
      </c>
      <c r="Q2816" s="66" t="s">
        <v>291</v>
      </c>
      <c r="R2816" s="66" t="s">
        <v>721</v>
      </c>
      <c r="S2816" s="65" t="s">
        <v>853</v>
      </c>
    </row>
    <row r="2817" spans="6:19" s="66" customFormat="1" x14ac:dyDescent="0.25">
      <c r="F2817" s="80" t="s">
        <v>80</v>
      </c>
      <c r="G2817" s="80" t="s">
        <v>347</v>
      </c>
      <c r="H2817" s="6">
        <v>186876611</v>
      </c>
      <c r="I2817" s="6"/>
      <c r="J2817" s="6">
        <f t="shared" si="130"/>
        <v>186876611</v>
      </c>
      <c r="K2817" s="67" t="str">
        <f t="shared" si="131"/>
        <v>08-01-02-001</v>
      </c>
      <c r="L2817" s="67" t="s">
        <v>722</v>
      </c>
      <c r="M2817" s="66" t="s">
        <v>273</v>
      </c>
      <c r="N2817" s="66" t="str">
        <f t="shared" si="129"/>
        <v/>
      </c>
      <c r="O2817" s="66" t="str">
        <f>IF(A2817="","",IF(M2817="DETALLE","",COUNTIFS(N2817:$N$2970,N2817)))</f>
        <v/>
      </c>
      <c r="P2817" s="66" t="s">
        <v>768</v>
      </c>
      <c r="Q2817" s="66" t="s">
        <v>291</v>
      </c>
      <c r="R2817" s="66" t="s">
        <v>721</v>
      </c>
      <c r="S2817" s="65" t="s">
        <v>768</v>
      </c>
    </row>
    <row r="2818" spans="6:19" s="66" customFormat="1" x14ac:dyDescent="0.25">
      <c r="F2818" s="80" t="s">
        <v>113</v>
      </c>
      <c r="G2818" s="80" t="s">
        <v>379</v>
      </c>
      <c r="H2818" s="6">
        <v>163496780</v>
      </c>
      <c r="I2818" s="6"/>
      <c r="J2818" s="6">
        <f t="shared" si="130"/>
        <v>163496780</v>
      </c>
      <c r="K2818" s="67" t="str">
        <f t="shared" si="131"/>
        <v>08-01-02-001</v>
      </c>
      <c r="L2818" s="67" t="s">
        <v>722</v>
      </c>
      <c r="M2818" s="66" t="s">
        <v>273</v>
      </c>
      <c r="N2818" s="66" t="str">
        <f t="shared" si="129"/>
        <v/>
      </c>
      <c r="O2818" s="66" t="str">
        <f>IF(A2818="","",IF(M2818="DETALLE","",COUNTIFS(N2818:$N$2970,N2818)))</f>
        <v/>
      </c>
      <c r="P2818" s="66" t="s">
        <v>768</v>
      </c>
      <c r="Q2818" s="66" t="s">
        <v>291</v>
      </c>
      <c r="R2818" s="66" t="s">
        <v>721</v>
      </c>
      <c r="S2818" s="65" t="s">
        <v>867</v>
      </c>
    </row>
    <row r="2819" spans="6:19" s="66" customFormat="1" x14ac:dyDescent="0.25">
      <c r="F2819" s="80" t="s">
        <v>81</v>
      </c>
      <c r="G2819" s="80" t="s">
        <v>348</v>
      </c>
      <c r="H2819" s="6">
        <v>177594339</v>
      </c>
      <c r="I2819" s="6"/>
      <c r="J2819" s="6">
        <f t="shared" si="130"/>
        <v>177594339</v>
      </c>
      <c r="K2819" s="67" t="str">
        <f t="shared" si="131"/>
        <v>08-01-02-001</v>
      </c>
      <c r="L2819" s="67" t="s">
        <v>722</v>
      </c>
      <c r="M2819" s="66" t="s">
        <v>273</v>
      </c>
      <c r="N2819" s="66" t="str">
        <f t="shared" si="129"/>
        <v/>
      </c>
      <c r="O2819" s="66" t="str">
        <f>IF(A2819="","",IF(M2819="DETALLE","",COUNTIFS(N2819:$N$2970,N2819)))</f>
        <v/>
      </c>
      <c r="P2819" s="66" t="s">
        <v>768</v>
      </c>
      <c r="Q2819" s="66" t="s">
        <v>291</v>
      </c>
      <c r="R2819" s="66" t="s">
        <v>721</v>
      </c>
      <c r="S2819" s="65" t="s">
        <v>854</v>
      </c>
    </row>
    <row r="2820" spans="6:19" s="66" customFormat="1" x14ac:dyDescent="0.25">
      <c r="F2820" s="80" t="s">
        <v>176</v>
      </c>
      <c r="G2820" s="80" t="s">
        <v>1057</v>
      </c>
      <c r="H2820" s="6">
        <v>1000000000</v>
      </c>
      <c r="I2820" s="6"/>
      <c r="J2820" s="6">
        <f t="shared" si="130"/>
        <v>1000000000</v>
      </c>
      <c r="K2820" s="67" t="str">
        <f t="shared" si="131"/>
        <v>08-01-02-001</v>
      </c>
      <c r="L2820" s="67" t="s">
        <v>722</v>
      </c>
      <c r="M2820" s="66" t="s">
        <v>273</v>
      </c>
      <c r="N2820" s="66" t="str">
        <f t="shared" si="129"/>
        <v/>
      </c>
      <c r="O2820" s="66" t="str">
        <f>IF(A2820="","",IF(M2820="DETALLE","",COUNTIFS(N2820:$N$2970,N2820)))</f>
        <v/>
      </c>
      <c r="P2820" s="66" t="s">
        <v>769</v>
      </c>
      <c r="Q2820" s="66" t="s">
        <v>291</v>
      </c>
      <c r="R2820" s="66" t="s">
        <v>721</v>
      </c>
      <c r="S2820" s="65" t="s">
        <v>769</v>
      </c>
    </row>
    <row r="2821" spans="6:19" s="66" customFormat="1" x14ac:dyDescent="0.25">
      <c r="F2821" s="80" t="s">
        <v>114</v>
      </c>
      <c r="G2821" s="80" t="s">
        <v>380</v>
      </c>
      <c r="H2821" s="6">
        <v>205440000</v>
      </c>
      <c r="I2821" s="6"/>
      <c r="J2821" s="6">
        <f t="shared" si="130"/>
        <v>205440000</v>
      </c>
      <c r="K2821" s="67" t="str">
        <f t="shared" si="131"/>
        <v>08-01-02-001</v>
      </c>
      <c r="L2821" s="67" t="s">
        <v>722</v>
      </c>
      <c r="M2821" s="66" t="s">
        <v>273</v>
      </c>
      <c r="N2821" s="66" t="str">
        <f t="shared" si="129"/>
        <v/>
      </c>
      <c r="O2821" s="66" t="str">
        <f>IF(A2821="","",IF(M2821="DETALLE","",COUNTIFS(N2821:$N$2970,N2821)))</f>
        <v/>
      </c>
      <c r="P2821" s="66" t="s">
        <v>769</v>
      </c>
      <c r="Q2821" s="66" t="s">
        <v>291</v>
      </c>
      <c r="R2821" s="66" t="s">
        <v>721</v>
      </c>
      <c r="S2821" s="65" t="s">
        <v>868</v>
      </c>
    </row>
    <row r="2822" spans="6:19" s="66" customFormat="1" x14ac:dyDescent="0.25">
      <c r="F2822" s="80" t="s">
        <v>85</v>
      </c>
      <c r="G2822" s="80" t="s">
        <v>352</v>
      </c>
      <c r="H2822" s="6">
        <v>800000000</v>
      </c>
      <c r="I2822" s="6"/>
      <c r="J2822" s="6">
        <f t="shared" si="130"/>
        <v>800000000</v>
      </c>
      <c r="K2822" s="67" t="str">
        <f t="shared" si="131"/>
        <v>08-01-02-001</v>
      </c>
      <c r="L2822" s="67" t="s">
        <v>722</v>
      </c>
      <c r="M2822" s="66" t="s">
        <v>273</v>
      </c>
      <c r="N2822" s="66" t="str">
        <f t="shared" si="129"/>
        <v/>
      </c>
      <c r="O2822" s="66" t="str">
        <f>IF(A2822="","",IF(M2822="DETALLE","",COUNTIFS(N2822:$N$2970,N2822)))</f>
        <v/>
      </c>
      <c r="P2822" s="66" t="s">
        <v>770</v>
      </c>
      <c r="Q2822" s="66" t="s">
        <v>291</v>
      </c>
      <c r="R2822" s="66" t="s">
        <v>721</v>
      </c>
      <c r="S2822" s="65" t="s">
        <v>770</v>
      </c>
    </row>
    <row r="2823" spans="6:19" s="66" customFormat="1" x14ac:dyDescent="0.25">
      <c r="F2823" s="80" t="s">
        <v>86</v>
      </c>
      <c r="G2823" s="80" t="s">
        <v>353</v>
      </c>
      <c r="H2823" s="6">
        <v>50000000</v>
      </c>
      <c r="I2823" s="6"/>
      <c r="J2823" s="6">
        <f t="shared" si="130"/>
        <v>50000000</v>
      </c>
      <c r="K2823" s="67" t="str">
        <f t="shared" si="131"/>
        <v>08-01-02-001</v>
      </c>
      <c r="L2823" s="67" t="s">
        <v>722</v>
      </c>
      <c r="M2823" s="66" t="s">
        <v>273</v>
      </c>
      <c r="N2823" s="66" t="str">
        <f t="shared" si="129"/>
        <v/>
      </c>
      <c r="O2823" s="66" t="str">
        <f>IF(A2823="","",IF(M2823="DETALLE","",COUNTIFS(N2823:$N$2970,N2823)))</f>
        <v/>
      </c>
      <c r="P2823" s="66" t="s">
        <v>770</v>
      </c>
      <c r="Q2823" s="66" t="s">
        <v>291</v>
      </c>
      <c r="R2823" s="66" t="s">
        <v>721</v>
      </c>
      <c r="S2823" s="65" t="s">
        <v>856</v>
      </c>
    </row>
    <row r="2824" spans="6:19" s="66" customFormat="1" x14ac:dyDescent="0.25">
      <c r="F2824" s="80" t="s">
        <v>87</v>
      </c>
      <c r="G2824" s="80" t="s">
        <v>354</v>
      </c>
      <c r="H2824" s="6">
        <v>86000000</v>
      </c>
      <c r="I2824" s="6"/>
      <c r="J2824" s="6">
        <f t="shared" si="130"/>
        <v>86000000</v>
      </c>
      <c r="K2824" s="67" t="str">
        <f t="shared" si="131"/>
        <v>08-01-02-001</v>
      </c>
      <c r="L2824" s="67" t="s">
        <v>722</v>
      </c>
      <c r="M2824" s="66" t="s">
        <v>273</v>
      </c>
      <c r="N2824" s="66" t="str">
        <f t="shared" si="129"/>
        <v/>
      </c>
      <c r="O2824" s="66" t="str">
        <f>IF(A2824="","",IF(M2824="DETALLE","",COUNTIFS(N2824:$N$2970,N2824)))</f>
        <v/>
      </c>
      <c r="P2824" s="66" t="s">
        <v>771</v>
      </c>
      <c r="Q2824" s="66" t="s">
        <v>291</v>
      </c>
      <c r="R2824" s="66" t="s">
        <v>721</v>
      </c>
      <c r="S2824" s="65" t="s">
        <v>771</v>
      </c>
    </row>
    <row r="2825" spans="6:19" s="66" customFormat="1" x14ac:dyDescent="0.25">
      <c r="F2825" s="80" t="s">
        <v>116</v>
      </c>
      <c r="G2825" s="80" t="s">
        <v>382</v>
      </c>
      <c r="H2825" s="6">
        <v>72000000</v>
      </c>
      <c r="I2825" s="6"/>
      <c r="J2825" s="6">
        <f t="shared" si="130"/>
        <v>72000000</v>
      </c>
      <c r="K2825" s="67" t="str">
        <f t="shared" si="131"/>
        <v>08-01-02-001</v>
      </c>
      <c r="L2825" s="67" t="s">
        <v>722</v>
      </c>
      <c r="M2825" s="66" t="s">
        <v>273</v>
      </c>
      <c r="N2825" s="66" t="str">
        <f t="shared" si="129"/>
        <v/>
      </c>
      <c r="O2825" s="66" t="str">
        <f>IF(A2825="","",IF(M2825="DETALLE","",COUNTIFS(N2825:$N$2970,N2825)))</f>
        <v/>
      </c>
      <c r="P2825" s="66" t="s">
        <v>771</v>
      </c>
      <c r="Q2825" s="66" t="s">
        <v>291</v>
      </c>
      <c r="R2825" s="66" t="s">
        <v>721</v>
      </c>
      <c r="S2825" s="65" t="s">
        <v>869</v>
      </c>
    </row>
    <row r="2826" spans="6:19" s="66" customFormat="1" x14ac:dyDescent="0.25">
      <c r="F2826" s="80" t="s">
        <v>141</v>
      </c>
      <c r="G2826" s="80" t="s">
        <v>405</v>
      </c>
      <c r="H2826" s="6">
        <v>625349840</v>
      </c>
      <c r="I2826" s="6"/>
      <c r="J2826" s="6">
        <f t="shared" si="130"/>
        <v>625349840</v>
      </c>
      <c r="K2826" s="67" t="str">
        <f t="shared" si="131"/>
        <v>08-01-02-001</v>
      </c>
      <c r="L2826" s="67" t="s">
        <v>722</v>
      </c>
      <c r="M2826" s="66" t="s">
        <v>273</v>
      </c>
      <c r="N2826" s="66" t="str">
        <f t="shared" si="129"/>
        <v/>
      </c>
      <c r="O2826" s="66" t="str">
        <f>IF(A2826="","",IF(M2826="DETALLE","",COUNTIFS(N2826:$N$2970,N2826)))</f>
        <v/>
      </c>
      <c r="P2826" s="66" t="s">
        <v>772</v>
      </c>
      <c r="Q2826" s="66" t="s">
        <v>291</v>
      </c>
      <c r="R2826" s="66" t="s">
        <v>721</v>
      </c>
      <c r="S2826" s="65" t="s">
        <v>772</v>
      </c>
    </row>
    <row r="2827" spans="6:19" s="66" customFormat="1" x14ac:dyDescent="0.25">
      <c r="F2827" s="80" t="s">
        <v>125</v>
      </c>
      <c r="G2827" s="80" t="s">
        <v>392</v>
      </c>
      <c r="H2827" s="6">
        <v>77000000</v>
      </c>
      <c r="I2827" s="6"/>
      <c r="J2827" s="6">
        <f t="shared" si="130"/>
        <v>77000000</v>
      </c>
      <c r="K2827" s="67" t="str">
        <f t="shared" si="131"/>
        <v>08-01-02-001</v>
      </c>
      <c r="L2827" s="67" t="s">
        <v>722</v>
      </c>
      <c r="M2827" s="66" t="s">
        <v>273</v>
      </c>
      <c r="N2827" s="66" t="str">
        <f t="shared" si="129"/>
        <v/>
      </c>
      <c r="O2827" s="66" t="str">
        <f>IF(A2827="","",IF(M2827="DETALLE","",COUNTIFS(N2827:$N$2970,N2827)))</f>
        <v/>
      </c>
      <c r="P2827" s="66" t="s">
        <v>772</v>
      </c>
      <c r="Q2827" s="66" t="s">
        <v>291</v>
      </c>
      <c r="R2827" s="66" t="s">
        <v>721</v>
      </c>
      <c r="S2827" s="65" t="s">
        <v>874</v>
      </c>
    </row>
    <row r="2828" spans="6:19" s="66" customFormat="1" x14ac:dyDescent="0.25">
      <c r="F2828" s="80" t="s">
        <v>89</v>
      </c>
      <c r="G2828" s="80" t="s">
        <v>356</v>
      </c>
      <c r="H2828" s="6">
        <v>31000000</v>
      </c>
      <c r="I2828" s="6"/>
      <c r="J2828" s="6">
        <f t="shared" si="130"/>
        <v>31000000</v>
      </c>
      <c r="K2828" s="67" t="str">
        <f t="shared" si="131"/>
        <v>08-01-02-001</v>
      </c>
      <c r="L2828" s="67" t="s">
        <v>722</v>
      </c>
      <c r="M2828" s="66" t="s">
        <v>273</v>
      </c>
      <c r="N2828" s="66" t="str">
        <f t="shared" si="129"/>
        <v/>
      </c>
      <c r="O2828" s="66" t="str">
        <f>IF(A2828="","",IF(M2828="DETALLE","",COUNTIFS(N2828:$N$2970,N2828)))</f>
        <v/>
      </c>
      <c r="P2828" s="66" t="s">
        <v>772</v>
      </c>
      <c r="Q2828" s="66" t="s">
        <v>291</v>
      </c>
      <c r="R2828" s="66" t="s">
        <v>721</v>
      </c>
      <c r="S2828" s="65" t="s">
        <v>858</v>
      </c>
    </row>
    <row r="2829" spans="6:19" s="66" customFormat="1" x14ac:dyDescent="0.25">
      <c r="F2829" s="80" t="s">
        <v>90</v>
      </c>
      <c r="G2829" s="80" t="s">
        <v>1025</v>
      </c>
      <c r="H2829" s="6">
        <v>180000000</v>
      </c>
      <c r="I2829" s="6"/>
      <c r="J2829" s="6">
        <f t="shared" si="130"/>
        <v>180000000</v>
      </c>
      <c r="K2829" s="67" t="str">
        <f t="shared" si="131"/>
        <v>08-01-02-001</v>
      </c>
      <c r="L2829" s="67" t="s">
        <v>722</v>
      </c>
      <c r="M2829" s="66" t="s">
        <v>273</v>
      </c>
      <c r="N2829" s="66" t="str">
        <f t="shared" si="129"/>
        <v/>
      </c>
      <c r="O2829" s="66" t="str">
        <f>IF(A2829="","",IF(M2829="DETALLE","",COUNTIFS(N2829:$N$2970,N2829)))</f>
        <v/>
      </c>
      <c r="P2829" s="66" t="s">
        <v>773</v>
      </c>
      <c r="Q2829" s="66" t="s">
        <v>291</v>
      </c>
      <c r="R2829" s="66" t="s">
        <v>721</v>
      </c>
      <c r="S2829" s="65" t="s">
        <v>773</v>
      </c>
    </row>
    <row r="2830" spans="6:19" s="66" customFormat="1" x14ac:dyDescent="0.25">
      <c r="F2830" s="80" t="s">
        <v>91</v>
      </c>
      <c r="G2830" s="80" t="s">
        <v>358</v>
      </c>
      <c r="H2830" s="6">
        <v>253000000</v>
      </c>
      <c r="I2830" s="6"/>
      <c r="J2830" s="6">
        <f t="shared" si="130"/>
        <v>253000000</v>
      </c>
      <c r="K2830" s="67" t="str">
        <f t="shared" si="131"/>
        <v>08-01-02-001</v>
      </c>
      <c r="L2830" s="67" t="s">
        <v>722</v>
      </c>
      <c r="M2830" s="66" t="s">
        <v>273</v>
      </c>
      <c r="N2830" s="66" t="str">
        <f t="shared" si="129"/>
        <v/>
      </c>
      <c r="O2830" s="66" t="str">
        <f>IF(A2830="","",IF(M2830="DETALLE","",COUNTIFS(N2830:$N$2970,N2830)))</f>
        <v/>
      </c>
      <c r="P2830" s="66" t="s">
        <v>773</v>
      </c>
      <c r="Q2830" s="66" t="s">
        <v>291</v>
      </c>
      <c r="R2830" s="66" t="s">
        <v>721</v>
      </c>
      <c r="S2830" s="65" t="s">
        <v>859</v>
      </c>
    </row>
    <row r="2831" spans="6:19" s="66" customFormat="1" x14ac:dyDescent="0.25">
      <c r="F2831" s="80" t="s">
        <v>93</v>
      </c>
      <c r="G2831" s="80" t="s">
        <v>360</v>
      </c>
      <c r="H2831" s="6">
        <v>115000000</v>
      </c>
      <c r="I2831" s="6"/>
      <c r="J2831" s="6">
        <f t="shared" si="130"/>
        <v>115000000</v>
      </c>
      <c r="K2831" s="67" t="str">
        <f t="shared" si="131"/>
        <v>08-01-02-001</v>
      </c>
      <c r="L2831" s="67" t="s">
        <v>722</v>
      </c>
      <c r="M2831" s="66" t="s">
        <v>273</v>
      </c>
      <c r="N2831" s="66" t="str">
        <f t="shared" si="129"/>
        <v/>
      </c>
      <c r="O2831" s="66" t="str">
        <f>IF(A2831="","",IF(M2831="DETALLE","",COUNTIFS(N2831:$N$2970,N2831)))</f>
        <v/>
      </c>
      <c r="P2831" s="66" t="s">
        <v>774</v>
      </c>
      <c r="Q2831" s="66" t="s">
        <v>291</v>
      </c>
      <c r="R2831" s="66" t="s">
        <v>721</v>
      </c>
      <c r="S2831" s="65" t="s">
        <v>774</v>
      </c>
    </row>
    <row r="2832" spans="6:19" s="66" customFormat="1" x14ac:dyDescent="0.25">
      <c r="F2832" s="80" t="s">
        <v>94</v>
      </c>
      <c r="G2832" s="80" t="s">
        <v>361</v>
      </c>
      <c r="H2832" s="6">
        <v>60000000</v>
      </c>
      <c r="I2832" s="6"/>
      <c r="J2832" s="6">
        <f t="shared" si="130"/>
        <v>60000000</v>
      </c>
      <c r="K2832" s="67" t="str">
        <f t="shared" si="131"/>
        <v>08-01-02-001</v>
      </c>
      <c r="L2832" s="67" t="s">
        <v>722</v>
      </c>
      <c r="M2832" s="66" t="s">
        <v>273</v>
      </c>
      <c r="N2832" s="66" t="str">
        <f t="shared" si="129"/>
        <v/>
      </c>
      <c r="O2832" s="66" t="str">
        <f>IF(A2832="","",IF(M2832="DETALLE","",COUNTIFS(N2832:$N$2970,N2832)))</f>
        <v/>
      </c>
      <c r="P2832" s="66" t="s">
        <v>774</v>
      </c>
      <c r="Q2832" s="66" t="s">
        <v>291</v>
      </c>
      <c r="R2832" s="66" t="s">
        <v>721</v>
      </c>
      <c r="S2832" s="65" t="s">
        <v>860</v>
      </c>
    </row>
    <row r="2833" spans="1:19" s="66" customFormat="1" x14ac:dyDescent="0.25">
      <c r="F2833" s="80" t="s">
        <v>96</v>
      </c>
      <c r="G2833" s="80" t="s">
        <v>363</v>
      </c>
      <c r="H2833" s="6">
        <v>53000000</v>
      </c>
      <c r="I2833" s="6"/>
      <c r="J2833" s="6">
        <f t="shared" si="130"/>
        <v>53000000</v>
      </c>
      <c r="K2833" s="67" t="str">
        <f t="shared" si="131"/>
        <v>08-01-02-001</v>
      </c>
      <c r="L2833" s="67" t="s">
        <v>722</v>
      </c>
      <c r="M2833" s="66" t="s">
        <v>273</v>
      </c>
      <c r="N2833" s="66" t="str">
        <f t="shared" si="129"/>
        <v/>
      </c>
      <c r="O2833" s="66" t="str">
        <f>IF(A2833="","",IF(M2833="DETALLE","",COUNTIFS(N2833:$N$2970,N2833)))</f>
        <v/>
      </c>
      <c r="P2833" s="66" t="s">
        <v>742</v>
      </c>
      <c r="Q2833" s="66" t="s">
        <v>291</v>
      </c>
      <c r="R2833" s="66" t="s">
        <v>721</v>
      </c>
      <c r="S2833" s="65" t="s">
        <v>742</v>
      </c>
    </row>
    <row r="2834" spans="1:19" s="66" customFormat="1" x14ac:dyDescent="0.25">
      <c r="F2834" s="80" t="s">
        <v>97</v>
      </c>
      <c r="G2834" s="80" t="s">
        <v>364</v>
      </c>
      <c r="H2834" s="6">
        <v>35000000</v>
      </c>
      <c r="I2834" s="6"/>
      <c r="J2834" s="6">
        <f t="shared" si="130"/>
        <v>35000000</v>
      </c>
      <c r="K2834" s="67" t="str">
        <f t="shared" si="131"/>
        <v>08-01-02-001</v>
      </c>
      <c r="L2834" s="67" t="s">
        <v>722</v>
      </c>
      <c r="M2834" s="66" t="s">
        <v>273</v>
      </c>
      <c r="N2834" s="66" t="str">
        <f t="shared" si="129"/>
        <v/>
      </c>
      <c r="O2834" s="66" t="str">
        <f>IF(A2834="","",IF(M2834="DETALLE","",COUNTIFS(N2834:$N$2970,N2834)))</f>
        <v/>
      </c>
      <c r="P2834" s="66" t="s">
        <v>742</v>
      </c>
      <c r="Q2834" s="66" t="s">
        <v>291</v>
      </c>
      <c r="R2834" s="66" t="s">
        <v>721</v>
      </c>
      <c r="S2834" s="65" t="s">
        <v>861</v>
      </c>
    </row>
    <row r="2835" spans="1:19" s="66" customFormat="1" x14ac:dyDescent="0.25">
      <c r="F2835" s="80" t="s">
        <v>98</v>
      </c>
      <c r="G2835" s="80" t="s">
        <v>283</v>
      </c>
      <c r="H2835" s="6">
        <v>17500000</v>
      </c>
      <c r="I2835" s="6"/>
      <c r="J2835" s="6">
        <f t="shared" si="130"/>
        <v>17500000</v>
      </c>
      <c r="K2835" s="67" t="str">
        <f t="shared" si="131"/>
        <v>08-01-02-001</v>
      </c>
      <c r="L2835" s="67" t="s">
        <v>722</v>
      </c>
      <c r="M2835" s="66" t="s">
        <v>273</v>
      </c>
      <c r="N2835" s="66" t="str">
        <f t="shared" si="129"/>
        <v/>
      </c>
      <c r="O2835" s="66" t="str">
        <f>IF(A2835="","",IF(M2835="DETALLE","",COUNTIFS(N2835:$N$2970,N2835)))</f>
        <v/>
      </c>
      <c r="P2835" s="66" t="s">
        <v>742</v>
      </c>
      <c r="Q2835" s="66" t="s">
        <v>291</v>
      </c>
      <c r="R2835" s="66" t="s">
        <v>721</v>
      </c>
      <c r="S2835" s="65" t="s">
        <v>862</v>
      </c>
    </row>
    <row r="2836" spans="1:19" s="66" customFormat="1" ht="28.5" customHeight="1" x14ac:dyDescent="0.25">
      <c r="A2836" s="62"/>
      <c r="B2836" s="62"/>
      <c r="C2836" s="62"/>
      <c r="D2836" s="62"/>
      <c r="E2836" s="62"/>
      <c r="F2836" s="62"/>
      <c r="G2836" s="62" t="s">
        <v>261</v>
      </c>
      <c r="H2836" s="4" t="str">
        <f>IF(A2836="","",SUMIFS(H2837:$H$2970,L2837:$L$2970,K2836))</f>
        <v/>
      </c>
      <c r="I2836" s="4" t="str">
        <f>IF(A2836="","",SUMIFS(I2837:$I$2970,L2837:$L$2970,K2836))</f>
        <v/>
      </c>
      <c r="J2836" s="4" t="str">
        <f t="shared" si="130"/>
        <v/>
      </c>
      <c r="K2836" s="64" t="str">
        <f t="shared" si="131"/>
        <v/>
      </c>
      <c r="L2836" s="64" t="s">
        <v>261</v>
      </c>
      <c r="M2836" s="62" t="s">
        <v>261</v>
      </c>
      <c r="N2836" s="62" t="str">
        <f t="shared" si="129"/>
        <v/>
      </c>
      <c r="O2836" s="62" t="str">
        <f>IF(A2836="","",IF(M2836="DETALLE","",COUNTIFS(N2836:$N$2970,N2836)))</f>
        <v/>
      </c>
      <c r="P2836" s="62" t="s">
        <v>261</v>
      </c>
      <c r="Q2836" s="62" t="s">
        <v>261</v>
      </c>
      <c r="R2836" s="62" t="s">
        <v>261</v>
      </c>
      <c r="S2836" s="65" t="s">
        <v>261</v>
      </c>
    </row>
    <row r="2837" spans="1:19" s="66" customFormat="1" ht="24" customHeight="1" x14ac:dyDescent="0.25">
      <c r="A2837" s="62" t="s">
        <v>270</v>
      </c>
      <c r="B2837" s="62" t="s">
        <v>28</v>
      </c>
      <c r="C2837" s="62" t="s">
        <v>27</v>
      </c>
      <c r="D2837" s="62" t="s">
        <v>100</v>
      </c>
      <c r="E2837" s="62" t="s">
        <v>261</v>
      </c>
      <c r="F2837" s="62"/>
      <c r="G2837" s="63" t="s">
        <v>719</v>
      </c>
      <c r="H2837" s="4">
        <f>IF(A2837="","",SUMIFS(H2838:$H$2970,L2838:$L$2970,K2837))</f>
        <v>4075212519.6800003</v>
      </c>
      <c r="I2837" s="4">
        <f>IF(A2837="","",SUMIFS(I2838:$I$2970,L2838:$L$2970,K2837))</f>
        <v>0</v>
      </c>
      <c r="J2837" s="4">
        <f t="shared" si="130"/>
        <v>4075212519.6800003</v>
      </c>
      <c r="K2837" s="64" t="str">
        <f>IF(F2837&lt;&gt;"",#REF!,A2837&amp;IF(B2837="","","-"&amp;B2837)&amp;IF(OR(C2837="",C2837=" "),"","-"&amp;C2837)&amp;IF(OR(D2837="",D2837=" "),"","-"&amp;D2837)&amp;IF(OR(E2837="",E2837=" "),"","-"&amp;E2837))</f>
        <v>08-01-02-004</v>
      </c>
      <c r="L2837" s="64" t="s">
        <v>284</v>
      </c>
      <c r="M2837" s="62" t="s">
        <v>276</v>
      </c>
      <c r="N2837" s="62" t="str">
        <f t="shared" si="129"/>
        <v>080102004Ordinal</v>
      </c>
      <c r="O2837" s="62">
        <f>IF(A2837="","",IF(M2837="DETALLE","",COUNTIFS(N2837:$N$2970,N2837)))</f>
        <v>1</v>
      </c>
      <c r="P2837" s="62" t="s">
        <v>261</v>
      </c>
      <c r="Q2837" s="62" t="s">
        <v>291</v>
      </c>
      <c r="R2837" s="62" t="s">
        <v>719</v>
      </c>
      <c r="S2837" s="65" t="s">
        <v>261</v>
      </c>
    </row>
    <row r="2838" spans="1:19" s="66" customFormat="1" x14ac:dyDescent="0.25">
      <c r="F2838" s="80" t="s">
        <v>103</v>
      </c>
      <c r="G2838" s="80" t="s">
        <v>369</v>
      </c>
      <c r="H2838" s="6">
        <v>35000000</v>
      </c>
      <c r="I2838" s="6"/>
      <c r="J2838" s="6">
        <f t="shared" si="130"/>
        <v>35000000</v>
      </c>
      <c r="K2838" s="67" t="str">
        <f t="shared" si="131"/>
        <v>08-01-02-004</v>
      </c>
      <c r="L2838" s="67" t="s">
        <v>720</v>
      </c>
      <c r="M2838" s="66" t="s">
        <v>273</v>
      </c>
      <c r="N2838" s="66" t="str">
        <f t="shared" si="129"/>
        <v/>
      </c>
      <c r="O2838" s="66" t="str">
        <f>IF(A2838="","",IF(M2838="DETALLE","",COUNTIFS(N2838:$N$2970,N2838)))</f>
        <v/>
      </c>
      <c r="P2838" s="66" t="s">
        <v>747</v>
      </c>
      <c r="Q2838" s="66" t="s">
        <v>291</v>
      </c>
      <c r="R2838" s="66" t="s">
        <v>719</v>
      </c>
      <c r="S2838" s="65" t="s">
        <v>747</v>
      </c>
    </row>
    <row r="2839" spans="1:19" s="66" customFormat="1" x14ac:dyDescent="0.25">
      <c r="F2839" s="80" t="s">
        <v>40</v>
      </c>
      <c r="G2839" s="80" t="s">
        <v>994</v>
      </c>
      <c r="H2839" s="6">
        <v>187573726</v>
      </c>
      <c r="I2839" s="6"/>
      <c r="J2839" s="6">
        <f t="shared" si="130"/>
        <v>187573726</v>
      </c>
      <c r="K2839" s="67" t="str">
        <f t="shared" si="131"/>
        <v>08-01-02-004</v>
      </c>
      <c r="L2839" s="67" t="s">
        <v>720</v>
      </c>
      <c r="M2839" s="66" t="s">
        <v>273</v>
      </c>
      <c r="N2839" s="66" t="str">
        <f t="shared" si="129"/>
        <v/>
      </c>
      <c r="O2839" s="66" t="str">
        <f>IF(A2839="","",IF(M2839="DETALLE","",COUNTIFS(N2839:$N$2970,N2839)))</f>
        <v/>
      </c>
      <c r="P2839" s="66" t="s">
        <v>744</v>
      </c>
      <c r="Q2839" s="66" t="s">
        <v>291</v>
      </c>
      <c r="R2839" s="66" t="s">
        <v>719</v>
      </c>
      <c r="S2839" s="65" t="s">
        <v>744</v>
      </c>
    </row>
    <row r="2840" spans="1:19" s="66" customFormat="1" x14ac:dyDescent="0.25">
      <c r="F2840" s="80" t="s">
        <v>163</v>
      </c>
      <c r="G2840" s="80" t="s">
        <v>442</v>
      </c>
      <c r="H2840" s="6">
        <v>115905000</v>
      </c>
      <c r="I2840" s="6"/>
      <c r="J2840" s="6">
        <f t="shared" si="130"/>
        <v>115905000</v>
      </c>
      <c r="K2840" s="67" t="str">
        <f t="shared" si="131"/>
        <v>08-01-02-004</v>
      </c>
      <c r="L2840" s="67" t="s">
        <v>720</v>
      </c>
      <c r="M2840" s="66" t="s">
        <v>273</v>
      </c>
      <c r="N2840" s="66" t="str">
        <f t="shared" si="129"/>
        <v/>
      </c>
      <c r="O2840" s="66" t="str">
        <f>IF(A2840="","",IF(M2840="DETALLE","",COUNTIFS(N2840:$N$2970,N2840)))</f>
        <v/>
      </c>
      <c r="P2840" s="66" t="s">
        <v>775</v>
      </c>
      <c r="Q2840" s="66" t="s">
        <v>291</v>
      </c>
      <c r="R2840" s="66" t="s">
        <v>719</v>
      </c>
      <c r="S2840" s="65" t="s">
        <v>775</v>
      </c>
    </row>
    <row r="2841" spans="1:19" s="66" customFormat="1" x14ac:dyDescent="0.25">
      <c r="F2841" s="80" t="s">
        <v>41</v>
      </c>
      <c r="G2841" s="80" t="s">
        <v>312</v>
      </c>
      <c r="H2841" s="6">
        <v>100000000</v>
      </c>
      <c r="I2841" s="6"/>
      <c r="J2841" s="6">
        <f t="shared" si="130"/>
        <v>100000000</v>
      </c>
      <c r="K2841" s="67" t="str">
        <f t="shared" si="131"/>
        <v>08-01-02-004</v>
      </c>
      <c r="L2841" s="67" t="s">
        <v>720</v>
      </c>
      <c r="M2841" s="66" t="s">
        <v>273</v>
      </c>
      <c r="N2841" s="66" t="str">
        <f t="shared" si="129"/>
        <v/>
      </c>
      <c r="O2841" s="66" t="str">
        <f>IF(A2841="","",IF(M2841="DETALLE","",COUNTIFS(N2841:$N$2970,N2841)))</f>
        <v/>
      </c>
      <c r="P2841" s="66" t="s">
        <v>745</v>
      </c>
      <c r="Q2841" s="66" t="s">
        <v>291</v>
      </c>
      <c r="R2841" s="66" t="s">
        <v>719</v>
      </c>
      <c r="S2841" s="65" t="s">
        <v>745</v>
      </c>
    </row>
    <row r="2842" spans="1:19" s="66" customFormat="1" x14ac:dyDescent="0.25">
      <c r="F2842" s="80" t="s">
        <v>147</v>
      </c>
      <c r="G2842" s="80" t="s">
        <v>830</v>
      </c>
      <c r="H2842" s="6">
        <v>100000000</v>
      </c>
      <c r="I2842" s="6"/>
      <c r="J2842" s="6">
        <f t="shared" si="130"/>
        <v>100000000</v>
      </c>
      <c r="K2842" s="67" t="str">
        <f t="shared" si="131"/>
        <v>08-01-02-004</v>
      </c>
      <c r="L2842" s="67" t="s">
        <v>720</v>
      </c>
      <c r="M2842" s="66" t="s">
        <v>273</v>
      </c>
      <c r="N2842" s="66" t="str">
        <f t="shared" si="129"/>
        <v/>
      </c>
      <c r="O2842" s="66" t="str">
        <f>IF(A2842="","",IF(M2842="DETALLE","",COUNTIFS(N2842:$N$2970,N2842)))</f>
        <v/>
      </c>
      <c r="P2842" s="66" t="s">
        <v>745</v>
      </c>
      <c r="Q2842" s="66" t="s">
        <v>291</v>
      </c>
      <c r="R2842" s="66" t="s">
        <v>719</v>
      </c>
      <c r="S2842" s="65" t="s">
        <v>889</v>
      </c>
    </row>
    <row r="2843" spans="1:19" s="66" customFormat="1" x14ac:dyDescent="0.25">
      <c r="F2843" s="80" t="s">
        <v>106</v>
      </c>
      <c r="G2843" s="80" t="s">
        <v>997</v>
      </c>
      <c r="H2843" s="6">
        <v>65000000</v>
      </c>
      <c r="I2843" s="6"/>
      <c r="J2843" s="6">
        <f t="shared" si="130"/>
        <v>65000000</v>
      </c>
      <c r="K2843" s="67" t="str">
        <f t="shared" si="131"/>
        <v>08-01-02-004</v>
      </c>
      <c r="L2843" s="67" t="s">
        <v>720</v>
      </c>
      <c r="M2843" s="66" t="s">
        <v>273</v>
      </c>
      <c r="N2843" s="66" t="str">
        <f t="shared" si="129"/>
        <v/>
      </c>
      <c r="O2843" s="66" t="str">
        <f>IF(A2843="","",IF(M2843="DETALLE","",COUNTIFS(N2843:$N$2970,N2843)))</f>
        <v/>
      </c>
      <c r="P2843" s="66" t="s">
        <v>776</v>
      </c>
      <c r="Q2843" s="66" t="s">
        <v>291</v>
      </c>
      <c r="R2843" s="66" t="s">
        <v>719</v>
      </c>
      <c r="S2843" s="65" t="s">
        <v>776</v>
      </c>
    </row>
    <row r="2844" spans="1:19" s="66" customFormat="1" x14ac:dyDescent="0.25">
      <c r="F2844" s="80" t="s">
        <v>170</v>
      </c>
      <c r="G2844" s="80" t="s">
        <v>456</v>
      </c>
      <c r="H2844" s="6">
        <v>252430500</v>
      </c>
      <c r="I2844" s="6"/>
      <c r="J2844" s="6">
        <f t="shared" si="130"/>
        <v>252430500</v>
      </c>
      <c r="K2844" s="67" t="str">
        <f t="shared" si="131"/>
        <v>08-01-02-004</v>
      </c>
      <c r="L2844" s="67" t="s">
        <v>720</v>
      </c>
      <c r="M2844" s="66" t="s">
        <v>273</v>
      </c>
      <c r="N2844" s="66" t="str">
        <f t="shared" si="129"/>
        <v/>
      </c>
      <c r="O2844" s="66" t="str">
        <f>IF(A2844="","",IF(M2844="DETALLE","",COUNTIFS(N2844:$N$2970,N2844)))</f>
        <v/>
      </c>
      <c r="P2844" s="66" t="s">
        <v>777</v>
      </c>
      <c r="Q2844" s="66" t="s">
        <v>291</v>
      </c>
      <c r="R2844" s="66" t="s">
        <v>719</v>
      </c>
      <c r="S2844" s="65" t="s">
        <v>777</v>
      </c>
    </row>
    <row r="2845" spans="1:19" s="66" customFormat="1" x14ac:dyDescent="0.25">
      <c r="F2845" s="80" t="s">
        <v>45</v>
      </c>
      <c r="G2845" s="80" t="s">
        <v>316</v>
      </c>
      <c r="H2845" s="6">
        <v>5492550</v>
      </c>
      <c r="I2845" s="6"/>
      <c r="J2845" s="6">
        <f t="shared" si="130"/>
        <v>5492550</v>
      </c>
      <c r="K2845" s="67" t="str">
        <f t="shared" si="131"/>
        <v>08-01-02-004</v>
      </c>
      <c r="L2845" s="67" t="s">
        <v>720</v>
      </c>
      <c r="M2845" s="66" t="s">
        <v>273</v>
      </c>
      <c r="N2845" s="66" t="str">
        <f t="shared" si="129"/>
        <v/>
      </c>
      <c r="O2845" s="66" t="str">
        <f>IF(A2845="","",IF(M2845="DETALLE","",COUNTIFS(N2845:$N$2970,N2845)))</f>
        <v/>
      </c>
      <c r="P2845" s="66" t="s">
        <v>748</v>
      </c>
      <c r="Q2845" s="66" t="s">
        <v>291</v>
      </c>
      <c r="R2845" s="66" t="s">
        <v>719</v>
      </c>
      <c r="S2845" s="65" t="s">
        <v>748</v>
      </c>
    </row>
    <row r="2846" spans="1:19" s="66" customFormat="1" x14ac:dyDescent="0.25">
      <c r="F2846" s="80" t="s">
        <v>148</v>
      </c>
      <c r="G2846" s="80" t="s">
        <v>412</v>
      </c>
      <c r="H2846" s="6">
        <v>50000000</v>
      </c>
      <c r="I2846" s="6"/>
      <c r="J2846" s="6">
        <f t="shared" si="130"/>
        <v>50000000</v>
      </c>
      <c r="K2846" s="67" t="str">
        <f t="shared" si="131"/>
        <v>08-01-02-004</v>
      </c>
      <c r="L2846" s="67" t="s">
        <v>720</v>
      </c>
      <c r="M2846" s="66" t="s">
        <v>273</v>
      </c>
      <c r="N2846" s="66" t="str">
        <f t="shared" si="129"/>
        <v/>
      </c>
      <c r="O2846" s="66" t="str">
        <f>IF(A2846="","",IF(M2846="DETALLE","",COUNTIFS(N2846:$N$2970,N2846)))</f>
        <v/>
      </c>
      <c r="P2846" s="66" t="s">
        <v>780</v>
      </c>
      <c r="Q2846" s="66" t="s">
        <v>291</v>
      </c>
      <c r="R2846" s="66" t="s">
        <v>719</v>
      </c>
      <c r="S2846" s="65" t="s">
        <v>780</v>
      </c>
    </row>
    <row r="2847" spans="1:19" s="66" customFormat="1" x14ac:dyDescent="0.25">
      <c r="F2847" s="80" t="s">
        <v>46</v>
      </c>
      <c r="G2847" s="80" t="s">
        <v>989</v>
      </c>
      <c r="H2847" s="6">
        <v>18000000</v>
      </c>
      <c r="I2847" s="6"/>
      <c r="J2847" s="6">
        <f t="shared" si="130"/>
        <v>18000000</v>
      </c>
      <c r="K2847" s="67" t="str">
        <f t="shared" si="131"/>
        <v>08-01-02-004</v>
      </c>
      <c r="L2847" s="67" t="s">
        <v>720</v>
      </c>
      <c r="M2847" s="66" t="s">
        <v>273</v>
      </c>
      <c r="N2847" s="66" t="str">
        <f t="shared" si="129"/>
        <v/>
      </c>
      <c r="O2847" s="66" t="str">
        <f>IF(A2847="","",IF(M2847="DETALLE","",COUNTIFS(N2847:$N$2970,N2847)))</f>
        <v/>
      </c>
      <c r="P2847" s="66" t="s">
        <v>749</v>
      </c>
      <c r="Q2847" s="66" t="s">
        <v>291</v>
      </c>
      <c r="R2847" s="66" t="s">
        <v>719</v>
      </c>
      <c r="S2847" s="65" t="s">
        <v>749</v>
      </c>
    </row>
    <row r="2848" spans="1:19" s="66" customFormat="1" x14ac:dyDescent="0.25">
      <c r="F2848" s="80" t="s">
        <v>48</v>
      </c>
      <c r="G2848" s="80" t="s">
        <v>319</v>
      </c>
      <c r="H2848" s="6">
        <v>100000000</v>
      </c>
      <c r="I2848" s="6"/>
      <c r="J2848" s="6">
        <f t="shared" si="130"/>
        <v>100000000</v>
      </c>
      <c r="K2848" s="67" t="str">
        <f t="shared" si="131"/>
        <v>08-01-02-004</v>
      </c>
      <c r="L2848" s="67" t="s">
        <v>720</v>
      </c>
      <c r="M2848" s="66" t="s">
        <v>273</v>
      </c>
      <c r="N2848" s="66" t="str">
        <f t="shared" si="129"/>
        <v/>
      </c>
      <c r="O2848" s="66" t="str">
        <f>IF(A2848="","",IF(M2848="DETALLE","",COUNTIFS(N2848:$N$2970,N2848)))</f>
        <v/>
      </c>
      <c r="P2848" s="66" t="s">
        <v>751</v>
      </c>
      <c r="Q2848" s="66" t="s">
        <v>291</v>
      </c>
      <c r="R2848" s="66" t="s">
        <v>719</v>
      </c>
      <c r="S2848" s="65" t="s">
        <v>751</v>
      </c>
    </row>
    <row r="2849" spans="6:19" s="66" customFormat="1" x14ac:dyDescent="0.25">
      <c r="F2849" s="80" t="s">
        <v>51</v>
      </c>
      <c r="G2849" s="80" t="s">
        <v>322</v>
      </c>
      <c r="H2849" s="6">
        <v>110000000</v>
      </c>
      <c r="I2849" s="6"/>
      <c r="J2849" s="6">
        <f t="shared" si="130"/>
        <v>110000000</v>
      </c>
      <c r="K2849" s="67" t="str">
        <f t="shared" si="131"/>
        <v>08-01-02-004</v>
      </c>
      <c r="L2849" s="67" t="s">
        <v>720</v>
      </c>
      <c r="M2849" s="66" t="s">
        <v>273</v>
      </c>
      <c r="N2849" s="66" t="str">
        <f t="shared" si="129"/>
        <v/>
      </c>
      <c r="O2849" s="66" t="str">
        <f>IF(A2849="","",IF(M2849="DETALLE","",COUNTIFS(N2849:$N$2970,N2849)))</f>
        <v/>
      </c>
      <c r="P2849" s="66" t="s">
        <v>753</v>
      </c>
      <c r="Q2849" s="66" t="s">
        <v>291</v>
      </c>
      <c r="R2849" s="66" t="s">
        <v>719</v>
      </c>
      <c r="S2849" s="65" t="s">
        <v>753</v>
      </c>
    </row>
    <row r="2850" spans="6:19" s="66" customFormat="1" x14ac:dyDescent="0.25">
      <c r="F2850" s="80" t="s">
        <v>157</v>
      </c>
      <c r="G2850" s="80" t="s">
        <v>434</v>
      </c>
      <c r="H2850" s="6">
        <v>277248154.68000001</v>
      </c>
      <c r="I2850" s="6"/>
      <c r="J2850" s="6">
        <f t="shared" si="130"/>
        <v>277248154.68000001</v>
      </c>
      <c r="K2850" s="67" t="str">
        <f t="shared" si="131"/>
        <v>08-01-02-004</v>
      </c>
      <c r="L2850" s="67" t="s">
        <v>720</v>
      </c>
      <c r="M2850" s="66" t="s">
        <v>273</v>
      </c>
      <c r="N2850" s="66" t="str">
        <f t="shared" si="129"/>
        <v/>
      </c>
      <c r="O2850" s="66" t="str">
        <f>IF(A2850="","",IF(M2850="DETALLE","",COUNTIFS(N2850:$N$2970,N2850)))</f>
        <v/>
      </c>
      <c r="P2850" s="66" t="s">
        <v>755</v>
      </c>
      <c r="Q2850" s="66" t="s">
        <v>291</v>
      </c>
      <c r="R2850" s="66" t="s">
        <v>719</v>
      </c>
      <c r="S2850" s="65" t="s">
        <v>755</v>
      </c>
    </row>
    <row r="2851" spans="6:19" s="66" customFormat="1" x14ac:dyDescent="0.25">
      <c r="F2851" s="80" t="s">
        <v>54</v>
      </c>
      <c r="G2851" s="80" t="s">
        <v>288</v>
      </c>
      <c r="H2851" s="6">
        <v>210042849</v>
      </c>
      <c r="I2851" s="6"/>
      <c r="J2851" s="6">
        <f t="shared" si="130"/>
        <v>210042849</v>
      </c>
      <c r="K2851" s="67" t="str">
        <f t="shared" si="131"/>
        <v>08-01-02-004</v>
      </c>
      <c r="L2851" s="67" t="s">
        <v>720</v>
      </c>
      <c r="M2851" s="66" t="s">
        <v>273</v>
      </c>
      <c r="N2851" s="66" t="str">
        <f t="shared" si="129"/>
        <v/>
      </c>
      <c r="O2851" s="66" t="str">
        <f>IF(A2851="","",IF(M2851="DETALLE","",COUNTIFS(N2851:$N$2970,N2851)))</f>
        <v/>
      </c>
      <c r="P2851" s="66" t="s">
        <v>743</v>
      </c>
      <c r="Q2851" s="66" t="s">
        <v>291</v>
      </c>
      <c r="R2851" s="66" t="s">
        <v>719</v>
      </c>
      <c r="S2851" s="65" t="s">
        <v>743</v>
      </c>
    </row>
    <row r="2852" spans="6:19" s="66" customFormat="1" x14ac:dyDescent="0.25">
      <c r="F2852" s="80" t="s">
        <v>56</v>
      </c>
      <c r="G2852" s="80" t="s">
        <v>280</v>
      </c>
      <c r="H2852" s="6">
        <v>200000000</v>
      </c>
      <c r="I2852" s="6"/>
      <c r="J2852" s="6">
        <f t="shared" si="130"/>
        <v>200000000</v>
      </c>
      <c r="K2852" s="67" t="str">
        <f t="shared" si="131"/>
        <v>08-01-02-004</v>
      </c>
      <c r="L2852" s="67" t="s">
        <v>720</v>
      </c>
      <c r="M2852" s="66" t="s">
        <v>273</v>
      </c>
      <c r="N2852" s="66" t="str">
        <f t="shared" si="129"/>
        <v/>
      </c>
      <c r="O2852" s="66" t="str">
        <f>IF(A2852="","",IF(M2852="DETALLE","",COUNTIFS(N2852:$N$2970,N2852)))</f>
        <v/>
      </c>
      <c r="P2852" s="66" t="s">
        <v>740</v>
      </c>
      <c r="Q2852" s="66" t="s">
        <v>291</v>
      </c>
      <c r="R2852" s="66" t="s">
        <v>719</v>
      </c>
      <c r="S2852" s="65" t="s">
        <v>740</v>
      </c>
    </row>
    <row r="2853" spans="6:19" s="66" customFormat="1" x14ac:dyDescent="0.25">
      <c r="F2853" s="80" t="s">
        <v>60</v>
      </c>
      <c r="G2853" s="80" t="s">
        <v>329</v>
      </c>
      <c r="H2853" s="6">
        <v>130000000</v>
      </c>
      <c r="I2853" s="6"/>
      <c r="J2853" s="6">
        <f t="shared" si="130"/>
        <v>130000000</v>
      </c>
      <c r="K2853" s="67" t="str">
        <f t="shared" si="131"/>
        <v>08-01-02-004</v>
      </c>
      <c r="L2853" s="67" t="s">
        <v>720</v>
      </c>
      <c r="M2853" s="66" t="s">
        <v>273</v>
      </c>
      <c r="N2853" s="66" t="str">
        <f t="shared" si="129"/>
        <v/>
      </c>
      <c r="O2853" s="66" t="str">
        <f>IF(A2853="","",IF(M2853="DETALLE","",COUNTIFS(N2853:$N$2970,N2853)))</f>
        <v/>
      </c>
      <c r="P2853" s="66" t="s">
        <v>760</v>
      </c>
      <c r="Q2853" s="66" t="s">
        <v>291</v>
      </c>
      <c r="R2853" s="66" t="s">
        <v>719</v>
      </c>
      <c r="S2853" s="65" t="s">
        <v>760</v>
      </c>
    </row>
    <row r="2854" spans="6:19" s="66" customFormat="1" x14ac:dyDescent="0.25">
      <c r="F2854" s="80" t="s">
        <v>61</v>
      </c>
      <c r="G2854" s="80" t="s">
        <v>330</v>
      </c>
      <c r="H2854" s="6">
        <v>120000000</v>
      </c>
      <c r="I2854" s="6"/>
      <c r="J2854" s="6">
        <f t="shared" si="130"/>
        <v>120000000</v>
      </c>
      <c r="K2854" s="67" t="str">
        <f t="shared" si="131"/>
        <v>08-01-02-004</v>
      </c>
      <c r="L2854" s="67" t="s">
        <v>720</v>
      </c>
      <c r="M2854" s="66" t="s">
        <v>273</v>
      </c>
      <c r="N2854" s="66" t="str">
        <f t="shared" ref="N2854:N2912" si="132">IF(F2854&lt;&gt;"","",A2854&amp;TRIM(B2854)&amp;TRIM(C2854)&amp;TRIM(D2854)&amp;TRIM(E2854)&amp;TRIM(M2854))</f>
        <v/>
      </c>
      <c r="O2854" s="66" t="str">
        <f>IF(A2854="","",IF(M2854="DETALLE","",COUNTIFS(N2854:$N$2970,N2854)))</f>
        <v/>
      </c>
      <c r="P2854" s="66" t="s">
        <v>760</v>
      </c>
      <c r="Q2854" s="66" t="s">
        <v>291</v>
      </c>
      <c r="R2854" s="66" t="s">
        <v>719</v>
      </c>
      <c r="S2854" s="65" t="s">
        <v>843</v>
      </c>
    </row>
    <row r="2855" spans="6:19" s="66" customFormat="1" x14ac:dyDescent="0.25">
      <c r="F2855" s="80" t="s">
        <v>62</v>
      </c>
      <c r="G2855" s="80" t="s">
        <v>331</v>
      </c>
      <c r="H2855" s="6">
        <v>122000000</v>
      </c>
      <c r="I2855" s="6"/>
      <c r="J2855" s="6">
        <f t="shared" si="130"/>
        <v>122000000</v>
      </c>
      <c r="K2855" s="67" t="str">
        <f t="shared" si="131"/>
        <v>08-01-02-004</v>
      </c>
      <c r="L2855" s="67" t="s">
        <v>720</v>
      </c>
      <c r="M2855" s="66" t="s">
        <v>273</v>
      </c>
      <c r="N2855" s="66" t="str">
        <f t="shared" si="132"/>
        <v/>
      </c>
      <c r="O2855" s="66" t="str">
        <f>IF(A2855="","",IF(M2855="DETALLE","",COUNTIFS(N2855:$N$2970,N2855)))</f>
        <v/>
      </c>
      <c r="P2855" s="66" t="s">
        <v>761</v>
      </c>
      <c r="Q2855" s="66" t="s">
        <v>291</v>
      </c>
      <c r="R2855" s="66" t="s">
        <v>719</v>
      </c>
      <c r="S2855" s="65" t="s">
        <v>761</v>
      </c>
    </row>
    <row r="2856" spans="6:19" s="66" customFormat="1" x14ac:dyDescent="0.25">
      <c r="F2856" s="80" t="s">
        <v>68</v>
      </c>
      <c r="G2856" s="80" t="s">
        <v>337</v>
      </c>
      <c r="H2856" s="6">
        <v>128000000</v>
      </c>
      <c r="I2856" s="6"/>
      <c r="J2856" s="6">
        <f t="shared" si="130"/>
        <v>128000000</v>
      </c>
      <c r="K2856" s="67" t="str">
        <f t="shared" si="131"/>
        <v>08-01-02-004</v>
      </c>
      <c r="L2856" s="67" t="s">
        <v>720</v>
      </c>
      <c r="M2856" s="66" t="s">
        <v>273</v>
      </c>
      <c r="N2856" s="66" t="str">
        <f t="shared" si="132"/>
        <v/>
      </c>
      <c r="O2856" s="66" t="str">
        <f>IF(A2856="","",IF(M2856="DETALLE","",COUNTIFS(N2856:$N$2970,N2856)))</f>
        <v/>
      </c>
      <c r="P2856" s="66" t="s">
        <v>763</v>
      </c>
      <c r="Q2856" s="66" t="s">
        <v>291</v>
      </c>
      <c r="R2856" s="66" t="s">
        <v>719</v>
      </c>
      <c r="S2856" s="65" t="s">
        <v>763</v>
      </c>
    </row>
    <row r="2857" spans="6:19" s="66" customFormat="1" x14ac:dyDescent="0.25">
      <c r="F2857" s="80" t="s">
        <v>69</v>
      </c>
      <c r="G2857" s="80" t="s">
        <v>338</v>
      </c>
      <c r="H2857" s="6">
        <v>125000000</v>
      </c>
      <c r="I2857" s="6"/>
      <c r="J2857" s="6">
        <f t="shared" si="130"/>
        <v>125000000</v>
      </c>
      <c r="K2857" s="67" t="str">
        <f t="shared" si="131"/>
        <v>08-01-02-004</v>
      </c>
      <c r="L2857" s="67" t="s">
        <v>720</v>
      </c>
      <c r="M2857" s="66" t="s">
        <v>273</v>
      </c>
      <c r="N2857" s="66" t="str">
        <f t="shared" si="132"/>
        <v/>
      </c>
      <c r="O2857" s="66" t="str">
        <f>IF(A2857="","",IF(M2857="DETALLE","",COUNTIFS(N2857:$N$2970,N2857)))</f>
        <v/>
      </c>
      <c r="P2857" s="66" t="s">
        <v>763</v>
      </c>
      <c r="Q2857" s="66" t="s">
        <v>291</v>
      </c>
      <c r="R2857" s="66" t="s">
        <v>719</v>
      </c>
      <c r="S2857" s="65" t="s">
        <v>847</v>
      </c>
    </row>
    <row r="2858" spans="6:19" s="66" customFormat="1" x14ac:dyDescent="0.25">
      <c r="F2858" s="80" t="s">
        <v>70</v>
      </c>
      <c r="G2858" s="80" t="s">
        <v>339</v>
      </c>
      <c r="H2858" s="6">
        <v>35000000</v>
      </c>
      <c r="I2858" s="6"/>
      <c r="J2858" s="6">
        <f t="shared" ref="J2858:J2912" si="133">IF(AND(A2858="",F2858=""),"",H2858+I2858)</f>
        <v>35000000</v>
      </c>
      <c r="K2858" s="67" t="str">
        <f t="shared" ref="K2858:K2912" si="134">IF(F2858&lt;&gt;"",K2857,A2858&amp;IF(B2858="","","-"&amp;B2858)&amp;IF(OR(C2858="",C2858=" "),"","-"&amp;C2858)&amp;IF(OR(D2858="",D2858=" "),"","-"&amp;D2858)&amp;IF(OR(E2858="",E2858=" "),"","-"&amp;E2858))</f>
        <v>08-01-02-004</v>
      </c>
      <c r="L2858" s="67" t="s">
        <v>720</v>
      </c>
      <c r="M2858" s="66" t="s">
        <v>273</v>
      </c>
      <c r="N2858" s="66" t="str">
        <f t="shared" si="132"/>
        <v/>
      </c>
      <c r="O2858" s="66" t="str">
        <f>IF(A2858="","",IF(M2858="DETALLE","",COUNTIFS(N2858:$N$2970,N2858)))</f>
        <v/>
      </c>
      <c r="P2858" s="66" t="s">
        <v>763</v>
      </c>
      <c r="Q2858" s="66" t="s">
        <v>291</v>
      </c>
      <c r="R2858" s="66" t="s">
        <v>719</v>
      </c>
      <c r="S2858" s="65" t="s">
        <v>1049</v>
      </c>
    </row>
    <row r="2859" spans="6:19" s="66" customFormat="1" x14ac:dyDescent="0.25">
      <c r="F2859" s="80" t="s">
        <v>158</v>
      </c>
      <c r="G2859" s="80" t="s">
        <v>986</v>
      </c>
      <c r="H2859" s="6">
        <v>165000000</v>
      </c>
      <c r="I2859" s="6"/>
      <c r="J2859" s="6">
        <f t="shared" si="133"/>
        <v>165000000</v>
      </c>
      <c r="K2859" s="67" t="str">
        <f t="shared" si="134"/>
        <v>08-01-02-004</v>
      </c>
      <c r="L2859" s="67" t="s">
        <v>720</v>
      </c>
      <c r="M2859" s="66" t="s">
        <v>273</v>
      </c>
      <c r="N2859" s="66" t="str">
        <f t="shared" si="132"/>
        <v/>
      </c>
      <c r="O2859" s="66" t="str">
        <f>IF(A2859="","",IF(M2859="DETALLE","",COUNTIFS(N2859:$N$2970,N2859)))</f>
        <v/>
      </c>
      <c r="P2859" s="66" t="s">
        <v>764</v>
      </c>
      <c r="Q2859" s="66" t="s">
        <v>291</v>
      </c>
      <c r="R2859" s="66" t="s">
        <v>719</v>
      </c>
      <c r="S2859" s="65" t="s">
        <v>764</v>
      </c>
    </row>
    <row r="2860" spans="6:19" s="66" customFormat="1" x14ac:dyDescent="0.25">
      <c r="F2860" s="80" t="s">
        <v>71</v>
      </c>
      <c r="G2860" s="80" t="s">
        <v>982</v>
      </c>
      <c r="H2860" s="6">
        <v>160000000</v>
      </c>
      <c r="I2860" s="6"/>
      <c r="J2860" s="6">
        <f t="shared" si="133"/>
        <v>160000000</v>
      </c>
      <c r="K2860" s="67" t="str">
        <f t="shared" si="134"/>
        <v>08-01-02-004</v>
      </c>
      <c r="L2860" s="67" t="s">
        <v>720</v>
      </c>
      <c r="M2860" s="66" t="s">
        <v>273</v>
      </c>
      <c r="N2860" s="66" t="str">
        <f t="shared" si="132"/>
        <v/>
      </c>
      <c r="O2860" s="66" t="str">
        <f>IF(A2860="","",IF(M2860="DETALLE","",COUNTIFS(N2860:$N$2970,N2860)))</f>
        <v/>
      </c>
      <c r="P2860" s="66" t="s">
        <v>764</v>
      </c>
      <c r="Q2860" s="66" t="s">
        <v>291</v>
      </c>
      <c r="R2860" s="66" t="s">
        <v>719</v>
      </c>
      <c r="S2860" s="65" t="s">
        <v>849</v>
      </c>
    </row>
    <row r="2861" spans="6:19" s="66" customFormat="1" x14ac:dyDescent="0.25">
      <c r="F2861" s="80" t="s">
        <v>173</v>
      </c>
      <c r="G2861" s="80" t="s">
        <v>983</v>
      </c>
      <c r="H2861" s="6">
        <v>30000000</v>
      </c>
      <c r="I2861" s="6"/>
      <c r="J2861" s="6">
        <f t="shared" si="133"/>
        <v>30000000</v>
      </c>
      <c r="K2861" s="67" t="str">
        <f t="shared" si="134"/>
        <v>08-01-02-004</v>
      </c>
      <c r="L2861" s="67" t="s">
        <v>720</v>
      </c>
      <c r="M2861" s="66" t="s">
        <v>273</v>
      </c>
      <c r="N2861" s="66" t="str">
        <f t="shared" si="132"/>
        <v/>
      </c>
      <c r="O2861" s="66" t="str">
        <f>IF(A2861="","",IF(M2861="DETALLE","",COUNTIFS(N2861:$N$2970,N2861)))</f>
        <v/>
      </c>
      <c r="P2861" s="66" t="s">
        <v>764</v>
      </c>
      <c r="Q2861" s="66" t="s">
        <v>291</v>
      </c>
      <c r="R2861" s="66" t="s">
        <v>719</v>
      </c>
      <c r="S2861" s="65" t="s">
        <v>904</v>
      </c>
    </row>
    <row r="2862" spans="6:19" s="66" customFormat="1" x14ac:dyDescent="0.25">
      <c r="F2862" s="80" t="s">
        <v>72</v>
      </c>
      <c r="G2862" s="80" t="s">
        <v>341</v>
      </c>
      <c r="H2862" s="6">
        <v>27000000</v>
      </c>
      <c r="I2862" s="6"/>
      <c r="J2862" s="6">
        <f t="shared" si="133"/>
        <v>27000000</v>
      </c>
      <c r="K2862" s="67" t="str">
        <f t="shared" si="134"/>
        <v>08-01-02-004</v>
      </c>
      <c r="L2862" s="67" t="s">
        <v>720</v>
      </c>
      <c r="M2862" s="66" t="s">
        <v>273</v>
      </c>
      <c r="N2862" s="66" t="str">
        <f t="shared" si="132"/>
        <v/>
      </c>
      <c r="O2862" s="66" t="str">
        <f>IF(A2862="","",IF(M2862="DETALLE","",COUNTIFS(N2862:$N$2970,N2862)))</f>
        <v/>
      </c>
      <c r="P2862" s="66" t="s">
        <v>765</v>
      </c>
      <c r="Q2862" s="66" t="s">
        <v>291</v>
      </c>
      <c r="R2862" s="66" t="s">
        <v>719</v>
      </c>
      <c r="S2862" s="65" t="s">
        <v>850</v>
      </c>
    </row>
    <row r="2863" spans="6:19" s="66" customFormat="1" x14ac:dyDescent="0.25">
      <c r="F2863" s="80" t="s">
        <v>73</v>
      </c>
      <c r="G2863" s="80" t="s">
        <v>342</v>
      </c>
      <c r="H2863" s="6">
        <v>8000000</v>
      </c>
      <c r="I2863" s="6"/>
      <c r="J2863" s="6">
        <f t="shared" si="133"/>
        <v>8000000</v>
      </c>
      <c r="K2863" s="67" t="str">
        <f t="shared" si="134"/>
        <v>08-01-02-004</v>
      </c>
      <c r="L2863" s="67" t="s">
        <v>720</v>
      </c>
      <c r="M2863" s="66" t="s">
        <v>273</v>
      </c>
      <c r="N2863" s="66" t="str">
        <f t="shared" si="132"/>
        <v/>
      </c>
      <c r="O2863" s="66" t="str">
        <f>IF(A2863="","",IF(M2863="DETALLE","",COUNTIFS(N2863:$N$2970,N2863)))</f>
        <v/>
      </c>
      <c r="P2863" s="66" t="s">
        <v>765</v>
      </c>
      <c r="Q2863" s="66" t="s">
        <v>291</v>
      </c>
      <c r="R2863" s="66" t="s">
        <v>719</v>
      </c>
      <c r="S2863" s="65" t="s">
        <v>765</v>
      </c>
    </row>
    <row r="2864" spans="6:19" s="66" customFormat="1" x14ac:dyDescent="0.25">
      <c r="F2864" s="80" t="s">
        <v>124</v>
      </c>
      <c r="G2864" s="80" t="s">
        <v>987</v>
      </c>
      <c r="H2864" s="6">
        <v>64476000</v>
      </c>
      <c r="I2864" s="6"/>
      <c r="J2864" s="6">
        <f t="shared" si="133"/>
        <v>64476000</v>
      </c>
      <c r="K2864" s="67" t="str">
        <f t="shared" si="134"/>
        <v>08-01-02-004</v>
      </c>
      <c r="L2864" s="67" t="s">
        <v>720</v>
      </c>
      <c r="M2864" s="66" t="s">
        <v>273</v>
      </c>
      <c r="N2864" s="66" t="str">
        <f t="shared" si="132"/>
        <v/>
      </c>
      <c r="O2864" s="66" t="str">
        <f>IF(A2864="","",IF(M2864="DETALLE","",COUNTIFS(N2864:$N$2970,N2864)))</f>
        <v/>
      </c>
      <c r="P2864" s="66" t="s">
        <v>766</v>
      </c>
      <c r="Q2864" s="66" t="s">
        <v>291</v>
      </c>
      <c r="R2864" s="66" t="s">
        <v>719</v>
      </c>
      <c r="S2864" s="65" t="s">
        <v>873</v>
      </c>
    </row>
    <row r="2865" spans="1:19" s="66" customFormat="1" x14ac:dyDescent="0.25">
      <c r="F2865" s="80" t="s">
        <v>74</v>
      </c>
      <c r="G2865" s="80" t="s">
        <v>343</v>
      </c>
      <c r="H2865" s="6">
        <v>60000000</v>
      </c>
      <c r="I2865" s="6"/>
      <c r="J2865" s="6">
        <f t="shared" si="133"/>
        <v>60000000</v>
      </c>
      <c r="K2865" s="67" t="str">
        <f t="shared" si="134"/>
        <v>08-01-02-004</v>
      </c>
      <c r="L2865" s="67" t="s">
        <v>720</v>
      </c>
      <c r="M2865" s="66" t="s">
        <v>273</v>
      </c>
      <c r="N2865" s="66" t="str">
        <f t="shared" si="132"/>
        <v/>
      </c>
      <c r="O2865" s="66" t="str">
        <f>IF(A2865="","",IF(M2865="DETALLE","",COUNTIFS(N2865:$N$2970,N2865)))</f>
        <v/>
      </c>
      <c r="P2865" s="66" t="s">
        <v>766</v>
      </c>
      <c r="Q2865" s="66" t="s">
        <v>291</v>
      </c>
      <c r="R2865" s="66" t="s">
        <v>719</v>
      </c>
      <c r="S2865" s="65" t="s">
        <v>766</v>
      </c>
    </row>
    <row r="2866" spans="1:19" s="66" customFormat="1" x14ac:dyDescent="0.25">
      <c r="F2866" s="80" t="s">
        <v>75</v>
      </c>
      <c r="G2866" s="80" t="s">
        <v>281</v>
      </c>
      <c r="H2866" s="6">
        <v>133000000</v>
      </c>
      <c r="I2866" s="6"/>
      <c r="J2866" s="6">
        <f t="shared" si="133"/>
        <v>133000000</v>
      </c>
      <c r="K2866" s="67" t="str">
        <f t="shared" si="134"/>
        <v>08-01-02-004</v>
      </c>
      <c r="L2866" s="67" t="s">
        <v>720</v>
      </c>
      <c r="M2866" s="66" t="s">
        <v>273</v>
      </c>
      <c r="N2866" s="66" t="str">
        <f t="shared" si="132"/>
        <v/>
      </c>
      <c r="O2866" s="66" t="str">
        <f>IF(A2866="","",IF(M2866="DETALLE","",COUNTIFS(N2866:$N$2970,N2866)))</f>
        <v/>
      </c>
      <c r="P2866" s="66" t="s">
        <v>741</v>
      </c>
      <c r="Q2866" s="66" t="s">
        <v>291</v>
      </c>
      <c r="R2866" s="66" t="s">
        <v>719</v>
      </c>
      <c r="S2866" s="65" t="s">
        <v>741</v>
      </c>
    </row>
    <row r="2867" spans="1:19" s="66" customFormat="1" ht="15.75" thickBot="1" x14ac:dyDescent="0.3">
      <c r="F2867" s="80" t="s">
        <v>76</v>
      </c>
      <c r="G2867" s="80" t="s">
        <v>282</v>
      </c>
      <c r="H2867" s="6">
        <v>38000000</v>
      </c>
      <c r="I2867" s="6"/>
      <c r="J2867" s="6">
        <f t="shared" si="133"/>
        <v>38000000</v>
      </c>
      <c r="K2867" s="67" t="str">
        <f t="shared" si="134"/>
        <v>08-01-02-004</v>
      </c>
      <c r="L2867" s="67" t="s">
        <v>720</v>
      </c>
      <c r="M2867" s="66" t="s">
        <v>273</v>
      </c>
      <c r="N2867" s="66" t="str">
        <f t="shared" si="132"/>
        <v/>
      </c>
      <c r="O2867" s="66" t="str">
        <f>IF(A2867="","",IF(M2867="DETALLE","",COUNTIFS(N2867:$N$2970,N2867)))</f>
        <v/>
      </c>
      <c r="P2867" s="66" t="s">
        <v>741</v>
      </c>
      <c r="Q2867" s="66" t="s">
        <v>291</v>
      </c>
      <c r="R2867" s="66" t="s">
        <v>719</v>
      </c>
      <c r="S2867" s="65" t="s">
        <v>851</v>
      </c>
    </row>
    <row r="2868" spans="1:19" s="66" customFormat="1" ht="17.25" customHeight="1" thickTop="1" x14ac:dyDescent="0.25">
      <c r="A2868" s="91" t="s">
        <v>926</v>
      </c>
      <c r="B2868" s="92"/>
      <c r="C2868" s="92"/>
      <c r="D2868" s="92"/>
      <c r="E2868" s="92"/>
      <c r="F2868" s="92"/>
      <c r="G2868" s="92"/>
      <c r="H2868" s="92"/>
      <c r="I2868" s="92"/>
      <c r="J2868" s="61" t="s">
        <v>956</v>
      </c>
      <c r="K2868" s="67"/>
      <c r="L2868" s="67"/>
      <c r="S2868" s="65"/>
    </row>
    <row r="2869" spans="1:19" s="66" customFormat="1" ht="45" customHeight="1" thickBot="1" x14ac:dyDescent="0.3">
      <c r="A2869" s="93" t="s">
        <v>929</v>
      </c>
      <c r="B2869" s="94"/>
      <c r="C2869" s="94"/>
      <c r="D2869" s="94"/>
      <c r="E2869" s="94"/>
      <c r="F2869" s="94"/>
      <c r="G2869" s="94"/>
      <c r="H2869" s="94"/>
      <c r="I2869" s="94"/>
      <c r="J2869" s="94"/>
      <c r="K2869" s="67"/>
      <c r="L2869" s="67"/>
      <c r="S2869" s="65"/>
    </row>
    <row r="2870" spans="1:19" s="66" customFormat="1" ht="15.75" thickTop="1" x14ac:dyDescent="0.25">
      <c r="A2870" s="48" t="s">
        <v>11</v>
      </c>
      <c r="B2870" s="48" t="s">
        <v>12</v>
      </c>
      <c r="C2870" s="48" t="s">
        <v>13</v>
      </c>
      <c r="D2870" s="48" t="s">
        <v>14</v>
      </c>
      <c r="E2870" s="48" t="s">
        <v>15</v>
      </c>
      <c r="F2870" s="48" t="s">
        <v>16</v>
      </c>
      <c r="G2870" s="49" t="s">
        <v>17</v>
      </c>
      <c r="H2870" s="50" t="s">
        <v>18</v>
      </c>
      <c r="I2870" s="50" t="s">
        <v>19</v>
      </c>
      <c r="J2870" s="50" t="s">
        <v>20</v>
      </c>
      <c r="K2870" s="67"/>
      <c r="L2870" s="67"/>
      <c r="S2870" s="65"/>
    </row>
    <row r="2871" spans="1:19" s="66" customFormat="1" x14ac:dyDescent="0.25">
      <c r="F2871" s="80" t="s">
        <v>174</v>
      </c>
      <c r="G2871" s="80" t="s">
        <v>461</v>
      </c>
      <c r="H2871" s="6">
        <v>36000000</v>
      </c>
      <c r="I2871" s="6"/>
      <c r="J2871" s="6">
        <f t="shared" si="133"/>
        <v>36000000</v>
      </c>
      <c r="K2871" s="67" t="str">
        <f>IF(F2871&lt;&gt;"",K2867,A2871&amp;IF(B2871="","","-"&amp;B2871)&amp;IF(OR(C2871="",C2871=" "),"","-"&amp;C2871)&amp;IF(OR(D2871="",D2871=" "),"","-"&amp;D2871)&amp;IF(OR(E2871="",E2871=" "),"","-"&amp;E2871))</f>
        <v>08-01-02-004</v>
      </c>
      <c r="L2871" s="67" t="s">
        <v>720</v>
      </c>
      <c r="M2871" s="66" t="s">
        <v>273</v>
      </c>
      <c r="N2871" s="66" t="str">
        <f t="shared" si="132"/>
        <v/>
      </c>
      <c r="O2871" s="66" t="str">
        <f>IF(A2871="","",IF(M2871="DETALLE","",COUNTIFS(N2871:$N$2970,N2871)))</f>
        <v/>
      </c>
      <c r="P2871" s="66" t="s">
        <v>741</v>
      </c>
      <c r="Q2871" s="66" t="s">
        <v>291</v>
      </c>
      <c r="R2871" s="66" t="s">
        <v>719</v>
      </c>
      <c r="S2871" s="65" t="s">
        <v>905</v>
      </c>
    </row>
    <row r="2872" spans="1:19" s="66" customFormat="1" x14ac:dyDescent="0.25">
      <c r="F2872" s="80" t="s">
        <v>175</v>
      </c>
      <c r="G2872" s="80" t="s">
        <v>1080</v>
      </c>
      <c r="H2872" s="6">
        <v>330000</v>
      </c>
      <c r="I2872" s="6"/>
      <c r="J2872" s="6">
        <f t="shared" si="133"/>
        <v>330000</v>
      </c>
      <c r="K2872" s="67" t="str">
        <f t="shared" si="134"/>
        <v>08-01-02-004</v>
      </c>
      <c r="L2872" s="67" t="s">
        <v>720</v>
      </c>
      <c r="M2872" s="66" t="s">
        <v>273</v>
      </c>
      <c r="N2872" s="66" t="str">
        <f t="shared" si="132"/>
        <v/>
      </c>
      <c r="O2872" s="66" t="str">
        <f>IF(A2872="","",IF(M2872="DETALLE","",COUNTIFS(N2872:$N$2970,N2872)))</f>
        <v/>
      </c>
      <c r="P2872" s="66" t="s">
        <v>741</v>
      </c>
      <c r="Q2872" s="66" t="s">
        <v>291</v>
      </c>
      <c r="R2872" s="66" t="s">
        <v>719</v>
      </c>
      <c r="S2872" s="65" t="s">
        <v>906</v>
      </c>
    </row>
    <row r="2873" spans="1:19" s="66" customFormat="1" x14ac:dyDescent="0.25">
      <c r="F2873" s="80" t="s">
        <v>80</v>
      </c>
      <c r="G2873" s="80" t="s">
        <v>347</v>
      </c>
      <c r="H2873" s="6">
        <v>18206520</v>
      </c>
      <c r="I2873" s="6"/>
      <c r="J2873" s="6">
        <f t="shared" si="133"/>
        <v>18206520</v>
      </c>
      <c r="K2873" s="67" t="str">
        <f t="shared" si="134"/>
        <v>08-01-02-004</v>
      </c>
      <c r="L2873" s="67" t="s">
        <v>720</v>
      </c>
      <c r="M2873" s="66" t="s">
        <v>273</v>
      </c>
      <c r="N2873" s="66" t="str">
        <f t="shared" si="132"/>
        <v/>
      </c>
      <c r="O2873" s="66" t="str">
        <f>IF(A2873="","",IF(M2873="DETALLE","",COUNTIFS(N2873:$N$2970,N2873)))</f>
        <v/>
      </c>
      <c r="P2873" s="66" t="s">
        <v>768</v>
      </c>
      <c r="Q2873" s="66" t="s">
        <v>291</v>
      </c>
      <c r="R2873" s="66" t="s">
        <v>719</v>
      </c>
      <c r="S2873" s="65" t="s">
        <v>768</v>
      </c>
    </row>
    <row r="2874" spans="1:19" s="66" customFormat="1" x14ac:dyDescent="0.25">
      <c r="F2874" s="80" t="s">
        <v>113</v>
      </c>
      <c r="G2874" s="80" t="s">
        <v>379</v>
      </c>
      <c r="H2874" s="6">
        <v>114210967</v>
      </c>
      <c r="I2874" s="6"/>
      <c r="J2874" s="6">
        <f t="shared" si="133"/>
        <v>114210967</v>
      </c>
      <c r="K2874" s="67" t="str">
        <f t="shared" si="134"/>
        <v>08-01-02-004</v>
      </c>
      <c r="L2874" s="67" t="s">
        <v>720</v>
      </c>
      <c r="M2874" s="66" t="s">
        <v>273</v>
      </c>
      <c r="N2874" s="66" t="str">
        <f t="shared" si="132"/>
        <v/>
      </c>
      <c r="O2874" s="66" t="str">
        <f>IF(A2874="","",IF(M2874="DETALLE","",COUNTIFS(N2874:$N$2970,N2874)))</f>
        <v/>
      </c>
      <c r="P2874" s="66" t="s">
        <v>768</v>
      </c>
      <c r="Q2874" s="66" t="s">
        <v>291</v>
      </c>
      <c r="R2874" s="66" t="s">
        <v>719</v>
      </c>
      <c r="S2874" s="65" t="s">
        <v>867</v>
      </c>
    </row>
    <row r="2875" spans="1:19" s="66" customFormat="1" x14ac:dyDescent="0.25">
      <c r="F2875" s="80" t="s">
        <v>81</v>
      </c>
      <c r="G2875" s="80" t="s">
        <v>348</v>
      </c>
      <c r="H2875" s="6">
        <v>15638253</v>
      </c>
      <c r="I2875" s="6"/>
      <c r="J2875" s="6">
        <f t="shared" si="133"/>
        <v>15638253</v>
      </c>
      <c r="K2875" s="67" t="str">
        <f t="shared" si="134"/>
        <v>08-01-02-004</v>
      </c>
      <c r="L2875" s="67" t="s">
        <v>720</v>
      </c>
      <c r="M2875" s="66" t="s">
        <v>273</v>
      </c>
      <c r="N2875" s="66" t="str">
        <f t="shared" si="132"/>
        <v/>
      </c>
      <c r="O2875" s="66" t="str">
        <f>IF(A2875="","",IF(M2875="DETALLE","",COUNTIFS(N2875:$N$2970,N2875)))</f>
        <v/>
      </c>
      <c r="P2875" s="66" t="s">
        <v>768</v>
      </c>
      <c r="Q2875" s="66" t="s">
        <v>291</v>
      </c>
      <c r="R2875" s="66" t="s">
        <v>719</v>
      </c>
      <c r="S2875" s="65" t="s">
        <v>854</v>
      </c>
    </row>
    <row r="2876" spans="1:19" s="66" customFormat="1" x14ac:dyDescent="0.25">
      <c r="F2876" s="80" t="s">
        <v>87</v>
      </c>
      <c r="G2876" s="80" t="s">
        <v>354</v>
      </c>
      <c r="H2876" s="6">
        <v>236458000</v>
      </c>
      <c r="I2876" s="6"/>
      <c r="J2876" s="6">
        <f t="shared" si="133"/>
        <v>236458000</v>
      </c>
      <c r="K2876" s="67" t="str">
        <f t="shared" si="134"/>
        <v>08-01-02-004</v>
      </c>
      <c r="L2876" s="67" t="s">
        <v>720</v>
      </c>
      <c r="M2876" s="66" t="s">
        <v>273</v>
      </c>
      <c r="N2876" s="66" t="str">
        <f t="shared" si="132"/>
        <v/>
      </c>
      <c r="O2876" s="66" t="str">
        <f>IF(A2876="","",IF(M2876="DETALLE","",COUNTIFS(N2876:$N$2970,N2876)))</f>
        <v/>
      </c>
      <c r="P2876" s="66" t="s">
        <v>771</v>
      </c>
      <c r="Q2876" s="66" t="s">
        <v>291</v>
      </c>
      <c r="R2876" s="66" t="s">
        <v>719</v>
      </c>
      <c r="S2876" s="65" t="s">
        <v>771</v>
      </c>
    </row>
    <row r="2877" spans="1:19" s="66" customFormat="1" x14ac:dyDescent="0.25">
      <c r="F2877" s="80" t="s">
        <v>116</v>
      </c>
      <c r="G2877" s="80" t="s">
        <v>382</v>
      </c>
      <c r="H2877" s="6">
        <v>89000000</v>
      </c>
      <c r="I2877" s="6"/>
      <c r="J2877" s="6">
        <f t="shared" si="133"/>
        <v>89000000</v>
      </c>
      <c r="K2877" s="67" t="str">
        <f t="shared" si="134"/>
        <v>08-01-02-004</v>
      </c>
      <c r="L2877" s="67" t="s">
        <v>720</v>
      </c>
      <c r="M2877" s="66" t="s">
        <v>273</v>
      </c>
      <c r="N2877" s="66" t="str">
        <f t="shared" si="132"/>
        <v/>
      </c>
      <c r="O2877" s="66" t="str">
        <f>IF(A2877="","",IF(M2877="DETALLE","",COUNTIFS(N2877:$N$2970,N2877)))</f>
        <v/>
      </c>
      <c r="P2877" s="66" t="s">
        <v>771</v>
      </c>
      <c r="Q2877" s="66" t="s">
        <v>291</v>
      </c>
      <c r="R2877" s="66" t="s">
        <v>719</v>
      </c>
      <c r="S2877" s="65" t="s">
        <v>869</v>
      </c>
    </row>
    <row r="2878" spans="1:19" s="66" customFormat="1" x14ac:dyDescent="0.25">
      <c r="F2878" s="80" t="s">
        <v>93</v>
      </c>
      <c r="G2878" s="80" t="s">
        <v>360</v>
      </c>
      <c r="H2878" s="6">
        <v>9000000</v>
      </c>
      <c r="I2878" s="6"/>
      <c r="J2878" s="6">
        <f t="shared" si="133"/>
        <v>9000000</v>
      </c>
      <c r="K2878" s="67" t="str">
        <f t="shared" si="134"/>
        <v>08-01-02-004</v>
      </c>
      <c r="L2878" s="67" t="s">
        <v>720</v>
      </c>
      <c r="M2878" s="66" t="s">
        <v>273</v>
      </c>
      <c r="N2878" s="66" t="str">
        <f t="shared" si="132"/>
        <v/>
      </c>
      <c r="O2878" s="66" t="str">
        <f>IF(A2878="","",IF(M2878="DETALLE","",COUNTIFS(N2878:$N$2970,N2878)))</f>
        <v/>
      </c>
      <c r="P2878" s="66" t="s">
        <v>774</v>
      </c>
      <c r="Q2878" s="66" t="s">
        <v>291</v>
      </c>
      <c r="R2878" s="66" t="s">
        <v>719</v>
      </c>
      <c r="S2878" s="65" t="s">
        <v>774</v>
      </c>
    </row>
    <row r="2879" spans="1:19" s="66" customFormat="1" x14ac:dyDescent="0.25">
      <c r="F2879" s="80" t="s">
        <v>94</v>
      </c>
      <c r="G2879" s="80" t="s">
        <v>361</v>
      </c>
      <c r="H2879" s="6">
        <v>4200000</v>
      </c>
      <c r="I2879" s="6"/>
      <c r="J2879" s="6">
        <f t="shared" si="133"/>
        <v>4200000</v>
      </c>
      <c r="K2879" s="67" t="str">
        <f t="shared" si="134"/>
        <v>08-01-02-004</v>
      </c>
      <c r="L2879" s="67" t="s">
        <v>720</v>
      </c>
      <c r="M2879" s="66" t="s">
        <v>273</v>
      </c>
      <c r="N2879" s="66" t="str">
        <f t="shared" si="132"/>
        <v/>
      </c>
      <c r="O2879" s="66" t="str">
        <f>IF(A2879="","",IF(M2879="DETALLE","",COUNTIFS(N2879:$N$2970,N2879)))</f>
        <v/>
      </c>
      <c r="P2879" s="66" t="s">
        <v>774</v>
      </c>
      <c r="Q2879" s="66" t="s">
        <v>291</v>
      </c>
      <c r="R2879" s="66" t="s">
        <v>719</v>
      </c>
      <c r="S2879" s="65" t="s">
        <v>860</v>
      </c>
    </row>
    <row r="2880" spans="1:19" s="66" customFormat="1" x14ac:dyDescent="0.25">
      <c r="F2880" s="80" t="s">
        <v>96</v>
      </c>
      <c r="G2880" s="80" t="s">
        <v>363</v>
      </c>
      <c r="H2880" s="6">
        <v>180000000</v>
      </c>
      <c r="I2880" s="6"/>
      <c r="J2880" s="6">
        <f t="shared" si="133"/>
        <v>180000000</v>
      </c>
      <c r="K2880" s="67" t="str">
        <f t="shared" si="134"/>
        <v>08-01-02-004</v>
      </c>
      <c r="L2880" s="67" t="s">
        <v>720</v>
      </c>
      <c r="M2880" s="66" t="s">
        <v>273</v>
      </c>
      <c r="N2880" s="66" t="str">
        <f t="shared" si="132"/>
        <v/>
      </c>
      <c r="O2880" s="66" t="str">
        <f>IF(A2880="","",IF(M2880="DETALLE","",COUNTIFS(N2880:$N$2970,N2880)))</f>
        <v/>
      </c>
      <c r="P2880" s="66" t="s">
        <v>742</v>
      </c>
      <c r="Q2880" s="66" t="s">
        <v>291</v>
      </c>
      <c r="R2880" s="66" t="s">
        <v>719</v>
      </c>
      <c r="S2880" s="65" t="s">
        <v>742</v>
      </c>
    </row>
    <row r="2881" spans="1:19" s="66" customFormat="1" x14ac:dyDescent="0.25">
      <c r="F2881" s="80" t="s">
        <v>97</v>
      </c>
      <c r="G2881" s="80" t="s">
        <v>364</v>
      </c>
      <c r="H2881" s="6">
        <v>200000000</v>
      </c>
      <c r="I2881" s="6"/>
      <c r="J2881" s="6">
        <f t="shared" si="133"/>
        <v>200000000</v>
      </c>
      <c r="K2881" s="67" t="str">
        <f t="shared" si="134"/>
        <v>08-01-02-004</v>
      </c>
      <c r="L2881" s="67" t="s">
        <v>720</v>
      </c>
      <c r="M2881" s="66" t="s">
        <v>273</v>
      </c>
      <c r="N2881" s="66" t="str">
        <f t="shared" si="132"/>
        <v/>
      </c>
      <c r="O2881" s="66" t="str">
        <f>IF(A2881="","",IF(M2881="DETALLE","",COUNTIFS(N2881:$N$2970,N2881)))</f>
        <v/>
      </c>
      <c r="P2881" s="66" t="s">
        <v>742</v>
      </c>
      <c r="Q2881" s="66" t="s">
        <v>291</v>
      </c>
      <c r="R2881" s="66" t="s">
        <v>719</v>
      </c>
      <c r="S2881" s="65" t="s">
        <v>861</v>
      </c>
    </row>
    <row r="2882" spans="1:19" s="66" customFormat="1" x14ac:dyDescent="0.25">
      <c r="A2882" s="62"/>
      <c r="B2882" s="62"/>
      <c r="C2882" s="62"/>
      <c r="D2882" s="62"/>
      <c r="E2882" s="62"/>
      <c r="F2882" s="62"/>
      <c r="G2882" s="62" t="s">
        <v>261</v>
      </c>
      <c r="H2882" s="4" t="str">
        <f>IF(A2882="","",SUMIFS(H2883:$H$2970,L2883:$L$2970,K2882))</f>
        <v/>
      </c>
      <c r="I2882" s="4" t="str">
        <f>IF(A2882="","",SUMIFS(I2883:$I$2970,L2883:$L$2970,K2882))</f>
        <v/>
      </c>
      <c r="J2882" s="4" t="str">
        <f t="shared" si="133"/>
        <v/>
      </c>
      <c r="K2882" s="64" t="str">
        <f>IF(F2882&lt;&gt;"",K2881,A2882&amp;IF(B2882="","","-"&amp;B2882)&amp;IF(OR(C2882="",C2882=" "),"","-"&amp;C2882)&amp;IF(OR(D2882="",D2882=" "),"","-"&amp;D2882)&amp;IF(OR(E2882="",E2882=" "),"","-"&amp;E2882))</f>
        <v/>
      </c>
      <c r="L2882" s="64" t="s">
        <v>261</v>
      </c>
      <c r="M2882" s="62" t="s">
        <v>261</v>
      </c>
      <c r="N2882" s="62" t="str">
        <f t="shared" si="132"/>
        <v/>
      </c>
      <c r="O2882" s="62" t="str">
        <f>IF(A2882="","",IF(M2882="DETALLE","",COUNTIFS(N2882:$N$2970,N2882)))</f>
        <v/>
      </c>
      <c r="P2882" s="62" t="s">
        <v>261</v>
      </c>
      <c r="Q2882" s="62" t="s">
        <v>261</v>
      </c>
      <c r="R2882" s="62" t="s">
        <v>261</v>
      </c>
      <c r="S2882" s="65" t="s">
        <v>261</v>
      </c>
    </row>
    <row r="2883" spans="1:19" s="66" customFormat="1" ht="21.75" customHeight="1" x14ac:dyDescent="0.25">
      <c r="A2883" s="62" t="s">
        <v>270</v>
      </c>
      <c r="B2883" s="62" t="s">
        <v>28</v>
      </c>
      <c r="C2883" s="62" t="s">
        <v>27</v>
      </c>
      <c r="D2883" s="62" t="s">
        <v>126</v>
      </c>
      <c r="E2883" s="62" t="s">
        <v>261</v>
      </c>
      <c r="F2883" s="62"/>
      <c r="G2883" s="63" t="s">
        <v>717</v>
      </c>
      <c r="H2883" s="4">
        <f>IF(A2883="","",SUMIFS(H2884:$H$2970,L2884:$L$2970,K2883))</f>
        <v>185000000</v>
      </c>
      <c r="I2883" s="4">
        <f>IF(A2883="","",SUMIFS(I2884:$I$2970,L2884:$L$2970,K2883))</f>
        <v>0</v>
      </c>
      <c r="J2883" s="4">
        <f t="shared" si="133"/>
        <v>185000000</v>
      </c>
      <c r="K2883" s="64" t="str">
        <f>IF(F2883&lt;&gt;"",#REF!,A2883&amp;IF(B2883="","","-"&amp;B2883)&amp;IF(OR(C2883="",C2883=" "),"","-"&amp;C2883)&amp;IF(OR(D2883="",D2883=" "),"","-"&amp;D2883)&amp;IF(OR(E2883="",E2883=" "),"","-"&amp;E2883))</f>
        <v>08-01-02-005</v>
      </c>
      <c r="L2883" s="64" t="s">
        <v>284</v>
      </c>
      <c r="M2883" s="62" t="s">
        <v>276</v>
      </c>
      <c r="N2883" s="62" t="str">
        <f t="shared" si="132"/>
        <v>080102005Ordinal</v>
      </c>
      <c r="O2883" s="62">
        <f>IF(A2883="","",IF(M2883="DETALLE","",COUNTIFS(N2883:$N$2970,N2883)))</f>
        <v>1</v>
      </c>
      <c r="P2883" s="62" t="s">
        <v>261</v>
      </c>
      <c r="Q2883" s="62" t="s">
        <v>291</v>
      </c>
      <c r="R2883" s="62" t="s">
        <v>717</v>
      </c>
      <c r="S2883" s="65" t="s">
        <v>261</v>
      </c>
    </row>
    <row r="2884" spans="1:19" s="66" customFormat="1" x14ac:dyDescent="0.25">
      <c r="F2884" s="80" t="s">
        <v>58</v>
      </c>
      <c r="G2884" s="80" t="s">
        <v>988</v>
      </c>
      <c r="H2884" s="6">
        <v>185000000</v>
      </c>
      <c r="I2884" s="6"/>
      <c r="J2884" s="6">
        <f t="shared" si="133"/>
        <v>185000000</v>
      </c>
      <c r="K2884" s="67" t="str">
        <f t="shared" si="134"/>
        <v>08-01-02-005</v>
      </c>
      <c r="L2884" s="67" t="s">
        <v>718</v>
      </c>
      <c r="M2884" s="66" t="s">
        <v>273</v>
      </c>
      <c r="N2884" s="66" t="str">
        <f t="shared" si="132"/>
        <v/>
      </c>
      <c r="O2884" s="66" t="str">
        <f>IF(A2884="","",IF(M2884="DETALLE","",COUNTIFS(N2884:$N$2970,N2884)))</f>
        <v/>
      </c>
      <c r="P2884" s="66" t="s">
        <v>758</v>
      </c>
      <c r="Q2884" s="66" t="s">
        <v>291</v>
      </c>
      <c r="R2884" s="66" t="s">
        <v>717</v>
      </c>
      <c r="S2884" s="65" t="s">
        <v>758</v>
      </c>
    </row>
    <row r="2885" spans="1:19" s="66" customFormat="1" x14ac:dyDescent="0.25">
      <c r="A2885" s="62"/>
      <c r="B2885" s="62"/>
      <c r="C2885" s="62"/>
      <c r="D2885" s="62"/>
      <c r="E2885" s="62"/>
      <c r="F2885" s="62"/>
      <c r="G2885" s="62" t="s">
        <v>261</v>
      </c>
      <c r="H2885" s="4" t="str">
        <f>IF(A2885="","",SUMIFS(H2886:$H$2970,L2886:$L$2970,K2885))</f>
        <v/>
      </c>
      <c r="I2885" s="4" t="str">
        <f>IF(A2885="","",SUMIFS(I2886:$I$2970,L2886:$L$2970,K2885))</f>
        <v/>
      </c>
      <c r="J2885" s="4" t="str">
        <f t="shared" si="133"/>
        <v/>
      </c>
      <c r="K2885" s="64" t="str">
        <f t="shared" si="134"/>
        <v/>
      </c>
      <c r="L2885" s="64" t="s">
        <v>261</v>
      </c>
      <c r="M2885" s="62" t="s">
        <v>261</v>
      </c>
      <c r="N2885" s="62" t="str">
        <f t="shared" si="132"/>
        <v/>
      </c>
      <c r="O2885" s="62" t="str">
        <f>IF(A2885="","",IF(M2885="DETALLE","",COUNTIFS(N2885:$N$2970,N2885)))</f>
        <v/>
      </c>
      <c r="P2885" s="62" t="s">
        <v>261</v>
      </c>
      <c r="Q2885" s="62" t="s">
        <v>261</v>
      </c>
      <c r="R2885" s="62" t="s">
        <v>261</v>
      </c>
      <c r="S2885" s="65" t="s">
        <v>261</v>
      </c>
    </row>
    <row r="2886" spans="1:19" s="66" customFormat="1" ht="16.5" customHeight="1" x14ac:dyDescent="0.25">
      <c r="A2886" s="62" t="s">
        <v>270</v>
      </c>
      <c r="B2886" s="62" t="s">
        <v>28</v>
      </c>
      <c r="C2886" s="62" t="s">
        <v>27</v>
      </c>
      <c r="D2886" s="62" t="s">
        <v>143</v>
      </c>
      <c r="E2886" s="62" t="s">
        <v>261</v>
      </c>
      <c r="F2886" s="62"/>
      <c r="G2886" s="63" t="s">
        <v>716</v>
      </c>
      <c r="H2886" s="4">
        <f>IF(A2886="","",SUMIFS(H2887:$H$2970,L2887:$L$2970,K2886))</f>
        <v>50200000</v>
      </c>
      <c r="I2886" s="4">
        <f>IF(A2886="","",SUMIFS(I2887:$I$2970,L2887:$L$2970,K2886))</f>
        <v>0</v>
      </c>
      <c r="J2886" s="4">
        <f t="shared" si="133"/>
        <v>50200000</v>
      </c>
      <c r="K2886" s="64" t="str">
        <f>IF(F2886&lt;&gt;"",#REF!,A2886&amp;IF(B2886="","","-"&amp;B2886)&amp;IF(OR(C2886="",C2886=" "),"","-"&amp;C2886)&amp;IF(OR(D2886="",D2886=" "),"","-"&amp;D2886)&amp;IF(OR(E2886="",E2886=" "),"","-"&amp;E2886))</f>
        <v>08-01-02-006</v>
      </c>
      <c r="L2886" s="64" t="s">
        <v>284</v>
      </c>
      <c r="M2886" s="62" t="s">
        <v>276</v>
      </c>
      <c r="N2886" s="62" t="str">
        <f t="shared" si="132"/>
        <v>080102006Ordinal</v>
      </c>
      <c r="O2886" s="62">
        <f>IF(A2886="","",IF(M2886="DETALLE","",COUNTIFS(N2886:$N$2970,N2886)))</f>
        <v>1</v>
      </c>
      <c r="P2886" s="62" t="s">
        <v>261</v>
      </c>
      <c r="Q2886" s="62" t="s">
        <v>291</v>
      </c>
      <c r="R2886" s="62" t="s">
        <v>716</v>
      </c>
      <c r="S2886" s="65" t="s">
        <v>261</v>
      </c>
    </row>
    <row r="2887" spans="1:19" s="66" customFormat="1" x14ac:dyDescent="0.25">
      <c r="F2887" s="80" t="s">
        <v>46</v>
      </c>
      <c r="G2887" s="80" t="s">
        <v>989</v>
      </c>
      <c r="H2887" s="6">
        <v>500000</v>
      </c>
      <c r="I2887" s="6"/>
      <c r="J2887" s="6">
        <f t="shared" si="133"/>
        <v>500000</v>
      </c>
      <c r="K2887" s="67" t="str">
        <f t="shared" si="134"/>
        <v>08-01-02-006</v>
      </c>
      <c r="L2887" s="67" t="s">
        <v>285</v>
      </c>
      <c r="M2887" s="66" t="s">
        <v>273</v>
      </c>
      <c r="N2887" s="66" t="str">
        <f t="shared" si="132"/>
        <v/>
      </c>
      <c r="O2887" s="66" t="str">
        <f>IF(A2887="","",IF(M2887="DETALLE","",COUNTIFS(N2887:$N$2970,N2887)))</f>
        <v/>
      </c>
      <c r="P2887" s="66" t="s">
        <v>749</v>
      </c>
      <c r="Q2887" s="66" t="s">
        <v>291</v>
      </c>
      <c r="R2887" s="66" t="s">
        <v>716</v>
      </c>
      <c r="S2887" s="65" t="s">
        <v>749</v>
      </c>
    </row>
    <row r="2888" spans="1:19" s="66" customFormat="1" x14ac:dyDescent="0.25">
      <c r="F2888" s="80" t="s">
        <v>48</v>
      </c>
      <c r="G2888" s="80" t="s">
        <v>319</v>
      </c>
      <c r="H2888" s="6">
        <v>7000000</v>
      </c>
      <c r="I2888" s="6"/>
      <c r="J2888" s="6">
        <f t="shared" si="133"/>
        <v>7000000</v>
      </c>
      <c r="K2888" s="67" t="str">
        <f t="shared" si="134"/>
        <v>08-01-02-006</v>
      </c>
      <c r="L2888" s="67" t="s">
        <v>285</v>
      </c>
      <c r="M2888" s="66" t="s">
        <v>273</v>
      </c>
      <c r="N2888" s="66" t="str">
        <f t="shared" si="132"/>
        <v/>
      </c>
      <c r="O2888" s="66" t="str">
        <f>IF(A2888="","",IF(M2888="DETALLE","",COUNTIFS(N2888:$N$2970,N2888)))</f>
        <v/>
      </c>
      <c r="P2888" s="66" t="s">
        <v>751</v>
      </c>
      <c r="Q2888" s="66" t="s">
        <v>291</v>
      </c>
      <c r="R2888" s="66" t="s">
        <v>716</v>
      </c>
      <c r="S2888" s="65" t="s">
        <v>751</v>
      </c>
    </row>
    <row r="2889" spans="1:19" s="66" customFormat="1" x14ac:dyDescent="0.25">
      <c r="F2889" s="80" t="s">
        <v>138</v>
      </c>
      <c r="G2889" s="80" t="s">
        <v>992</v>
      </c>
      <c r="H2889" s="6">
        <v>9000000</v>
      </c>
      <c r="I2889" s="6"/>
      <c r="J2889" s="6">
        <f t="shared" si="133"/>
        <v>9000000</v>
      </c>
      <c r="K2889" s="67" t="str">
        <f t="shared" si="134"/>
        <v>08-01-02-006</v>
      </c>
      <c r="L2889" s="67" t="s">
        <v>285</v>
      </c>
      <c r="M2889" s="66" t="s">
        <v>273</v>
      </c>
      <c r="N2889" s="66" t="str">
        <f t="shared" si="132"/>
        <v/>
      </c>
      <c r="O2889" s="66" t="str">
        <f>IF(A2889="","",IF(M2889="DETALLE","",COUNTIFS(N2889:$N$2970,N2889)))</f>
        <v/>
      </c>
      <c r="P2889" s="66" t="s">
        <v>778</v>
      </c>
      <c r="Q2889" s="66" t="s">
        <v>291</v>
      </c>
      <c r="R2889" s="66" t="s">
        <v>716</v>
      </c>
      <c r="S2889" s="65" t="s">
        <v>778</v>
      </c>
    </row>
    <row r="2890" spans="1:19" s="66" customFormat="1" x14ac:dyDescent="0.25">
      <c r="F2890" s="80" t="s">
        <v>56</v>
      </c>
      <c r="G2890" s="80" t="s">
        <v>280</v>
      </c>
      <c r="H2890" s="6">
        <v>21000000</v>
      </c>
      <c r="I2890" s="6"/>
      <c r="J2890" s="6">
        <f t="shared" si="133"/>
        <v>21000000</v>
      </c>
      <c r="K2890" s="67" t="str">
        <f t="shared" si="134"/>
        <v>08-01-02-006</v>
      </c>
      <c r="L2890" s="67" t="s">
        <v>285</v>
      </c>
      <c r="M2890" s="66" t="s">
        <v>273</v>
      </c>
      <c r="N2890" s="66" t="str">
        <f t="shared" si="132"/>
        <v/>
      </c>
      <c r="O2890" s="66" t="str">
        <f>IF(A2890="","",IF(M2890="DETALLE","",COUNTIFS(N2890:$N$2970,N2890)))</f>
        <v/>
      </c>
      <c r="P2890" s="66" t="s">
        <v>740</v>
      </c>
      <c r="Q2890" s="66" t="s">
        <v>291</v>
      </c>
      <c r="R2890" s="66" t="s">
        <v>716</v>
      </c>
      <c r="S2890" s="65" t="s">
        <v>740</v>
      </c>
    </row>
    <row r="2891" spans="1:19" s="66" customFormat="1" x14ac:dyDescent="0.25">
      <c r="F2891" s="80" t="s">
        <v>58</v>
      </c>
      <c r="G2891" s="80" t="s">
        <v>988</v>
      </c>
      <c r="H2891" s="6">
        <v>550000</v>
      </c>
      <c r="I2891" s="6"/>
      <c r="J2891" s="6">
        <f t="shared" si="133"/>
        <v>550000</v>
      </c>
      <c r="K2891" s="67" t="str">
        <f t="shared" si="134"/>
        <v>08-01-02-006</v>
      </c>
      <c r="L2891" s="67" t="s">
        <v>285</v>
      </c>
      <c r="M2891" s="66" t="s">
        <v>273</v>
      </c>
      <c r="N2891" s="66" t="str">
        <f t="shared" si="132"/>
        <v/>
      </c>
      <c r="O2891" s="66" t="str">
        <f>IF(A2891="","",IF(M2891="DETALLE","",COUNTIFS(N2891:$N$2970,N2891)))</f>
        <v/>
      </c>
      <c r="P2891" s="66" t="s">
        <v>758</v>
      </c>
      <c r="Q2891" s="66" t="s">
        <v>291</v>
      </c>
      <c r="R2891" s="66" t="s">
        <v>716</v>
      </c>
      <c r="S2891" s="65" t="s">
        <v>758</v>
      </c>
    </row>
    <row r="2892" spans="1:19" s="66" customFormat="1" x14ac:dyDescent="0.25">
      <c r="F2892" s="80" t="s">
        <v>139</v>
      </c>
      <c r="G2892" s="80" t="s">
        <v>1036</v>
      </c>
      <c r="H2892" s="6">
        <v>1000000</v>
      </c>
      <c r="I2892" s="6"/>
      <c r="J2892" s="6">
        <f t="shared" si="133"/>
        <v>1000000</v>
      </c>
      <c r="K2892" s="67" t="str">
        <f t="shared" si="134"/>
        <v>08-01-02-006</v>
      </c>
      <c r="L2892" s="67" t="s">
        <v>285</v>
      </c>
      <c r="M2892" s="66" t="s">
        <v>273</v>
      </c>
      <c r="N2892" s="66" t="str">
        <f t="shared" si="132"/>
        <v/>
      </c>
      <c r="O2892" s="66" t="str">
        <f>IF(A2892="","",IF(M2892="DETALLE","",COUNTIFS(N2892:$N$2970,N2892)))</f>
        <v/>
      </c>
      <c r="P2892" s="66" t="s">
        <v>779</v>
      </c>
      <c r="Q2892" s="66" t="s">
        <v>291</v>
      </c>
      <c r="R2892" s="66" t="s">
        <v>716</v>
      </c>
      <c r="S2892" s="65" t="s">
        <v>779</v>
      </c>
    </row>
    <row r="2893" spans="1:19" s="66" customFormat="1" x14ac:dyDescent="0.25">
      <c r="F2893" s="80" t="s">
        <v>116</v>
      </c>
      <c r="G2893" s="80" t="s">
        <v>382</v>
      </c>
      <c r="H2893" s="6">
        <v>9000000</v>
      </c>
      <c r="I2893" s="6"/>
      <c r="J2893" s="6">
        <f t="shared" si="133"/>
        <v>9000000</v>
      </c>
      <c r="K2893" s="67" t="str">
        <f t="shared" si="134"/>
        <v>08-01-02-006</v>
      </c>
      <c r="L2893" s="67" t="s">
        <v>285</v>
      </c>
      <c r="M2893" s="66" t="s">
        <v>273</v>
      </c>
      <c r="N2893" s="66" t="str">
        <f t="shared" si="132"/>
        <v/>
      </c>
      <c r="O2893" s="66" t="str">
        <f>IF(A2893="","",IF(M2893="DETALLE","",COUNTIFS(N2893:$N$2970,N2893)))</f>
        <v/>
      </c>
      <c r="P2893" s="66" t="s">
        <v>771</v>
      </c>
      <c r="Q2893" s="66" t="s">
        <v>291</v>
      </c>
      <c r="R2893" s="66" t="s">
        <v>716</v>
      </c>
      <c r="S2893" s="65" t="s">
        <v>869</v>
      </c>
    </row>
    <row r="2894" spans="1:19" s="66" customFormat="1" x14ac:dyDescent="0.25">
      <c r="F2894" s="80" t="s">
        <v>125</v>
      </c>
      <c r="G2894" s="80" t="s">
        <v>392</v>
      </c>
      <c r="H2894" s="6">
        <v>2150000</v>
      </c>
      <c r="I2894" s="6"/>
      <c r="J2894" s="6">
        <f t="shared" si="133"/>
        <v>2150000</v>
      </c>
      <c r="K2894" s="67" t="str">
        <f t="shared" si="134"/>
        <v>08-01-02-006</v>
      </c>
      <c r="L2894" s="67" t="s">
        <v>285</v>
      </c>
      <c r="M2894" s="66" t="s">
        <v>273</v>
      </c>
      <c r="N2894" s="66" t="str">
        <f t="shared" si="132"/>
        <v/>
      </c>
      <c r="O2894" s="66" t="str">
        <f>IF(A2894="","",IF(M2894="DETALLE","",COUNTIFS(N2894:$N$2970,N2894)))</f>
        <v/>
      </c>
      <c r="P2894" s="66" t="s">
        <v>772</v>
      </c>
      <c r="Q2894" s="66" t="s">
        <v>291</v>
      </c>
      <c r="R2894" s="66" t="s">
        <v>716</v>
      </c>
      <c r="S2894" s="65" t="s">
        <v>874</v>
      </c>
    </row>
    <row r="2895" spans="1:19" s="66" customFormat="1" x14ac:dyDescent="0.25">
      <c r="A2895" s="62"/>
      <c r="B2895" s="62"/>
      <c r="C2895" s="62"/>
      <c r="D2895" s="62"/>
      <c r="E2895" s="62"/>
      <c r="F2895" s="62"/>
      <c r="G2895" s="62" t="s">
        <v>261</v>
      </c>
      <c r="H2895" s="4" t="str">
        <f>IF(A2895="","",SUMIFS(H2896:$H$2970,L2896:$L$2970,K2895))</f>
        <v/>
      </c>
      <c r="I2895" s="4" t="str">
        <f>IF(A2895="","",SUMIFS(I2896:$I$2970,L2896:$L$2970,K2895))</f>
        <v/>
      </c>
      <c r="J2895" s="4" t="str">
        <f t="shared" si="133"/>
        <v/>
      </c>
      <c r="K2895" s="64" t="str">
        <f t="shared" si="134"/>
        <v/>
      </c>
      <c r="L2895" s="64" t="s">
        <v>261</v>
      </c>
      <c r="M2895" s="62" t="s">
        <v>261</v>
      </c>
      <c r="N2895" s="62" t="str">
        <f t="shared" si="132"/>
        <v/>
      </c>
      <c r="O2895" s="62" t="str">
        <f>IF(A2895="","",IF(M2895="DETALLE","",COUNTIFS(N2895:$N$2970,N2895)))</f>
        <v/>
      </c>
      <c r="P2895" s="62" t="s">
        <v>261</v>
      </c>
      <c r="Q2895" s="62" t="s">
        <v>261</v>
      </c>
      <c r="R2895" s="62" t="s">
        <v>261</v>
      </c>
      <c r="S2895" s="65" t="s">
        <v>261</v>
      </c>
    </row>
    <row r="2896" spans="1:19" s="66" customFormat="1" ht="18" customHeight="1" x14ac:dyDescent="0.25">
      <c r="A2896" s="62" t="s">
        <v>270</v>
      </c>
      <c r="B2896" s="62" t="s">
        <v>271</v>
      </c>
      <c r="C2896" s="62"/>
      <c r="D2896" s="62"/>
      <c r="E2896" s="62" t="s">
        <v>261</v>
      </c>
      <c r="F2896" s="62"/>
      <c r="G2896" s="63" t="s">
        <v>713</v>
      </c>
      <c r="H2896" s="4">
        <f>IF(A2896="","",SUMIFS(H2897:$H$2970,L2897:$L$2970,K2896))</f>
        <v>989894898.89999998</v>
      </c>
      <c r="I2896" s="4">
        <f>IF(A2896="","",SUMIFS(I2897:$I$2970,L2897:$L$2970,K2896))</f>
        <v>0</v>
      </c>
      <c r="J2896" s="4">
        <f t="shared" si="133"/>
        <v>989894898.89999998</v>
      </c>
      <c r="K2896" s="64" t="str">
        <f>IF(F2896&lt;&gt;"",#REF!,A2896&amp;IF(B2896="","","-"&amp;B2896)&amp;IF(OR(C2896="",C2896=" "),"","-"&amp;C2896)&amp;IF(OR(D2896="",D2896=" "),"","-"&amp;D2896)&amp;IF(OR(E2896="",E2896=" "),"","-"&amp;E2896))</f>
        <v>08-03</v>
      </c>
      <c r="L2896" s="64" t="s">
        <v>270</v>
      </c>
      <c r="M2896" s="62" t="s">
        <v>275</v>
      </c>
      <c r="N2896" s="62" t="str">
        <f t="shared" si="132"/>
        <v>0803Subcuenta</v>
      </c>
      <c r="O2896" s="62">
        <f>IF(A2896="","",IF(M2896="DETALLE","",COUNTIFS(N2896:$N$2970,N2896)))</f>
        <v>1</v>
      </c>
      <c r="P2896" s="62" t="s">
        <v>261</v>
      </c>
      <c r="Q2896" s="62" t="s">
        <v>291</v>
      </c>
      <c r="R2896" s="62" t="s">
        <v>713</v>
      </c>
      <c r="S2896" s="65" t="s">
        <v>261</v>
      </c>
    </row>
    <row r="2897" spans="1:19" s="66" customFormat="1" x14ac:dyDescent="0.25">
      <c r="F2897" s="80" t="s">
        <v>135</v>
      </c>
      <c r="G2897" s="80" t="s">
        <v>1039</v>
      </c>
      <c r="H2897" s="6">
        <v>216026801.90000001</v>
      </c>
      <c r="I2897" s="6"/>
      <c r="J2897" s="6">
        <f t="shared" si="133"/>
        <v>216026801.90000001</v>
      </c>
      <c r="K2897" s="67" t="str">
        <f t="shared" si="134"/>
        <v>08-03</v>
      </c>
      <c r="L2897" s="67" t="s">
        <v>715</v>
      </c>
      <c r="M2897" s="66" t="s">
        <v>273</v>
      </c>
      <c r="N2897" s="66" t="str">
        <f t="shared" si="132"/>
        <v/>
      </c>
      <c r="O2897" s="66" t="str">
        <f>IF(A2897="","",IF(M2897="DETALLE","",COUNTIFS(N2897:$N$2970,N2897)))</f>
        <v/>
      </c>
      <c r="P2897" s="66" t="s">
        <v>739</v>
      </c>
      <c r="Q2897" s="66" t="s">
        <v>291</v>
      </c>
      <c r="R2897" s="66" t="s">
        <v>713</v>
      </c>
      <c r="S2897" s="65" t="s">
        <v>883</v>
      </c>
    </row>
    <row r="2898" spans="1:19" s="66" customFormat="1" x14ac:dyDescent="0.25">
      <c r="F2898" s="80" t="s">
        <v>37</v>
      </c>
      <c r="G2898" s="80" t="s">
        <v>308</v>
      </c>
      <c r="H2898" s="6">
        <v>656000000</v>
      </c>
      <c r="I2898" s="6"/>
      <c r="J2898" s="6">
        <f t="shared" si="133"/>
        <v>656000000</v>
      </c>
      <c r="K2898" s="67" t="str">
        <f t="shared" si="134"/>
        <v>08-03</v>
      </c>
      <c r="L2898" s="67" t="s">
        <v>715</v>
      </c>
      <c r="M2898" s="66" t="s">
        <v>273</v>
      </c>
      <c r="N2898" s="66" t="str">
        <f t="shared" si="132"/>
        <v/>
      </c>
      <c r="O2898" s="66" t="str">
        <f>IF(A2898="","",IF(M2898="DETALLE","",COUNTIFS(N2898:$N$2970,N2898)))</f>
        <v/>
      </c>
      <c r="P2898" s="66" t="s">
        <v>739</v>
      </c>
      <c r="Q2898" s="66" t="s">
        <v>291</v>
      </c>
      <c r="R2898" s="66" t="s">
        <v>713</v>
      </c>
      <c r="S2898" s="65" t="s">
        <v>838</v>
      </c>
    </row>
    <row r="2899" spans="1:19" s="66" customFormat="1" x14ac:dyDescent="0.25">
      <c r="F2899" s="80" t="s">
        <v>54</v>
      </c>
      <c r="G2899" s="80" t="s">
        <v>288</v>
      </c>
      <c r="H2899" s="6">
        <v>55368097</v>
      </c>
      <c r="I2899" s="6"/>
      <c r="J2899" s="6">
        <f t="shared" si="133"/>
        <v>55368097</v>
      </c>
      <c r="K2899" s="67" t="str">
        <f t="shared" si="134"/>
        <v>08-03</v>
      </c>
      <c r="L2899" s="67" t="s">
        <v>715</v>
      </c>
      <c r="M2899" s="66" t="s">
        <v>273</v>
      </c>
      <c r="N2899" s="66" t="str">
        <f t="shared" si="132"/>
        <v/>
      </c>
      <c r="O2899" s="66" t="str">
        <f>IF(A2899="","",IF(M2899="DETALLE","",COUNTIFS(N2899:$N$2970,N2899)))</f>
        <v/>
      </c>
      <c r="P2899" s="66" t="s">
        <v>743</v>
      </c>
      <c r="Q2899" s="66" t="s">
        <v>291</v>
      </c>
      <c r="R2899" s="66" t="s">
        <v>713</v>
      </c>
      <c r="S2899" s="65" t="s">
        <v>743</v>
      </c>
    </row>
    <row r="2900" spans="1:19" s="66" customFormat="1" x14ac:dyDescent="0.25">
      <c r="F2900" s="80" t="s">
        <v>59</v>
      </c>
      <c r="G2900" s="80" t="s">
        <v>1029</v>
      </c>
      <c r="H2900" s="6">
        <v>50000000</v>
      </c>
      <c r="I2900" s="6"/>
      <c r="J2900" s="6">
        <f t="shared" si="133"/>
        <v>50000000</v>
      </c>
      <c r="K2900" s="67" t="str">
        <f t="shared" si="134"/>
        <v>08-03</v>
      </c>
      <c r="L2900" s="67" t="s">
        <v>715</v>
      </c>
      <c r="M2900" s="66" t="s">
        <v>273</v>
      </c>
      <c r="N2900" s="66" t="str">
        <f t="shared" si="132"/>
        <v/>
      </c>
      <c r="O2900" s="66" t="str">
        <f>IF(A2900="","",IF(M2900="DETALLE","",COUNTIFS(N2900:$N$2970,N2900)))</f>
        <v/>
      </c>
      <c r="P2900" s="66" t="s">
        <v>759</v>
      </c>
      <c r="Q2900" s="66" t="s">
        <v>291</v>
      </c>
      <c r="R2900" s="66" t="s">
        <v>713</v>
      </c>
      <c r="S2900" s="65" t="s">
        <v>759</v>
      </c>
    </row>
    <row r="2901" spans="1:19" s="66" customFormat="1" x14ac:dyDescent="0.25">
      <c r="F2901" s="80" t="s">
        <v>60</v>
      </c>
      <c r="G2901" s="80" t="s">
        <v>329</v>
      </c>
      <c r="H2901" s="6">
        <v>3400000</v>
      </c>
      <c r="I2901" s="6"/>
      <c r="J2901" s="6">
        <f t="shared" si="133"/>
        <v>3400000</v>
      </c>
      <c r="K2901" s="67" t="str">
        <f t="shared" si="134"/>
        <v>08-03</v>
      </c>
      <c r="L2901" s="67" t="s">
        <v>715</v>
      </c>
      <c r="M2901" s="66" t="s">
        <v>273</v>
      </c>
      <c r="N2901" s="66" t="str">
        <f t="shared" si="132"/>
        <v/>
      </c>
      <c r="O2901" s="66" t="str">
        <f>IF(A2901="","",IF(M2901="DETALLE","",COUNTIFS(N2901:$N$2970,N2901)))</f>
        <v/>
      </c>
      <c r="P2901" s="66" t="s">
        <v>760</v>
      </c>
      <c r="Q2901" s="66" t="s">
        <v>291</v>
      </c>
      <c r="R2901" s="66" t="s">
        <v>713</v>
      </c>
      <c r="S2901" s="65" t="s">
        <v>760</v>
      </c>
    </row>
    <row r="2902" spans="1:19" s="66" customFormat="1" x14ac:dyDescent="0.25">
      <c r="F2902" s="80" t="s">
        <v>61</v>
      </c>
      <c r="G2902" s="80" t="s">
        <v>330</v>
      </c>
      <c r="H2902" s="6">
        <v>6000000</v>
      </c>
      <c r="I2902" s="6"/>
      <c r="J2902" s="6">
        <f t="shared" si="133"/>
        <v>6000000</v>
      </c>
      <c r="K2902" s="67" t="str">
        <f t="shared" si="134"/>
        <v>08-03</v>
      </c>
      <c r="L2902" s="67" t="s">
        <v>715</v>
      </c>
      <c r="M2902" s="66" t="s">
        <v>273</v>
      </c>
      <c r="N2902" s="66" t="str">
        <f t="shared" si="132"/>
        <v/>
      </c>
      <c r="O2902" s="66" t="str">
        <f>IF(A2902="","",IF(M2902="DETALLE","",COUNTIFS(N2902:$N$2970,N2902)))</f>
        <v/>
      </c>
      <c r="P2902" s="66" t="s">
        <v>760</v>
      </c>
      <c r="Q2902" s="66" t="s">
        <v>291</v>
      </c>
      <c r="R2902" s="66" t="s">
        <v>713</v>
      </c>
      <c r="S2902" s="65" t="s">
        <v>843</v>
      </c>
    </row>
    <row r="2903" spans="1:19" s="66" customFormat="1" x14ac:dyDescent="0.25">
      <c r="F2903" s="80" t="s">
        <v>89</v>
      </c>
      <c r="G2903" s="80" t="s">
        <v>356</v>
      </c>
      <c r="H2903" s="6">
        <v>3100000</v>
      </c>
      <c r="I2903" s="6"/>
      <c r="J2903" s="6">
        <f t="shared" si="133"/>
        <v>3100000</v>
      </c>
      <c r="K2903" s="67" t="str">
        <f t="shared" si="134"/>
        <v>08-03</v>
      </c>
      <c r="L2903" s="67" t="s">
        <v>715</v>
      </c>
      <c r="M2903" s="66" t="s">
        <v>273</v>
      </c>
      <c r="N2903" s="66" t="str">
        <f t="shared" si="132"/>
        <v/>
      </c>
      <c r="O2903" s="66" t="str">
        <f>IF(A2903="","",IF(M2903="DETALLE","",COUNTIFS(N2903:$N$2970,N2903)))</f>
        <v/>
      </c>
      <c r="P2903" s="66" t="s">
        <v>772</v>
      </c>
      <c r="Q2903" s="66" t="s">
        <v>291</v>
      </c>
      <c r="R2903" s="66" t="s">
        <v>713</v>
      </c>
      <c r="S2903" s="65" t="s">
        <v>858</v>
      </c>
    </row>
    <row r="2904" spans="1:19" s="66" customFormat="1" ht="6" customHeight="1" x14ac:dyDescent="0.25">
      <c r="A2904" s="62"/>
      <c r="B2904" s="62"/>
      <c r="C2904" s="62"/>
      <c r="D2904" s="62"/>
      <c r="E2904" s="62"/>
      <c r="F2904" s="62"/>
      <c r="G2904" s="62" t="s">
        <v>261</v>
      </c>
      <c r="H2904" s="4" t="str">
        <f>IF(A2904="","",SUMIFS(H2905:$H$2970,L2905:$L$2970,K2904))</f>
        <v/>
      </c>
      <c r="I2904" s="4" t="str">
        <f>IF(A2904="","",SUMIFS(I2905:$I$2970,L2905:$L$2970,K2904))</f>
        <v/>
      </c>
      <c r="J2904" s="4" t="str">
        <f t="shared" si="133"/>
        <v/>
      </c>
      <c r="K2904" s="64" t="str">
        <f t="shared" si="134"/>
        <v/>
      </c>
      <c r="L2904" s="64" t="s">
        <v>261</v>
      </c>
      <c r="M2904" s="62" t="s">
        <v>261</v>
      </c>
      <c r="N2904" s="62" t="str">
        <f t="shared" si="132"/>
        <v/>
      </c>
      <c r="O2904" s="62" t="str">
        <f>IF(A2904="","",IF(M2904="DETALLE","",COUNTIFS(N2904:$N$2970,N2904)))</f>
        <v/>
      </c>
      <c r="P2904" s="62" t="s">
        <v>261</v>
      </c>
      <c r="Q2904" s="62" t="s">
        <v>261</v>
      </c>
      <c r="R2904" s="62" t="s">
        <v>261</v>
      </c>
      <c r="S2904" s="65" t="s">
        <v>261</v>
      </c>
    </row>
    <row r="2905" spans="1:19" s="66" customFormat="1" ht="21" customHeight="1" x14ac:dyDescent="0.25">
      <c r="A2905" s="62" t="s">
        <v>270</v>
      </c>
      <c r="B2905" s="62" t="s">
        <v>268</v>
      </c>
      <c r="C2905" s="62"/>
      <c r="D2905" s="62"/>
      <c r="E2905" s="62"/>
      <c r="F2905" s="62"/>
      <c r="G2905" s="63" t="s">
        <v>714</v>
      </c>
      <c r="H2905" s="4">
        <f>IF(A2905="","",SUMIFS(H2906:$H$2970,L2906:$L$2970,K2905))</f>
        <v>133000000</v>
      </c>
      <c r="I2905" s="4">
        <f>IF(A2905="","",SUMIFS(I2906:$I$2970,L2906:$L$2970,K2905))</f>
        <v>0</v>
      </c>
      <c r="J2905" s="4">
        <f t="shared" si="133"/>
        <v>133000000</v>
      </c>
      <c r="K2905" s="64" t="str">
        <f t="shared" si="134"/>
        <v>08-04</v>
      </c>
      <c r="L2905" s="64" t="s">
        <v>270</v>
      </c>
      <c r="M2905" s="62" t="s">
        <v>275</v>
      </c>
      <c r="N2905" s="62" t="str">
        <f t="shared" si="132"/>
        <v>0804Subcuenta</v>
      </c>
      <c r="O2905" s="62">
        <f>IF(A2905="","",IF(M2905="DETALLE","",COUNTIFS(N2905:$N$2970,N2905)))</f>
        <v>1</v>
      </c>
      <c r="P2905" s="62" t="s">
        <v>261</v>
      </c>
      <c r="Q2905" s="62" t="s">
        <v>261</v>
      </c>
      <c r="R2905" s="62" t="s">
        <v>714</v>
      </c>
      <c r="S2905" s="65" t="s">
        <v>261</v>
      </c>
    </row>
    <row r="2906" spans="1:19" s="66" customFormat="1" ht="21" customHeight="1" x14ac:dyDescent="0.25">
      <c r="A2906" s="62" t="s">
        <v>270</v>
      </c>
      <c r="B2906" s="62" t="s">
        <v>268</v>
      </c>
      <c r="C2906" s="62" t="s">
        <v>268</v>
      </c>
      <c r="D2906" s="62"/>
      <c r="E2906" s="62" t="s">
        <v>261</v>
      </c>
      <c r="F2906" s="62"/>
      <c r="G2906" s="63" t="s">
        <v>278</v>
      </c>
      <c r="H2906" s="4">
        <f>IF(A2906="","",SUMIFS(H2907:$H$2970,L2907:$L$2970,K2906))</f>
        <v>133000000</v>
      </c>
      <c r="I2906" s="4">
        <f>IF(A2906="","",SUMIFS(I2907:$I$2970,L2907:$L$2970,K2906))</f>
        <v>0</v>
      </c>
      <c r="J2906" s="4">
        <f t="shared" si="133"/>
        <v>133000000</v>
      </c>
      <c r="K2906" s="64" t="str">
        <f>IF(F2906&lt;&gt;"",#REF!,A2906&amp;IF(B2906="","","-"&amp;B2906)&amp;IF(OR(C2906="",C2906=" "),"","-"&amp;C2906)&amp;IF(OR(D2906="",D2906=" "),"","-"&amp;D2906)&amp;IF(OR(E2906="",E2906=" "),"","-"&amp;E2906))</f>
        <v>08-04-04</v>
      </c>
      <c r="L2906" s="64" t="s">
        <v>286</v>
      </c>
      <c r="M2906" s="62" t="s">
        <v>272</v>
      </c>
      <c r="N2906" s="62" t="str">
        <f t="shared" si="132"/>
        <v>080404Objeto</v>
      </c>
      <c r="O2906" s="62">
        <f>IF(A2906="","",IF(M2906="DETALLE","",COUNTIFS(N2906:$N$2970,N2906)))</f>
        <v>1</v>
      </c>
      <c r="P2906" s="62" t="s">
        <v>261</v>
      </c>
      <c r="Q2906" s="62" t="s">
        <v>291</v>
      </c>
      <c r="R2906" s="62" t="s">
        <v>278</v>
      </c>
      <c r="S2906" s="65" t="s">
        <v>261</v>
      </c>
    </row>
    <row r="2907" spans="1:19" s="66" customFormat="1" ht="20.25" customHeight="1" x14ac:dyDescent="0.25">
      <c r="F2907" s="80" t="s">
        <v>101</v>
      </c>
      <c r="G2907" s="80" t="s">
        <v>279</v>
      </c>
      <c r="H2907" s="6">
        <v>30000000</v>
      </c>
      <c r="I2907" s="6"/>
      <c r="J2907" s="6">
        <f t="shared" si="133"/>
        <v>30000000</v>
      </c>
      <c r="K2907" s="67" t="str">
        <f t="shared" si="134"/>
        <v>08-04-04</v>
      </c>
      <c r="L2907" s="67" t="s">
        <v>287</v>
      </c>
      <c r="M2907" s="66" t="s">
        <v>273</v>
      </c>
      <c r="N2907" s="66" t="str">
        <f t="shared" si="132"/>
        <v/>
      </c>
      <c r="O2907" s="66" t="str">
        <f>IF(A2907="","",IF(M2907="DETALLE","",COUNTIFS(N2907:$N$2970,N2907)))</f>
        <v/>
      </c>
      <c r="P2907" s="66" t="s">
        <v>739</v>
      </c>
      <c r="Q2907" s="66" t="s">
        <v>291</v>
      </c>
      <c r="R2907" s="66" t="s">
        <v>278</v>
      </c>
      <c r="S2907" s="65" t="s">
        <v>864</v>
      </c>
    </row>
    <row r="2908" spans="1:19" s="66" customFormat="1" ht="24" customHeight="1" x14ac:dyDescent="0.25">
      <c r="F2908" s="80" t="s">
        <v>56</v>
      </c>
      <c r="G2908" s="80" t="s">
        <v>280</v>
      </c>
      <c r="H2908" s="6">
        <v>50000000</v>
      </c>
      <c r="I2908" s="6"/>
      <c r="J2908" s="6">
        <f t="shared" si="133"/>
        <v>50000000</v>
      </c>
      <c r="K2908" s="67" t="str">
        <f t="shared" si="134"/>
        <v>08-04-04</v>
      </c>
      <c r="L2908" s="67" t="s">
        <v>287</v>
      </c>
      <c r="M2908" s="66" t="s">
        <v>273</v>
      </c>
      <c r="N2908" s="66" t="str">
        <f t="shared" si="132"/>
        <v/>
      </c>
      <c r="O2908" s="66" t="str">
        <f>IF(A2908="","",IF(M2908="DETALLE","",COUNTIFS(N2908:$N$2970,N2908)))</f>
        <v/>
      </c>
      <c r="P2908" s="66" t="s">
        <v>740</v>
      </c>
      <c r="Q2908" s="66" t="s">
        <v>291</v>
      </c>
      <c r="R2908" s="66" t="s">
        <v>278</v>
      </c>
      <c r="S2908" s="65" t="s">
        <v>740</v>
      </c>
    </row>
    <row r="2909" spans="1:19" s="66" customFormat="1" ht="20.25" customHeight="1" x14ac:dyDescent="0.25">
      <c r="F2909" s="80" t="s">
        <v>75</v>
      </c>
      <c r="G2909" s="80" t="s">
        <v>281</v>
      </c>
      <c r="H2909" s="6">
        <v>26500000</v>
      </c>
      <c r="I2909" s="6"/>
      <c r="J2909" s="6">
        <f t="shared" si="133"/>
        <v>26500000</v>
      </c>
      <c r="K2909" s="67" t="str">
        <f t="shared" si="134"/>
        <v>08-04-04</v>
      </c>
      <c r="L2909" s="67" t="s">
        <v>287</v>
      </c>
      <c r="M2909" s="66" t="s">
        <v>273</v>
      </c>
      <c r="N2909" s="66" t="str">
        <f t="shared" si="132"/>
        <v/>
      </c>
      <c r="O2909" s="66" t="str">
        <f>IF(A2909="","",IF(M2909="DETALLE","",COUNTIFS(N2909:$N$2970,N2909)))</f>
        <v/>
      </c>
      <c r="P2909" s="66" t="s">
        <v>741</v>
      </c>
      <c r="Q2909" s="66" t="s">
        <v>291</v>
      </c>
      <c r="R2909" s="66" t="s">
        <v>278</v>
      </c>
      <c r="S2909" s="65" t="s">
        <v>741</v>
      </c>
    </row>
    <row r="2910" spans="1:19" s="66" customFormat="1" ht="24.75" customHeight="1" x14ac:dyDescent="0.25">
      <c r="F2910" s="80" t="s">
        <v>76</v>
      </c>
      <c r="G2910" s="80" t="s">
        <v>282</v>
      </c>
      <c r="H2910" s="6">
        <v>24000000</v>
      </c>
      <c r="I2910" s="6"/>
      <c r="J2910" s="6">
        <f t="shared" si="133"/>
        <v>24000000</v>
      </c>
      <c r="K2910" s="67" t="str">
        <f t="shared" si="134"/>
        <v>08-04-04</v>
      </c>
      <c r="L2910" s="67" t="s">
        <v>287</v>
      </c>
      <c r="M2910" s="66" t="s">
        <v>273</v>
      </c>
      <c r="N2910" s="66" t="str">
        <f t="shared" si="132"/>
        <v/>
      </c>
      <c r="O2910" s="66" t="str">
        <f>IF(A2910="","",IF(M2910="DETALLE","",COUNTIFS(N2910:$N$2970,N2910)))</f>
        <v/>
      </c>
      <c r="P2910" s="66" t="s">
        <v>741</v>
      </c>
      <c r="Q2910" s="66" t="s">
        <v>291</v>
      </c>
      <c r="R2910" s="66" t="s">
        <v>278</v>
      </c>
      <c r="S2910" s="65" t="s">
        <v>851</v>
      </c>
    </row>
    <row r="2911" spans="1:19" s="66" customFormat="1" ht="19.5" customHeight="1" x14ac:dyDescent="0.25">
      <c r="F2911" s="80" t="s">
        <v>98</v>
      </c>
      <c r="G2911" s="80" t="s">
        <v>283</v>
      </c>
      <c r="H2911" s="6">
        <v>2500000</v>
      </c>
      <c r="I2911" s="6"/>
      <c r="J2911" s="6">
        <f t="shared" si="133"/>
        <v>2500000</v>
      </c>
      <c r="K2911" s="67" t="str">
        <f t="shared" si="134"/>
        <v>08-04-04</v>
      </c>
      <c r="L2911" s="67" t="s">
        <v>287</v>
      </c>
      <c r="M2911" s="66" t="s">
        <v>273</v>
      </c>
      <c r="N2911" s="66" t="str">
        <f t="shared" si="132"/>
        <v/>
      </c>
      <c r="O2911" s="66" t="str">
        <f>IF(A2911="","",IF(M2911="DETALLE","",COUNTIFS(N2911:$N$2970,N2911)))</f>
        <v/>
      </c>
      <c r="P2911" s="66" t="s">
        <v>742</v>
      </c>
      <c r="Q2911" s="66" t="s">
        <v>291</v>
      </c>
      <c r="R2911" s="66" t="s">
        <v>278</v>
      </c>
      <c r="S2911" s="65" t="s">
        <v>862</v>
      </c>
    </row>
    <row r="2912" spans="1:19" s="66" customFormat="1" x14ac:dyDescent="0.25">
      <c r="A2912" s="62"/>
      <c r="B2912" s="62"/>
      <c r="C2912" s="62"/>
      <c r="D2912" s="62"/>
      <c r="E2912" s="62"/>
      <c r="F2912" s="62"/>
      <c r="G2912" s="63" t="s">
        <v>261</v>
      </c>
      <c r="H2912" s="4" t="str">
        <f>IF(A2912="","",SUMIFS(H2913:$H$2970,L2913:$L$2970,K2912))</f>
        <v/>
      </c>
      <c r="I2912" s="4" t="str">
        <f>IF(A2912="","",SUMIFS(I2913:$I$2970,L2913:$L$2970,K2912))</f>
        <v/>
      </c>
      <c r="J2912" s="4" t="str">
        <f t="shared" si="133"/>
        <v/>
      </c>
      <c r="K2912" s="64" t="str">
        <f t="shared" si="134"/>
        <v/>
      </c>
      <c r="L2912" s="64" t="s">
        <v>261</v>
      </c>
      <c r="M2912" s="62" t="s">
        <v>261</v>
      </c>
      <c r="N2912" s="62" t="str">
        <f t="shared" si="132"/>
        <v/>
      </c>
      <c r="O2912" s="62" t="str">
        <f>IF(A2912="","",IF(M2912="DETALLE","",COUNTIFS(N2912:$N$2970,N2912)))</f>
        <v/>
      </c>
      <c r="P2912" s="62" t="s">
        <v>261</v>
      </c>
      <c r="Q2912" s="62" t="s">
        <v>261</v>
      </c>
      <c r="R2912" s="62" t="s">
        <v>261</v>
      </c>
      <c r="S2912" s="62"/>
    </row>
    <row r="2913" spans="1:19" s="66" customFormat="1" ht="54" customHeight="1" x14ac:dyDescent="0.25">
      <c r="A2913" s="99" t="s">
        <v>924</v>
      </c>
      <c r="B2913" s="99"/>
      <c r="C2913" s="99"/>
      <c r="D2913" s="99"/>
      <c r="E2913" s="99"/>
      <c r="F2913" s="99"/>
      <c r="G2913" s="99"/>
      <c r="H2913" s="118"/>
      <c r="I2913" s="118"/>
      <c r="J2913" s="118"/>
      <c r="K2913" s="64"/>
      <c r="L2913" s="64"/>
      <c r="M2913" s="62"/>
      <c r="N2913" s="62"/>
      <c r="O2913" s="62"/>
      <c r="P2913" s="62"/>
      <c r="Q2913" s="62"/>
      <c r="R2913" s="62"/>
      <c r="S2913" s="62"/>
    </row>
    <row r="2914" spans="1:19" s="66" customFormat="1" ht="50.25" customHeight="1" x14ac:dyDescent="0.25">
      <c r="A2914" s="99" t="s">
        <v>925</v>
      </c>
      <c r="B2914" s="99"/>
      <c r="C2914" s="99"/>
      <c r="D2914" s="99"/>
      <c r="E2914" s="99"/>
      <c r="F2914" s="99"/>
      <c r="G2914" s="99"/>
      <c r="H2914" s="118"/>
      <c r="I2914" s="118"/>
      <c r="J2914" s="118"/>
      <c r="K2914" s="64"/>
      <c r="L2914" s="64"/>
      <c r="M2914" s="62"/>
      <c r="N2914" s="62"/>
      <c r="O2914" s="62"/>
      <c r="P2914" s="62"/>
      <c r="Q2914" s="62"/>
      <c r="R2914" s="62"/>
      <c r="S2914" s="62"/>
    </row>
    <row r="2915" spans="1:19" s="66" customFormat="1" ht="63.75" customHeight="1" x14ac:dyDescent="0.25">
      <c r="A2915" s="99" t="s">
        <v>1081</v>
      </c>
      <c r="B2915" s="99"/>
      <c r="C2915" s="99"/>
      <c r="D2915" s="99"/>
      <c r="E2915" s="99"/>
      <c r="F2915" s="99"/>
      <c r="G2915" s="99"/>
      <c r="H2915" s="118"/>
      <c r="I2915" s="118"/>
      <c r="J2915" s="118"/>
      <c r="K2915" s="64"/>
      <c r="L2915" s="64"/>
      <c r="M2915" s="62"/>
      <c r="N2915" s="62"/>
      <c r="O2915" s="62"/>
      <c r="P2915" s="62"/>
      <c r="Q2915" s="62"/>
      <c r="R2915" s="62"/>
      <c r="S2915" s="62"/>
    </row>
    <row r="2916" spans="1:19" s="66" customFormat="1" ht="38.450000000000003" customHeight="1" x14ac:dyDescent="0.25">
      <c r="A2916" s="99" t="s">
        <v>1082</v>
      </c>
      <c r="B2916" s="99"/>
      <c r="C2916" s="99"/>
      <c r="D2916" s="99"/>
      <c r="E2916" s="99"/>
      <c r="F2916" s="99"/>
      <c r="G2916" s="99"/>
      <c r="H2916" s="118"/>
      <c r="I2916" s="118"/>
      <c r="J2916" s="118"/>
      <c r="K2916" s="64"/>
      <c r="L2916" s="64"/>
      <c r="M2916" s="62"/>
      <c r="N2916" s="62"/>
      <c r="O2916" s="62"/>
      <c r="P2916" s="62"/>
      <c r="Q2916" s="62"/>
      <c r="R2916" s="62"/>
      <c r="S2916" s="62"/>
    </row>
    <row r="2917" spans="1:19" s="66" customFormat="1" ht="10.5" customHeight="1" x14ac:dyDescent="0.25">
      <c r="A2917" s="26"/>
      <c r="B2917" s="26"/>
      <c r="C2917" s="26"/>
      <c r="D2917" s="26"/>
      <c r="E2917" s="26"/>
      <c r="F2917" s="26"/>
      <c r="G2917" s="24"/>
      <c r="H2917" s="25"/>
      <c r="I2917" s="25"/>
      <c r="J2917" s="25"/>
      <c r="K2917" s="64"/>
      <c r="L2917" s="64"/>
      <c r="M2917" s="62"/>
      <c r="N2917" s="62"/>
      <c r="O2917" s="62"/>
      <c r="P2917" s="62"/>
      <c r="Q2917" s="62"/>
      <c r="R2917" s="62"/>
      <c r="S2917" s="62"/>
    </row>
    <row r="2918" spans="1:19" s="66" customFormat="1" x14ac:dyDescent="0.25">
      <c r="A2918" s="99" t="s">
        <v>913</v>
      </c>
      <c r="B2918" s="99"/>
      <c r="C2918" s="99"/>
      <c r="D2918" s="99"/>
      <c r="E2918" s="99"/>
      <c r="F2918" s="99"/>
      <c r="G2918" s="99"/>
      <c r="H2918" s="118"/>
      <c r="I2918" s="118"/>
      <c r="J2918" s="118"/>
      <c r="K2918" s="64"/>
      <c r="L2918" s="64"/>
      <c r="M2918" s="62"/>
      <c r="N2918" s="62"/>
      <c r="O2918" s="62"/>
      <c r="P2918" s="62"/>
      <c r="Q2918" s="62"/>
      <c r="R2918" s="62"/>
      <c r="S2918" s="62"/>
    </row>
    <row r="2919" spans="1:19" s="66" customFormat="1" x14ac:dyDescent="0.25">
      <c r="A2919" s="27"/>
      <c r="B2919" s="27"/>
      <c r="C2919" s="27"/>
      <c r="D2919" s="27"/>
      <c r="E2919" s="27"/>
      <c r="F2919" s="27"/>
      <c r="G2919" s="28"/>
      <c r="H2919" s="29"/>
      <c r="I2919" s="29"/>
      <c r="J2919" s="29"/>
      <c r="K2919" s="64"/>
      <c r="L2919" s="64"/>
      <c r="M2919" s="62"/>
      <c r="N2919" s="62"/>
      <c r="O2919" s="62"/>
      <c r="P2919" s="62"/>
      <c r="Q2919" s="62"/>
      <c r="R2919" s="62"/>
      <c r="S2919" s="62"/>
    </row>
    <row r="2920" spans="1:19" s="66" customFormat="1" ht="18" customHeight="1" x14ac:dyDescent="0.25">
      <c r="A2920" s="30" t="s">
        <v>914</v>
      </c>
      <c r="B2920" s="30"/>
      <c r="C2920" s="30"/>
      <c r="D2920" s="27"/>
      <c r="E2920" s="27"/>
      <c r="F2920" s="27"/>
      <c r="G2920" s="28"/>
      <c r="H2920" s="29"/>
      <c r="I2920" s="29"/>
      <c r="J2920" s="29"/>
      <c r="K2920" s="64"/>
      <c r="L2920" s="64"/>
      <c r="M2920" s="62"/>
      <c r="N2920" s="62"/>
      <c r="O2920" s="62"/>
      <c r="P2920" s="62"/>
      <c r="Q2920" s="62"/>
      <c r="R2920" s="62"/>
      <c r="S2920" s="62"/>
    </row>
    <row r="2921" spans="1:19" s="66" customFormat="1" ht="139.9" customHeight="1" x14ac:dyDescent="0.25">
      <c r="A2921" s="119"/>
      <c r="B2921" s="119"/>
      <c r="C2921" s="119"/>
      <c r="D2921" s="119"/>
      <c r="E2921" s="119"/>
      <c r="F2921" s="119"/>
      <c r="G2921" s="120"/>
      <c r="H2921" s="119"/>
      <c r="I2921" s="119"/>
      <c r="J2921" s="119"/>
      <c r="K2921" s="64"/>
      <c r="L2921" s="64"/>
      <c r="M2921" s="62"/>
      <c r="N2921" s="62"/>
      <c r="O2921" s="62"/>
      <c r="P2921" s="62"/>
      <c r="Q2921" s="62"/>
      <c r="R2921" s="62"/>
      <c r="S2921" s="62"/>
    </row>
    <row r="2922" spans="1:19" s="66" customFormat="1" ht="24.75" customHeight="1" x14ac:dyDescent="0.25">
      <c r="A2922" s="123" t="s">
        <v>916</v>
      </c>
      <c r="B2922" s="124"/>
      <c r="C2922" s="124"/>
      <c r="D2922" s="124"/>
      <c r="E2922" s="124"/>
      <c r="F2922" s="124"/>
      <c r="G2922" s="124"/>
      <c r="H2922" s="124"/>
      <c r="I2922" s="124"/>
      <c r="J2922" s="125"/>
      <c r="K2922" s="64"/>
      <c r="L2922" s="64"/>
      <c r="M2922" s="62"/>
      <c r="N2922" s="62"/>
      <c r="O2922" s="62"/>
      <c r="P2922" s="62"/>
      <c r="Q2922" s="62"/>
      <c r="R2922" s="62"/>
      <c r="S2922" s="62"/>
    </row>
    <row r="2923" spans="1:19" s="66" customFormat="1" ht="15.75" x14ac:dyDescent="0.25">
      <c r="A2923" s="121" t="s">
        <v>915</v>
      </c>
      <c r="B2923" s="121"/>
      <c r="C2923" s="121"/>
      <c r="D2923" s="121"/>
      <c r="E2923" s="121"/>
      <c r="F2923" s="121"/>
      <c r="G2923" s="122"/>
      <c r="H2923" s="121"/>
      <c r="I2923" s="121"/>
      <c r="J2923" s="121"/>
      <c r="K2923" s="64"/>
      <c r="L2923" s="64"/>
      <c r="M2923" s="62"/>
      <c r="N2923" s="62"/>
      <c r="O2923" s="62"/>
      <c r="P2923" s="62"/>
      <c r="Q2923" s="62"/>
      <c r="R2923" s="62"/>
      <c r="S2923" s="62"/>
    </row>
    <row r="2924" spans="1:19" s="66" customFormat="1" x14ac:dyDescent="0.25">
      <c r="A2924" s="72"/>
      <c r="B2924" s="72"/>
      <c r="C2924" s="72"/>
      <c r="D2924" s="72"/>
      <c r="E2924" s="72"/>
      <c r="F2924" s="72"/>
      <c r="G2924" s="73"/>
      <c r="H2924" s="72"/>
      <c r="I2924" s="72"/>
      <c r="J2924" s="72"/>
      <c r="K2924" s="64"/>
      <c r="L2924" s="64"/>
      <c r="M2924" s="62"/>
      <c r="N2924" s="62"/>
      <c r="O2924" s="62"/>
      <c r="P2924" s="62"/>
      <c r="Q2924" s="62"/>
      <c r="R2924" s="62"/>
      <c r="S2924" s="62"/>
    </row>
    <row r="2925" spans="1:19" s="66" customFormat="1" ht="56.45" customHeight="1" x14ac:dyDescent="0.25">
      <c r="A2925" s="74"/>
      <c r="B2925" s="74"/>
      <c r="C2925" s="74"/>
      <c r="D2925" s="74"/>
      <c r="E2925" s="74"/>
      <c r="F2925" s="74"/>
      <c r="G2925" s="75"/>
      <c r="H2925" s="76"/>
      <c r="I2925" s="76"/>
      <c r="J2925" s="76"/>
      <c r="K2925" s="64"/>
      <c r="L2925" s="64"/>
      <c r="M2925" s="62"/>
      <c r="N2925" s="62"/>
      <c r="O2925" s="62"/>
      <c r="P2925" s="62"/>
      <c r="Q2925" s="62"/>
      <c r="R2925" s="62"/>
      <c r="S2925" s="62"/>
    </row>
    <row r="2926" spans="1:19" s="66" customFormat="1" x14ac:dyDescent="0.25">
      <c r="A2926" s="23" t="s">
        <v>1084</v>
      </c>
      <c r="B2926" s="18"/>
      <c r="C2926" s="18"/>
      <c r="D2926" s="18"/>
      <c r="E2926" s="18"/>
      <c r="F2926" s="18"/>
      <c r="G2926" s="19"/>
      <c r="H2926" s="20"/>
      <c r="I2926" s="20"/>
      <c r="J2926" s="20"/>
      <c r="K2926" s="64"/>
      <c r="L2926" s="64"/>
      <c r="M2926" s="62"/>
      <c r="N2926" s="62"/>
      <c r="O2926" s="62"/>
      <c r="P2926" s="62"/>
      <c r="Q2926" s="62"/>
      <c r="R2926" s="62"/>
      <c r="S2926" s="62"/>
    </row>
    <row r="2927" spans="1:19" s="66" customFormat="1" x14ac:dyDescent="0.25">
      <c r="A2927" s="53" t="s">
        <v>1085</v>
      </c>
      <c r="B2927" s="54"/>
      <c r="C2927" s="54"/>
      <c r="D2927" s="54"/>
      <c r="E2927" s="54"/>
      <c r="F2927" s="55"/>
      <c r="G2927" s="56"/>
      <c r="H2927" s="57"/>
      <c r="I2927" s="57"/>
      <c r="J2927" s="21"/>
      <c r="K2927" s="64"/>
      <c r="L2927" s="64"/>
      <c r="M2927" s="62"/>
      <c r="N2927" s="62"/>
      <c r="O2927" s="62"/>
      <c r="P2927" s="62"/>
      <c r="Q2927" s="62"/>
      <c r="R2927" s="62"/>
      <c r="S2927" s="62"/>
    </row>
    <row r="2928" spans="1:19" s="66" customFormat="1" x14ac:dyDescent="0.25">
      <c r="A2928" s="53" t="s">
        <v>1086</v>
      </c>
      <c r="B2928" s="54"/>
      <c r="C2928" s="54"/>
      <c r="D2928" s="54"/>
      <c r="E2928" s="54"/>
      <c r="F2928" s="55"/>
      <c r="G2928" s="56"/>
      <c r="H2928" s="57"/>
      <c r="I2928" s="57"/>
      <c r="J2928" s="21"/>
      <c r="K2928" s="64"/>
      <c r="L2928" s="64"/>
      <c r="M2928" s="62"/>
      <c r="N2928" s="62"/>
      <c r="O2928" s="62"/>
      <c r="P2928" s="62"/>
      <c r="Q2928" s="62"/>
      <c r="R2928" s="62"/>
      <c r="S2928" s="62"/>
    </row>
    <row r="2929" spans="1:19" s="66" customFormat="1" x14ac:dyDescent="0.25">
      <c r="A2929" s="53" t="s">
        <v>1083</v>
      </c>
      <c r="B2929" s="54"/>
      <c r="C2929" s="54"/>
      <c r="D2929" s="54"/>
      <c r="E2929" s="54"/>
      <c r="F2929" s="55"/>
      <c r="G2929" s="56"/>
      <c r="H2929" s="57"/>
      <c r="I2929" s="57"/>
      <c r="J2929" s="21"/>
      <c r="K2929" s="64"/>
      <c r="L2929" s="64"/>
      <c r="M2929" s="62"/>
      <c r="N2929" s="62"/>
      <c r="O2929" s="62"/>
      <c r="P2929" s="62"/>
      <c r="Q2929" s="62"/>
      <c r="R2929" s="62"/>
      <c r="S2929" s="62"/>
    </row>
    <row r="2930" spans="1:19" s="66" customFormat="1" x14ac:dyDescent="0.25">
      <c r="A2930" s="53" t="s">
        <v>1087</v>
      </c>
      <c r="B2930" s="54"/>
      <c r="C2930" s="54"/>
      <c r="D2930" s="54"/>
      <c r="E2930" s="54"/>
      <c r="F2930" s="58"/>
      <c r="G2930" s="59"/>
      <c r="H2930" s="54"/>
      <c r="I2930" s="54"/>
      <c r="J2930" s="22"/>
      <c r="K2930" s="64"/>
      <c r="L2930" s="64"/>
      <c r="M2930" s="62"/>
      <c r="N2930" s="62"/>
      <c r="O2930" s="62"/>
      <c r="P2930" s="62"/>
      <c r="Q2930" s="62"/>
      <c r="R2930" s="62"/>
      <c r="S2930" s="62"/>
    </row>
    <row r="2931" spans="1:19" s="66" customFormat="1" x14ac:dyDescent="0.25">
      <c r="A2931" s="53" t="s">
        <v>1088</v>
      </c>
      <c r="B2931" s="54"/>
      <c r="C2931" s="54"/>
      <c r="D2931" s="54"/>
      <c r="E2931" s="54"/>
      <c r="F2931" s="58"/>
      <c r="G2931" s="59"/>
      <c r="H2931" s="54"/>
      <c r="I2931" s="54"/>
      <c r="J2931" s="22"/>
      <c r="K2931" s="64"/>
      <c r="L2931" s="64"/>
      <c r="M2931" s="62"/>
      <c r="N2931" s="62"/>
      <c r="O2931" s="62"/>
      <c r="P2931" s="62"/>
      <c r="Q2931" s="62"/>
      <c r="R2931" s="62"/>
      <c r="S2931" s="62"/>
    </row>
    <row r="2932" spans="1:19" s="66" customFormat="1" x14ac:dyDescent="0.25">
      <c r="A2932" s="53" t="s">
        <v>1089</v>
      </c>
      <c r="B2932" s="54"/>
      <c r="C2932" s="54"/>
      <c r="D2932" s="54"/>
      <c r="E2932" s="54"/>
      <c r="F2932" s="58"/>
      <c r="G2932" s="59"/>
      <c r="H2932" s="54"/>
      <c r="I2932" s="54"/>
      <c r="J2932" s="22"/>
      <c r="K2932" s="64"/>
      <c r="L2932" s="64"/>
      <c r="M2932" s="62"/>
      <c r="N2932" s="62"/>
      <c r="O2932" s="62"/>
      <c r="P2932" s="62"/>
      <c r="Q2932" s="62"/>
      <c r="R2932" s="62"/>
      <c r="S2932" s="62"/>
    </row>
    <row r="2933" spans="1:19" s="66" customFormat="1" x14ac:dyDescent="0.25">
      <c r="A2933" s="53" t="s">
        <v>1090</v>
      </c>
      <c r="B2933" s="74"/>
      <c r="C2933" s="74"/>
      <c r="D2933" s="74"/>
      <c r="E2933" s="74"/>
      <c r="F2933" s="74"/>
      <c r="G2933" s="75"/>
      <c r="H2933" s="76"/>
      <c r="I2933" s="76"/>
      <c r="J2933" s="76"/>
      <c r="K2933" s="64"/>
      <c r="L2933" s="64"/>
      <c r="M2933" s="62"/>
      <c r="N2933" s="62"/>
      <c r="O2933" s="62"/>
      <c r="P2933" s="62"/>
      <c r="Q2933" s="62"/>
      <c r="R2933" s="62"/>
      <c r="S2933" s="62"/>
    </row>
    <row r="2934" spans="1:19" s="95" customFormat="1" x14ac:dyDescent="0.25"/>
    <row r="2935" spans="1:19" s="72" customFormat="1" x14ac:dyDescent="0.25"/>
    <row r="2936" spans="1:19" s="72" customFormat="1" x14ac:dyDescent="0.25"/>
    <row r="2937" spans="1:19" s="72" customFormat="1" x14ac:dyDescent="0.25"/>
    <row r="2938" spans="1:19" s="72" customFormat="1" x14ac:dyDescent="0.25"/>
    <row r="2939" spans="1:19" s="72" customFormat="1" x14ac:dyDescent="0.25"/>
    <row r="2940" spans="1:19" s="72" customFormat="1" x14ac:dyDescent="0.25"/>
    <row r="2941" spans="1:19" s="72" customFormat="1" x14ac:dyDescent="0.25">
      <c r="A2941" s="96" t="s">
        <v>921</v>
      </c>
      <c r="B2941" s="97"/>
      <c r="C2941" s="97"/>
      <c r="D2941" s="97"/>
      <c r="E2941" s="97"/>
      <c r="F2941" s="97"/>
      <c r="G2941" s="97"/>
      <c r="H2941" s="97"/>
      <c r="I2941" s="97"/>
      <c r="J2941" s="97"/>
      <c r="K2941" s="78"/>
      <c r="L2941" s="78"/>
      <c r="M2941" s="78"/>
      <c r="N2941" s="79"/>
    </row>
    <row r="2942" spans="1:19" s="72" customFormat="1" x14ac:dyDescent="0.25">
      <c r="A2942" s="87" t="s">
        <v>922</v>
      </c>
      <c r="B2942" s="88"/>
      <c r="C2942" s="88"/>
      <c r="D2942" s="88"/>
      <c r="E2942" s="88"/>
      <c r="F2942" s="88"/>
      <c r="G2942" s="88"/>
      <c r="H2942" s="88"/>
      <c r="I2942" s="88"/>
      <c r="J2942" s="88"/>
      <c r="K2942" s="78"/>
      <c r="L2942" s="78"/>
      <c r="M2942" s="78"/>
      <c r="N2942" s="79"/>
    </row>
    <row r="2943" spans="1:19" s="72" customFormat="1" x14ac:dyDescent="0.25">
      <c r="A2943" s="87" t="s">
        <v>923</v>
      </c>
      <c r="B2943" s="88"/>
      <c r="C2943" s="88"/>
      <c r="D2943" s="88"/>
      <c r="E2943" s="88"/>
      <c r="F2943" s="88"/>
      <c r="G2943" s="88"/>
      <c r="H2943" s="88"/>
      <c r="I2943" s="88"/>
      <c r="J2943" s="88"/>
      <c r="K2943" s="78"/>
      <c r="L2943" s="78"/>
      <c r="M2943" s="78"/>
      <c r="N2943" s="79"/>
    </row>
    <row r="2944" spans="1:19" s="66" customFormat="1" ht="24" customHeight="1" x14ac:dyDescent="0.25">
      <c r="A2944" s="89" t="s">
        <v>1028</v>
      </c>
      <c r="B2944" s="90"/>
      <c r="C2944" s="90"/>
      <c r="D2944" s="90"/>
      <c r="E2944" s="90"/>
      <c r="F2944" s="90"/>
      <c r="G2944" s="90"/>
      <c r="H2944" s="90"/>
      <c r="I2944" s="90"/>
      <c r="J2944" s="90"/>
      <c r="K2944" s="78"/>
      <c r="L2944" s="78"/>
      <c r="M2944" s="78"/>
      <c r="N2944" s="79"/>
      <c r="O2944" s="62"/>
      <c r="P2944" s="62"/>
      <c r="Q2944" s="62"/>
      <c r="R2944" s="62"/>
      <c r="S2944" s="62"/>
    </row>
    <row r="2945" s="72" customFormat="1" x14ac:dyDescent="0.25"/>
    <row r="2946" s="72" customFormat="1" x14ac:dyDescent="0.25"/>
    <row r="2947" s="72" customFormat="1" x14ac:dyDescent="0.25"/>
    <row r="2948" s="72" customFormat="1" x14ac:dyDescent="0.25"/>
    <row r="2949" s="72" customFormat="1" x14ac:dyDescent="0.25"/>
    <row r="2950" s="72" customFormat="1" x14ac:dyDescent="0.25"/>
    <row r="2951" s="72" customFormat="1" x14ac:dyDescent="0.25"/>
    <row r="2952" s="72" customFormat="1" x14ac:dyDescent="0.25"/>
    <row r="2953" s="72" customFormat="1" x14ac:dyDescent="0.25"/>
    <row r="2954" s="72" customFormat="1" x14ac:dyDescent="0.25"/>
    <row r="2955" s="72" customFormat="1" x14ac:dyDescent="0.25"/>
    <row r="2956" s="72" customFormat="1" x14ac:dyDescent="0.25"/>
    <row r="2957" s="72" customFormat="1" x14ac:dyDescent="0.25"/>
    <row r="2958" s="72" customFormat="1" x14ac:dyDescent="0.25"/>
    <row r="2959" s="72" customFormat="1" x14ac:dyDescent="0.25"/>
    <row r="2960" s="72" customFormat="1" x14ac:dyDescent="0.25"/>
    <row r="2961" spans="1:19" s="72" customFormat="1" x14ac:dyDescent="0.25"/>
    <row r="2962" spans="1:19" s="72" customFormat="1" x14ac:dyDescent="0.25"/>
    <row r="2963" spans="1:19" s="72" customFormat="1" x14ac:dyDescent="0.25"/>
    <row r="2964" spans="1:19" s="72" customFormat="1" x14ac:dyDescent="0.25"/>
    <row r="2965" spans="1:19" x14ac:dyDescent="0.25"/>
    <row r="2966" spans="1:19" x14ac:dyDescent="0.25"/>
    <row r="2967" spans="1:19" x14ac:dyDescent="0.25"/>
    <row r="2968" spans="1:19" x14ac:dyDescent="0.25"/>
    <row r="2969" spans="1:19" s="66" customFormat="1" x14ac:dyDescent="0.25">
      <c r="A2969" s="115"/>
      <c r="B2969" s="116"/>
      <c r="C2969" s="116"/>
      <c r="D2969" s="116"/>
      <c r="E2969" s="116"/>
      <c r="F2969" s="116"/>
      <c r="G2969" s="116"/>
      <c r="H2969" s="116"/>
      <c r="I2969" s="116"/>
      <c r="J2969" s="116"/>
      <c r="K2969" s="116"/>
      <c r="L2969" s="116"/>
      <c r="M2969" s="117"/>
      <c r="N2969" s="60"/>
      <c r="O2969" s="62"/>
      <c r="P2969" s="62"/>
      <c r="Q2969" s="62"/>
      <c r="R2969" s="62"/>
      <c r="S2969" s="62"/>
    </row>
    <row r="2970" spans="1:19" s="66" customFormat="1" x14ac:dyDescent="0.25">
      <c r="A2970" s="112"/>
      <c r="B2970" s="113"/>
      <c r="C2970" s="113"/>
      <c r="D2970" s="113"/>
      <c r="E2970" s="113"/>
      <c r="F2970" s="113"/>
      <c r="G2970" s="113"/>
      <c r="H2970" s="113"/>
      <c r="I2970" s="113"/>
      <c r="J2970" s="114"/>
      <c r="K2970" s="64"/>
      <c r="L2970" s="64"/>
      <c r="M2970" s="62"/>
      <c r="N2970" s="62"/>
      <c r="O2970" s="62"/>
      <c r="P2970" s="62"/>
      <c r="Q2970" s="62"/>
      <c r="R2970" s="62"/>
      <c r="S2970" s="62"/>
    </row>
    <row r="2971" spans="1:19" s="66" customFormat="1" ht="14.25" x14ac:dyDescent="0.25">
      <c r="G2971" s="28"/>
    </row>
    <row r="2972" spans="1:19" s="66" customFormat="1" ht="14.25" x14ac:dyDescent="0.25">
      <c r="G2972" s="28"/>
    </row>
    <row r="2973" spans="1:19" s="66" customFormat="1" ht="14.25" x14ac:dyDescent="0.25">
      <c r="G2973" s="28"/>
    </row>
    <row r="2974" spans="1:19" s="66" customFormat="1" ht="14.25" x14ac:dyDescent="0.25">
      <c r="G2974" s="28"/>
    </row>
    <row r="2975" spans="1:19" s="66" customFormat="1" ht="14.25" x14ac:dyDescent="0.25">
      <c r="G2975" s="28"/>
    </row>
    <row r="2976" spans="1:19" s="66" customFormat="1" ht="14.25" x14ac:dyDescent="0.25">
      <c r="G2976" s="28"/>
    </row>
    <row r="2977" spans="7:7" s="66" customFormat="1" ht="14.25" x14ac:dyDescent="0.25">
      <c r="G2977" s="28"/>
    </row>
    <row r="2978" spans="7:7" s="66" customFormat="1" ht="14.25" x14ac:dyDescent="0.25">
      <c r="G2978" s="28"/>
    </row>
    <row r="2979" spans="7:7" s="66" customFormat="1" ht="14.25" x14ac:dyDescent="0.25">
      <c r="G2979" s="28"/>
    </row>
    <row r="2980" spans="7:7" s="66" customFormat="1" ht="14.25" x14ac:dyDescent="0.25">
      <c r="G2980" s="28"/>
    </row>
    <row r="2981" spans="7:7" s="66" customFormat="1" ht="14.25" x14ac:dyDescent="0.25">
      <c r="G2981" s="28"/>
    </row>
    <row r="2982" spans="7:7" s="66" customFormat="1" ht="14.25" x14ac:dyDescent="0.25">
      <c r="G2982" s="28"/>
    </row>
    <row r="2983" spans="7:7" s="66" customFormat="1" ht="14.25" x14ac:dyDescent="0.25">
      <c r="G2983" s="28"/>
    </row>
    <row r="2984" spans="7:7" s="66" customFormat="1" ht="14.25" x14ac:dyDescent="0.25">
      <c r="G2984" s="28"/>
    </row>
    <row r="2985" spans="7:7" s="66" customFormat="1" ht="14.25" x14ac:dyDescent="0.25">
      <c r="G2985" s="28"/>
    </row>
    <row r="2986" spans="7:7" s="66" customFormat="1" ht="14.25" x14ac:dyDescent="0.25">
      <c r="G2986" s="28"/>
    </row>
    <row r="2987" spans="7:7" s="66" customFormat="1" ht="14.25" x14ac:dyDescent="0.25">
      <c r="G2987" s="28"/>
    </row>
    <row r="2988" spans="7:7" s="66" customFormat="1" ht="14.25" x14ac:dyDescent="0.25">
      <c r="G2988" s="28"/>
    </row>
    <row r="2989" spans="7:7" s="66" customFormat="1" ht="14.25" x14ac:dyDescent="0.25">
      <c r="G2989" s="28"/>
    </row>
    <row r="2990" spans="7:7" s="66" customFormat="1" ht="14.25" x14ac:dyDescent="0.25">
      <c r="G2990" s="28"/>
    </row>
    <row r="2991" spans="7:7" s="66" customFormat="1" ht="14.25" x14ac:dyDescent="0.25">
      <c r="G2991" s="28"/>
    </row>
    <row r="2992" spans="7:7" s="66" customFormat="1" ht="14.25" x14ac:dyDescent="0.25">
      <c r="G2992" s="28"/>
    </row>
    <row r="2993" spans="7:7" s="66" customFormat="1" ht="14.25" x14ac:dyDescent="0.25">
      <c r="G2993" s="28"/>
    </row>
    <row r="2994" spans="7:7" s="66" customFormat="1" ht="14.25" x14ac:dyDescent="0.25">
      <c r="G2994" s="28"/>
    </row>
    <row r="2995" spans="7:7" s="66" customFormat="1" ht="14.25" x14ac:dyDescent="0.25">
      <c r="G2995" s="28"/>
    </row>
    <row r="2996" spans="7:7" s="66" customFormat="1" ht="14.25" x14ac:dyDescent="0.25">
      <c r="G2996" s="28"/>
    </row>
    <row r="2997" spans="7:7" s="66" customFormat="1" ht="14.25" x14ac:dyDescent="0.25">
      <c r="G2997" s="28"/>
    </row>
    <row r="2998" spans="7:7" s="66" customFormat="1" ht="14.25" x14ac:dyDescent="0.25">
      <c r="G2998" s="28"/>
    </row>
    <row r="2999" spans="7:7" s="66" customFormat="1" ht="14.25" x14ac:dyDescent="0.25">
      <c r="G2999" s="28"/>
    </row>
    <row r="3000" spans="7:7" s="66" customFormat="1" ht="14.25" x14ac:dyDescent="0.25">
      <c r="G3000" s="28"/>
    </row>
    <row r="3001" spans="7:7" s="66" customFormat="1" ht="14.25" x14ac:dyDescent="0.25">
      <c r="G3001" s="28"/>
    </row>
    <row r="3002" spans="7:7" s="66" customFormat="1" ht="14.25" x14ac:dyDescent="0.25">
      <c r="G3002" s="28"/>
    </row>
    <row r="3003" spans="7:7" s="66" customFormat="1" ht="14.25" x14ac:dyDescent="0.25">
      <c r="G3003" s="28"/>
    </row>
    <row r="3004" spans="7:7" s="66" customFormat="1" ht="14.25" x14ac:dyDescent="0.25">
      <c r="G3004" s="28"/>
    </row>
    <row r="3005" spans="7:7" s="66" customFormat="1" ht="14.25" x14ac:dyDescent="0.25">
      <c r="G3005" s="28"/>
    </row>
    <row r="3006" spans="7:7" s="66" customFormat="1" ht="14.25" x14ac:dyDescent="0.25">
      <c r="G3006" s="28"/>
    </row>
    <row r="3007" spans="7:7" s="66" customFormat="1" ht="14.25" x14ac:dyDescent="0.25">
      <c r="G3007" s="28"/>
    </row>
    <row r="3008" spans="7:7" s="66" customFormat="1" ht="14.25" x14ac:dyDescent="0.25">
      <c r="G3008" s="28"/>
    </row>
    <row r="3009" spans="7:7" s="66" customFormat="1" ht="14.25" x14ac:dyDescent="0.25">
      <c r="G3009" s="28"/>
    </row>
    <row r="3010" spans="7:7" s="66" customFormat="1" ht="14.25" x14ac:dyDescent="0.25">
      <c r="G3010" s="28"/>
    </row>
    <row r="3011" spans="7:7" s="66" customFormat="1" ht="14.25" x14ac:dyDescent="0.25">
      <c r="G3011" s="28"/>
    </row>
    <row r="3012" spans="7:7" s="66" customFormat="1" ht="14.25" x14ac:dyDescent="0.25">
      <c r="G3012" s="28"/>
    </row>
    <row r="3013" spans="7:7" s="66" customFormat="1" ht="14.25" x14ac:dyDescent="0.25">
      <c r="G3013" s="28"/>
    </row>
    <row r="3014" spans="7:7" s="66" customFormat="1" ht="14.25" x14ac:dyDescent="0.25">
      <c r="G3014" s="28"/>
    </row>
    <row r="3015" spans="7:7" s="66" customFormat="1" ht="14.25" x14ac:dyDescent="0.25">
      <c r="G3015" s="28"/>
    </row>
    <row r="3016" spans="7:7" s="66" customFormat="1" ht="14.25" x14ac:dyDescent="0.25">
      <c r="G3016" s="28"/>
    </row>
    <row r="3017" spans="7:7" s="66" customFormat="1" ht="14.25" x14ac:dyDescent="0.25">
      <c r="G3017" s="28"/>
    </row>
    <row r="3018" spans="7:7" s="66" customFormat="1" ht="14.25" x14ac:dyDescent="0.25">
      <c r="G3018" s="28"/>
    </row>
    <row r="3019" spans="7:7" s="66" customFormat="1" ht="14.25" x14ac:dyDescent="0.25">
      <c r="G3019" s="28"/>
    </row>
    <row r="3020" spans="7:7" s="66" customFormat="1" ht="14.25" x14ac:dyDescent="0.25">
      <c r="G3020" s="28"/>
    </row>
    <row r="3021" spans="7:7" s="66" customFormat="1" ht="14.25" x14ac:dyDescent="0.25">
      <c r="G3021" s="28"/>
    </row>
    <row r="3022" spans="7:7" s="66" customFormat="1" ht="14.25" x14ac:dyDescent="0.25">
      <c r="G3022" s="28"/>
    </row>
    <row r="3023" spans="7:7" s="66" customFormat="1" ht="14.25" x14ac:dyDescent="0.25">
      <c r="G3023" s="28"/>
    </row>
    <row r="3024" spans="7:7" s="66" customFormat="1" ht="14.25" x14ac:dyDescent="0.25">
      <c r="G3024" s="28"/>
    </row>
    <row r="3025" spans="7:7" s="66" customFormat="1" ht="14.25" x14ac:dyDescent="0.25">
      <c r="G3025" s="28"/>
    </row>
    <row r="3026" spans="7:7" s="66" customFormat="1" ht="14.25" x14ac:dyDescent="0.25">
      <c r="G3026" s="28"/>
    </row>
    <row r="3027" spans="7:7" s="66" customFormat="1" ht="14.25" x14ac:dyDescent="0.25">
      <c r="G3027" s="28"/>
    </row>
    <row r="3028" spans="7:7" s="66" customFormat="1" ht="14.25" x14ac:dyDescent="0.25">
      <c r="G3028" s="28"/>
    </row>
    <row r="3029" spans="7:7" s="66" customFormat="1" ht="14.25" x14ac:dyDescent="0.25">
      <c r="G3029" s="28"/>
    </row>
    <row r="3030" spans="7:7" s="66" customFormat="1" ht="14.25" x14ac:dyDescent="0.25">
      <c r="G3030" s="28"/>
    </row>
    <row r="3031" spans="7:7" s="66" customFormat="1" ht="14.25" x14ac:dyDescent="0.25">
      <c r="G3031" s="28"/>
    </row>
    <row r="3032" spans="7:7" s="66" customFormat="1" ht="14.25" x14ac:dyDescent="0.25">
      <c r="G3032" s="28"/>
    </row>
    <row r="3033" spans="7:7" s="66" customFormat="1" ht="14.25" x14ac:dyDescent="0.25">
      <c r="G3033" s="28"/>
    </row>
    <row r="3034" spans="7:7" s="66" customFormat="1" ht="14.25" x14ac:dyDescent="0.25">
      <c r="G3034" s="28"/>
    </row>
    <row r="3035" spans="7:7" s="66" customFormat="1" ht="14.25" x14ac:dyDescent="0.25">
      <c r="G3035" s="28"/>
    </row>
    <row r="3036" spans="7:7" s="66" customFormat="1" ht="14.25" x14ac:dyDescent="0.25">
      <c r="G3036" s="28"/>
    </row>
    <row r="3037" spans="7:7" s="66" customFormat="1" ht="14.25" x14ac:dyDescent="0.25">
      <c r="G3037" s="28"/>
    </row>
    <row r="3038" spans="7:7" s="66" customFormat="1" ht="14.25" x14ac:dyDescent="0.25">
      <c r="G3038" s="28"/>
    </row>
    <row r="3039" spans="7:7" s="66" customFormat="1" ht="14.25" x14ac:dyDescent="0.25">
      <c r="G3039" s="28"/>
    </row>
    <row r="3040" spans="7:7" s="66" customFormat="1" ht="14.25" x14ac:dyDescent="0.25">
      <c r="G3040" s="28"/>
    </row>
    <row r="3041" spans="7:7" s="66" customFormat="1" ht="14.25" x14ac:dyDescent="0.25">
      <c r="G3041" s="28"/>
    </row>
    <row r="3042" spans="7:7" s="66" customFormat="1" ht="14.25" x14ac:dyDescent="0.25">
      <c r="G3042" s="28"/>
    </row>
    <row r="3043" spans="7:7" s="66" customFormat="1" ht="14.25" x14ac:dyDescent="0.25">
      <c r="G3043" s="28"/>
    </row>
    <row r="3044" spans="7:7" s="66" customFormat="1" ht="14.25" x14ac:dyDescent="0.25">
      <c r="G3044" s="28"/>
    </row>
    <row r="3045" spans="7:7" s="66" customFormat="1" ht="14.25" x14ac:dyDescent="0.25">
      <c r="G3045" s="28"/>
    </row>
    <row r="3046" spans="7:7" s="66" customFormat="1" ht="14.25" x14ac:dyDescent="0.25">
      <c r="G3046" s="28"/>
    </row>
    <row r="3047" spans="7:7" s="66" customFormat="1" ht="14.25" x14ac:dyDescent="0.25">
      <c r="G3047" s="28"/>
    </row>
    <row r="3048" spans="7:7" s="66" customFormat="1" ht="14.25" x14ac:dyDescent="0.25">
      <c r="G3048" s="28"/>
    </row>
    <row r="3049" spans="7:7" s="66" customFormat="1" ht="14.25" x14ac:dyDescent="0.25">
      <c r="G3049" s="28"/>
    </row>
    <row r="3050" spans="7:7" s="66" customFormat="1" ht="14.25" x14ac:dyDescent="0.25">
      <c r="G3050" s="28"/>
    </row>
    <row r="3051" spans="7:7" s="66" customFormat="1" ht="14.25" x14ac:dyDescent="0.25">
      <c r="G3051" s="28"/>
    </row>
    <row r="3052" spans="7:7" s="66" customFormat="1" ht="14.25" x14ac:dyDescent="0.25">
      <c r="G3052" s="28"/>
    </row>
    <row r="3053" spans="7:7" s="66" customFormat="1" ht="14.25" x14ac:dyDescent="0.25">
      <c r="G3053" s="28"/>
    </row>
    <row r="3054" spans="7:7" s="66" customFormat="1" ht="14.25" x14ac:dyDescent="0.25">
      <c r="G3054" s="28"/>
    </row>
    <row r="3055" spans="7:7" s="66" customFormat="1" ht="14.25" x14ac:dyDescent="0.25">
      <c r="G3055" s="28"/>
    </row>
    <row r="3056" spans="7:7" s="66" customFormat="1" ht="14.25" x14ac:dyDescent="0.25">
      <c r="G3056" s="28"/>
    </row>
    <row r="3057" spans="7:7" s="66" customFormat="1" ht="14.25" x14ac:dyDescent="0.25">
      <c r="G3057" s="28"/>
    </row>
    <row r="3058" spans="7:7" s="66" customFormat="1" ht="14.25" x14ac:dyDescent="0.25">
      <c r="G3058" s="28"/>
    </row>
    <row r="3059" spans="7:7" s="66" customFormat="1" ht="14.25" x14ac:dyDescent="0.25">
      <c r="G3059" s="28"/>
    </row>
    <row r="3060" spans="7:7" s="66" customFormat="1" ht="14.25" x14ac:dyDescent="0.25">
      <c r="G3060" s="28"/>
    </row>
    <row r="3061" spans="7:7" s="66" customFormat="1" ht="14.25" x14ac:dyDescent="0.25">
      <c r="G3061" s="28"/>
    </row>
    <row r="3062" spans="7:7" s="66" customFormat="1" ht="14.25" x14ac:dyDescent="0.25">
      <c r="G3062" s="28"/>
    </row>
    <row r="3063" spans="7:7" s="66" customFormat="1" ht="14.25" x14ac:dyDescent="0.25">
      <c r="G3063" s="28"/>
    </row>
    <row r="3064" spans="7:7" s="66" customFormat="1" ht="14.25" x14ac:dyDescent="0.25">
      <c r="G3064" s="28"/>
    </row>
    <row r="3065" spans="7:7" s="66" customFormat="1" ht="14.25" x14ac:dyDescent="0.25">
      <c r="G3065" s="28"/>
    </row>
    <row r="3066" spans="7:7" s="66" customFormat="1" ht="14.25" x14ac:dyDescent="0.25">
      <c r="G3066" s="28"/>
    </row>
    <row r="3067" spans="7:7" s="66" customFormat="1" ht="14.25" x14ac:dyDescent="0.25">
      <c r="G3067" s="28"/>
    </row>
    <row r="3068" spans="7:7" s="66" customFormat="1" ht="14.25" x14ac:dyDescent="0.25">
      <c r="G3068" s="28"/>
    </row>
    <row r="3069" spans="7:7" s="66" customFormat="1" ht="14.25" x14ac:dyDescent="0.25">
      <c r="G3069" s="28"/>
    </row>
    <row r="3070" spans="7:7" s="66" customFormat="1" ht="14.25" x14ac:dyDescent="0.25">
      <c r="G3070" s="28"/>
    </row>
    <row r="3071" spans="7:7" s="66" customFormat="1" ht="14.25" x14ac:dyDescent="0.25">
      <c r="G3071" s="28"/>
    </row>
    <row r="3072" spans="7:7" s="66" customFormat="1" ht="14.25" x14ac:dyDescent="0.25">
      <c r="G3072" s="28"/>
    </row>
    <row r="3073" spans="7:7" s="66" customFormat="1" ht="14.25" x14ac:dyDescent="0.25">
      <c r="G3073" s="28"/>
    </row>
    <row r="3074" spans="7:7" s="66" customFormat="1" ht="14.25" x14ac:dyDescent="0.25">
      <c r="G3074" s="28"/>
    </row>
    <row r="3075" spans="7:7" s="66" customFormat="1" ht="14.25" x14ac:dyDescent="0.25">
      <c r="G3075" s="28"/>
    </row>
    <row r="3076" spans="7:7" s="66" customFormat="1" ht="14.25" x14ac:dyDescent="0.25">
      <c r="G3076" s="28"/>
    </row>
    <row r="3077" spans="7:7" s="66" customFormat="1" ht="14.25" x14ac:dyDescent="0.25">
      <c r="G3077" s="28"/>
    </row>
    <row r="3078" spans="7:7" s="66" customFormat="1" ht="14.25" x14ac:dyDescent="0.25">
      <c r="G3078" s="28"/>
    </row>
    <row r="3079" spans="7:7" s="66" customFormat="1" ht="14.25" x14ac:dyDescent="0.25">
      <c r="G3079" s="28"/>
    </row>
    <row r="3080" spans="7:7" s="66" customFormat="1" ht="14.25" x14ac:dyDescent="0.25">
      <c r="G3080" s="28"/>
    </row>
    <row r="3081" spans="7:7" s="66" customFormat="1" ht="14.25" x14ac:dyDescent="0.25">
      <c r="G3081" s="28"/>
    </row>
    <row r="3082" spans="7:7" s="66" customFormat="1" ht="14.25" x14ac:dyDescent="0.25">
      <c r="G3082" s="28"/>
    </row>
    <row r="3083" spans="7:7" s="66" customFormat="1" ht="14.25" x14ac:dyDescent="0.25">
      <c r="G3083" s="28"/>
    </row>
    <row r="3084" spans="7:7" s="66" customFormat="1" ht="14.25" x14ac:dyDescent="0.25">
      <c r="G3084" s="28"/>
    </row>
    <row r="3085" spans="7:7" s="66" customFormat="1" ht="14.25" x14ac:dyDescent="0.25">
      <c r="G3085" s="28"/>
    </row>
    <row r="3086" spans="7:7" s="66" customFormat="1" ht="14.25" x14ac:dyDescent="0.25">
      <c r="G3086" s="28"/>
    </row>
    <row r="3087" spans="7:7" s="66" customFormat="1" ht="14.25" x14ac:dyDescent="0.25">
      <c r="G3087" s="28"/>
    </row>
    <row r="3088" spans="7:7" s="66" customFormat="1" ht="14.25" x14ac:dyDescent="0.25">
      <c r="G3088" s="28"/>
    </row>
    <row r="3089" spans="7:7" s="66" customFormat="1" ht="14.25" x14ac:dyDescent="0.25">
      <c r="G3089" s="28"/>
    </row>
    <row r="3090" spans="7:7" s="66" customFormat="1" ht="14.25" x14ac:dyDescent="0.25">
      <c r="G3090" s="28"/>
    </row>
    <row r="3091" spans="7:7" s="66" customFormat="1" ht="14.25" x14ac:dyDescent="0.25">
      <c r="G3091" s="28"/>
    </row>
    <row r="3092" spans="7:7" s="66" customFormat="1" ht="14.25" x14ac:dyDescent="0.25">
      <c r="G3092" s="28"/>
    </row>
    <row r="3093" spans="7:7" s="66" customFormat="1" ht="14.25" x14ac:dyDescent="0.25">
      <c r="G3093" s="28"/>
    </row>
    <row r="3094" spans="7:7" s="66" customFormat="1" ht="14.25" x14ac:dyDescent="0.25">
      <c r="G3094" s="28"/>
    </row>
    <row r="3095" spans="7:7" s="66" customFormat="1" ht="14.25" x14ac:dyDescent="0.25">
      <c r="G3095" s="28"/>
    </row>
    <row r="3096" spans="7:7" s="66" customFormat="1" ht="14.25" x14ac:dyDescent="0.25">
      <c r="G3096" s="28"/>
    </row>
    <row r="3097" spans="7:7" s="66" customFormat="1" ht="14.25" x14ac:dyDescent="0.25">
      <c r="G3097" s="28"/>
    </row>
    <row r="3098" spans="7:7" s="66" customFormat="1" ht="14.25" x14ac:dyDescent="0.25">
      <c r="G3098" s="28"/>
    </row>
    <row r="3099" spans="7:7" s="66" customFormat="1" ht="14.25" x14ac:dyDescent="0.25">
      <c r="G3099" s="28"/>
    </row>
    <row r="3100" spans="7:7" s="66" customFormat="1" ht="14.25" x14ac:dyDescent="0.25">
      <c r="G3100" s="28"/>
    </row>
    <row r="3101" spans="7:7" s="66" customFormat="1" ht="14.25" x14ac:dyDescent="0.25">
      <c r="G3101" s="28"/>
    </row>
    <row r="3102" spans="7:7" s="66" customFormat="1" ht="14.25" x14ac:dyDescent="0.25">
      <c r="G3102" s="28"/>
    </row>
    <row r="3103" spans="7:7" s="66" customFormat="1" ht="14.25" x14ac:dyDescent="0.25">
      <c r="G3103" s="28"/>
    </row>
    <row r="3104" spans="7:7" s="66" customFormat="1" ht="14.25" x14ac:dyDescent="0.25">
      <c r="G3104" s="28"/>
    </row>
    <row r="3105" spans="7:7" s="66" customFormat="1" ht="14.25" x14ac:dyDescent="0.25">
      <c r="G3105" s="28"/>
    </row>
    <row r="3106" spans="7:7" s="66" customFormat="1" ht="14.25" x14ac:dyDescent="0.25">
      <c r="G3106" s="28"/>
    </row>
    <row r="3107" spans="7:7" s="66" customFormat="1" ht="14.25" x14ac:dyDescent="0.25">
      <c r="G3107" s="28"/>
    </row>
    <row r="3108" spans="7:7" s="66" customFormat="1" ht="14.25" x14ac:dyDescent="0.25">
      <c r="G3108" s="28"/>
    </row>
    <row r="3109" spans="7:7" s="66" customFormat="1" ht="14.25" x14ac:dyDescent="0.25">
      <c r="G3109" s="28"/>
    </row>
    <row r="3110" spans="7:7" s="66" customFormat="1" ht="14.25" x14ac:dyDescent="0.25">
      <c r="G3110" s="28"/>
    </row>
    <row r="3111" spans="7:7" s="66" customFormat="1" ht="14.25" x14ac:dyDescent="0.25">
      <c r="G3111" s="28"/>
    </row>
    <row r="3112" spans="7:7" s="66" customFormat="1" ht="14.25" x14ac:dyDescent="0.25">
      <c r="G3112" s="28"/>
    </row>
    <row r="3113" spans="7:7" s="66" customFormat="1" ht="14.25" x14ac:dyDescent="0.25">
      <c r="G3113" s="28"/>
    </row>
    <row r="3114" spans="7:7" s="66" customFormat="1" ht="14.25" x14ac:dyDescent="0.25">
      <c r="G3114" s="28"/>
    </row>
    <row r="3115" spans="7:7" s="66" customFormat="1" ht="14.25" x14ac:dyDescent="0.25">
      <c r="G3115" s="28"/>
    </row>
    <row r="3116" spans="7:7" s="66" customFormat="1" ht="14.25" x14ac:dyDescent="0.25">
      <c r="G3116" s="28"/>
    </row>
    <row r="3117" spans="7:7" s="66" customFormat="1" ht="14.25" x14ac:dyDescent="0.25">
      <c r="G3117" s="28"/>
    </row>
    <row r="3118" spans="7:7" s="66" customFormat="1" ht="14.25" x14ac:dyDescent="0.25">
      <c r="G3118" s="28"/>
    </row>
    <row r="3119" spans="7:7" s="66" customFormat="1" ht="14.25" x14ac:dyDescent="0.25">
      <c r="G3119" s="28"/>
    </row>
    <row r="3120" spans="7:7" s="66" customFormat="1" ht="14.25" x14ac:dyDescent="0.25">
      <c r="G3120" s="28"/>
    </row>
    <row r="3121" spans="7:7" s="66" customFormat="1" ht="14.25" x14ac:dyDescent="0.25">
      <c r="G3121" s="28"/>
    </row>
    <row r="3122" spans="7:7" s="66" customFormat="1" ht="14.25" x14ac:dyDescent="0.25">
      <c r="G3122" s="28"/>
    </row>
    <row r="3123" spans="7:7" s="66" customFormat="1" ht="14.25" x14ac:dyDescent="0.25">
      <c r="G3123" s="28"/>
    </row>
    <row r="3124" spans="7:7" s="66" customFormat="1" ht="14.25" x14ac:dyDescent="0.25">
      <c r="G3124" s="28"/>
    </row>
    <row r="3125" spans="7:7" s="66" customFormat="1" ht="14.25" x14ac:dyDescent="0.25">
      <c r="G3125" s="28"/>
    </row>
    <row r="3126" spans="7:7" s="66" customFormat="1" ht="14.25" x14ac:dyDescent="0.25">
      <c r="G3126" s="28"/>
    </row>
    <row r="3127" spans="7:7" s="66" customFormat="1" ht="14.25" x14ac:dyDescent="0.25">
      <c r="G3127" s="28"/>
    </row>
    <row r="3128" spans="7:7" s="66" customFormat="1" ht="14.25" x14ac:dyDescent="0.25">
      <c r="G3128" s="28"/>
    </row>
    <row r="3129" spans="7:7" s="66" customFormat="1" ht="14.25" x14ac:dyDescent="0.25">
      <c r="G3129" s="28"/>
    </row>
    <row r="3130" spans="7:7" s="66" customFormat="1" ht="14.25" x14ac:dyDescent="0.25">
      <c r="G3130" s="28"/>
    </row>
    <row r="3131" spans="7:7" s="66" customFormat="1" ht="14.25" x14ac:dyDescent="0.25">
      <c r="G3131" s="28"/>
    </row>
    <row r="3132" spans="7:7" s="66" customFormat="1" ht="14.25" x14ac:dyDescent="0.25">
      <c r="G3132" s="28"/>
    </row>
    <row r="3133" spans="7:7" s="66" customFormat="1" ht="14.25" x14ac:dyDescent="0.25">
      <c r="G3133" s="28"/>
    </row>
    <row r="3134" spans="7:7" s="66" customFormat="1" ht="14.25" x14ac:dyDescent="0.25">
      <c r="G3134" s="28"/>
    </row>
    <row r="3135" spans="7:7" s="66" customFormat="1" ht="14.25" x14ac:dyDescent="0.25">
      <c r="G3135" s="28"/>
    </row>
    <row r="3136" spans="7:7" s="66" customFormat="1" ht="14.25" x14ac:dyDescent="0.25">
      <c r="G3136" s="28"/>
    </row>
    <row r="3137" spans="7:7" s="66" customFormat="1" ht="14.25" x14ac:dyDescent="0.25">
      <c r="G3137" s="28"/>
    </row>
    <row r="3138" spans="7:7" s="66" customFormat="1" ht="14.25" x14ac:dyDescent="0.25">
      <c r="G3138" s="28"/>
    </row>
    <row r="3139" spans="7:7" s="66" customFormat="1" ht="14.25" x14ac:dyDescent="0.25">
      <c r="G3139" s="28"/>
    </row>
    <row r="3140" spans="7:7" s="66" customFormat="1" ht="14.25" x14ac:dyDescent="0.25">
      <c r="G3140" s="28"/>
    </row>
    <row r="3141" spans="7:7" s="66" customFormat="1" ht="14.25" x14ac:dyDescent="0.25">
      <c r="G3141" s="28"/>
    </row>
    <row r="3142" spans="7:7" s="66" customFormat="1" ht="14.25" x14ac:dyDescent="0.25">
      <c r="G3142" s="28"/>
    </row>
    <row r="3143" spans="7:7" s="66" customFormat="1" ht="14.25" x14ac:dyDescent="0.25">
      <c r="G3143" s="28"/>
    </row>
    <row r="3144" spans="7:7" s="66" customFormat="1" ht="14.25" x14ac:dyDescent="0.25">
      <c r="G3144" s="28"/>
    </row>
    <row r="3145" spans="7:7" s="66" customFormat="1" ht="14.25" x14ac:dyDescent="0.25">
      <c r="G3145" s="28"/>
    </row>
    <row r="3146" spans="7:7" s="66" customFormat="1" ht="14.25" x14ac:dyDescent="0.25">
      <c r="G3146" s="28"/>
    </row>
    <row r="3147" spans="7:7" s="66" customFormat="1" ht="14.25" x14ac:dyDescent="0.25">
      <c r="G3147" s="28"/>
    </row>
    <row r="3148" spans="7:7" s="66" customFormat="1" ht="14.25" x14ac:dyDescent="0.25">
      <c r="G3148" s="28"/>
    </row>
    <row r="3149" spans="7:7" s="66" customFormat="1" ht="14.25" x14ac:dyDescent="0.25">
      <c r="G3149" s="28"/>
    </row>
    <row r="3150" spans="7:7" s="66" customFormat="1" ht="14.25" x14ac:dyDescent="0.25">
      <c r="G3150" s="28"/>
    </row>
    <row r="3151" spans="7:7" s="66" customFormat="1" ht="14.25" x14ac:dyDescent="0.25">
      <c r="G3151" s="28"/>
    </row>
    <row r="3152" spans="7:7" s="66" customFormat="1" ht="14.25" x14ac:dyDescent="0.25">
      <c r="G3152" s="28"/>
    </row>
    <row r="3153" spans="7:7" s="66" customFormat="1" ht="14.25" x14ac:dyDescent="0.25">
      <c r="G3153" s="28"/>
    </row>
    <row r="3154" spans="7:7" s="66" customFormat="1" ht="14.25" x14ac:dyDescent="0.25">
      <c r="G3154" s="28"/>
    </row>
    <row r="3155" spans="7:7" s="66" customFormat="1" ht="14.25" x14ac:dyDescent="0.25">
      <c r="G3155" s="28"/>
    </row>
    <row r="3156" spans="7:7" s="66" customFormat="1" ht="14.25" x14ac:dyDescent="0.25">
      <c r="G3156" s="28"/>
    </row>
    <row r="3157" spans="7:7" s="66" customFormat="1" ht="14.25" x14ac:dyDescent="0.25">
      <c r="G3157" s="28"/>
    </row>
    <row r="3158" spans="7:7" s="66" customFormat="1" ht="14.25" x14ac:dyDescent="0.25">
      <c r="G3158" s="28"/>
    </row>
    <row r="3159" spans="7:7" s="66" customFormat="1" ht="14.25" x14ac:dyDescent="0.25">
      <c r="G3159" s="28"/>
    </row>
    <row r="3160" spans="7:7" s="66" customFormat="1" ht="14.25" x14ac:dyDescent="0.25">
      <c r="G3160" s="28"/>
    </row>
    <row r="3161" spans="7:7" s="66" customFormat="1" ht="14.25" x14ac:dyDescent="0.25">
      <c r="G3161" s="28"/>
    </row>
    <row r="3162" spans="7:7" s="66" customFormat="1" ht="14.25" x14ac:dyDescent="0.25">
      <c r="G3162" s="28"/>
    </row>
    <row r="3163" spans="7:7" s="66" customFormat="1" ht="14.25" x14ac:dyDescent="0.25">
      <c r="G3163" s="28"/>
    </row>
    <row r="3164" spans="7:7" s="66" customFormat="1" ht="14.25" x14ac:dyDescent="0.25">
      <c r="G3164" s="28"/>
    </row>
    <row r="3165" spans="7:7" s="66" customFormat="1" ht="14.25" x14ac:dyDescent="0.25">
      <c r="G3165" s="28"/>
    </row>
    <row r="3166" spans="7:7" s="66" customFormat="1" ht="14.25" x14ac:dyDescent="0.25">
      <c r="G3166" s="28"/>
    </row>
    <row r="3167" spans="7:7" s="66" customFormat="1" ht="14.25" x14ac:dyDescent="0.25">
      <c r="G3167" s="28"/>
    </row>
    <row r="3168" spans="7:7" s="66" customFormat="1" ht="14.25" x14ac:dyDescent="0.25">
      <c r="G3168" s="28"/>
    </row>
    <row r="3169" spans="7:7" s="66" customFormat="1" ht="14.25" x14ac:dyDescent="0.25">
      <c r="G3169" s="28"/>
    </row>
    <row r="3170" spans="7:7" s="66" customFormat="1" ht="14.25" x14ac:dyDescent="0.25">
      <c r="G3170" s="28"/>
    </row>
    <row r="3171" spans="7:7" s="66" customFormat="1" ht="14.25" x14ac:dyDescent="0.25">
      <c r="G3171" s="28"/>
    </row>
    <row r="3172" spans="7:7" s="66" customFormat="1" ht="14.25" x14ac:dyDescent="0.25">
      <c r="G3172" s="28"/>
    </row>
    <row r="3173" spans="7:7" s="66" customFormat="1" ht="14.25" x14ac:dyDescent="0.25">
      <c r="G3173" s="28"/>
    </row>
    <row r="3174" spans="7:7" s="66" customFormat="1" ht="14.25" x14ac:dyDescent="0.25">
      <c r="G3174" s="28"/>
    </row>
    <row r="3175" spans="7:7" s="66" customFormat="1" ht="14.25" x14ac:dyDescent="0.25">
      <c r="G3175" s="28"/>
    </row>
    <row r="3176" spans="7:7" s="66" customFormat="1" ht="14.25" x14ac:dyDescent="0.25">
      <c r="G3176" s="28"/>
    </row>
    <row r="3177" spans="7:7" s="66" customFormat="1" ht="14.25" x14ac:dyDescent="0.25">
      <c r="G3177" s="28"/>
    </row>
    <row r="3178" spans="7:7" s="66" customFormat="1" ht="14.25" x14ac:dyDescent="0.25">
      <c r="G3178" s="28"/>
    </row>
    <row r="3179" spans="7:7" s="66" customFormat="1" ht="14.25" x14ac:dyDescent="0.25">
      <c r="G3179" s="28"/>
    </row>
    <row r="3180" spans="7:7" s="66" customFormat="1" ht="14.25" x14ac:dyDescent="0.25">
      <c r="G3180" s="28"/>
    </row>
    <row r="3181" spans="7:7" s="66" customFormat="1" ht="14.25" x14ac:dyDescent="0.25">
      <c r="G3181" s="28"/>
    </row>
    <row r="3182" spans="7:7" s="66" customFormat="1" ht="14.25" x14ac:dyDescent="0.25">
      <c r="G3182" s="28"/>
    </row>
    <row r="3183" spans="7:7" s="66" customFormat="1" ht="14.25" x14ac:dyDescent="0.25">
      <c r="G3183" s="28"/>
    </row>
    <row r="3184" spans="7:7" s="66" customFormat="1" ht="14.25" x14ac:dyDescent="0.25">
      <c r="G3184" s="28"/>
    </row>
    <row r="3185" spans="7:7" s="66" customFormat="1" ht="14.25" x14ac:dyDescent="0.25">
      <c r="G3185" s="28"/>
    </row>
    <row r="3186" spans="7:7" s="66" customFormat="1" ht="14.25" x14ac:dyDescent="0.25">
      <c r="G3186" s="28"/>
    </row>
    <row r="3187" spans="7:7" s="66" customFormat="1" ht="14.25" x14ac:dyDescent="0.25">
      <c r="G3187" s="28"/>
    </row>
    <row r="3188" spans="7:7" s="66" customFormat="1" ht="14.25" x14ac:dyDescent="0.25">
      <c r="G3188" s="28"/>
    </row>
    <row r="3189" spans="7:7" s="66" customFormat="1" ht="14.25" x14ac:dyDescent="0.25">
      <c r="G3189" s="28"/>
    </row>
    <row r="3190" spans="7:7" s="66" customFormat="1" ht="14.25" x14ac:dyDescent="0.25">
      <c r="G3190" s="28"/>
    </row>
    <row r="3191" spans="7:7" s="66" customFormat="1" ht="14.25" x14ac:dyDescent="0.25">
      <c r="G3191" s="28"/>
    </row>
    <row r="3192" spans="7:7" s="66" customFormat="1" ht="14.25" x14ac:dyDescent="0.25">
      <c r="G3192" s="28"/>
    </row>
    <row r="3193" spans="7:7" s="66" customFormat="1" ht="14.25" x14ac:dyDescent="0.25">
      <c r="G3193" s="28"/>
    </row>
    <row r="3194" spans="7:7" s="66" customFormat="1" ht="14.25" x14ac:dyDescent="0.25">
      <c r="G3194" s="28"/>
    </row>
    <row r="3195" spans="7:7" s="66" customFormat="1" ht="14.25" x14ac:dyDescent="0.25">
      <c r="G3195" s="28"/>
    </row>
    <row r="3196" spans="7:7" s="66" customFormat="1" ht="14.25" x14ac:dyDescent="0.25">
      <c r="G3196" s="28"/>
    </row>
    <row r="3197" spans="7:7" s="66" customFormat="1" ht="14.25" x14ac:dyDescent="0.25">
      <c r="G3197" s="28"/>
    </row>
    <row r="3198" spans="7:7" s="66" customFormat="1" ht="14.25" x14ac:dyDescent="0.25">
      <c r="G3198" s="28"/>
    </row>
    <row r="3199" spans="7:7" s="66" customFormat="1" ht="14.25" x14ac:dyDescent="0.25">
      <c r="G3199" s="28"/>
    </row>
    <row r="3200" spans="7:7" s="66" customFormat="1" ht="14.25" x14ac:dyDescent="0.25">
      <c r="G3200" s="28"/>
    </row>
    <row r="3201" spans="7:7" s="66" customFormat="1" ht="14.25" x14ac:dyDescent="0.25">
      <c r="G3201" s="28"/>
    </row>
    <row r="3202" spans="7:7" s="66" customFormat="1" ht="14.25" x14ac:dyDescent="0.25">
      <c r="G3202" s="28"/>
    </row>
    <row r="3203" spans="7:7" s="66" customFormat="1" ht="14.25" x14ac:dyDescent="0.25">
      <c r="G3203" s="28"/>
    </row>
    <row r="3204" spans="7:7" s="66" customFormat="1" ht="14.25" x14ac:dyDescent="0.25">
      <c r="G3204" s="28"/>
    </row>
    <row r="3205" spans="7:7" s="66" customFormat="1" ht="14.25" x14ac:dyDescent="0.25">
      <c r="G3205" s="28"/>
    </row>
    <row r="3206" spans="7:7" s="66" customFormat="1" ht="14.25" x14ac:dyDescent="0.25">
      <c r="G3206" s="28"/>
    </row>
    <row r="3207" spans="7:7" s="66" customFormat="1" ht="14.25" x14ac:dyDescent="0.25">
      <c r="G3207" s="28"/>
    </row>
    <row r="3208" spans="7:7" s="66" customFormat="1" ht="14.25" x14ac:dyDescent="0.25">
      <c r="G3208" s="28"/>
    </row>
    <row r="3209" spans="7:7" s="66" customFormat="1" ht="14.25" x14ac:dyDescent="0.25">
      <c r="G3209" s="28"/>
    </row>
    <row r="3210" spans="7:7" s="66" customFormat="1" ht="14.25" x14ac:dyDescent="0.25">
      <c r="G3210" s="28"/>
    </row>
    <row r="3211" spans="7:7" s="66" customFormat="1" ht="14.25" x14ac:dyDescent="0.25">
      <c r="G3211" s="28"/>
    </row>
    <row r="3212" spans="7:7" s="66" customFormat="1" ht="14.25" x14ac:dyDescent="0.25">
      <c r="G3212" s="28"/>
    </row>
    <row r="3213" spans="7:7" s="66" customFormat="1" ht="14.25" x14ac:dyDescent="0.25">
      <c r="G3213" s="28"/>
    </row>
    <row r="3214" spans="7:7" s="66" customFormat="1" ht="14.25" x14ac:dyDescent="0.25">
      <c r="G3214" s="28"/>
    </row>
    <row r="3215" spans="7:7" s="66" customFormat="1" ht="14.25" x14ac:dyDescent="0.25">
      <c r="G3215" s="28"/>
    </row>
    <row r="3216" spans="7:7" s="66" customFormat="1" ht="14.25" x14ac:dyDescent="0.25">
      <c r="G3216" s="28"/>
    </row>
    <row r="3217" spans="7:7" s="66" customFormat="1" ht="14.25" x14ac:dyDescent="0.25">
      <c r="G3217" s="28"/>
    </row>
    <row r="3218" spans="7:7" s="66" customFormat="1" ht="14.25" x14ac:dyDescent="0.25">
      <c r="G3218" s="28"/>
    </row>
    <row r="3219" spans="7:7" s="66" customFormat="1" ht="14.25" x14ac:dyDescent="0.25">
      <c r="G3219" s="28"/>
    </row>
    <row r="3220" spans="7:7" s="66" customFormat="1" ht="14.25" x14ac:dyDescent="0.25">
      <c r="G3220" s="28"/>
    </row>
    <row r="3221" spans="7:7" s="66" customFormat="1" ht="14.25" x14ac:dyDescent="0.25">
      <c r="G3221" s="28"/>
    </row>
    <row r="3222" spans="7:7" s="66" customFormat="1" ht="14.25" x14ac:dyDescent="0.25">
      <c r="G3222" s="28"/>
    </row>
    <row r="3223" spans="7:7" s="66" customFormat="1" ht="14.25" x14ac:dyDescent="0.25">
      <c r="G3223" s="28"/>
    </row>
    <row r="3224" spans="7:7" s="66" customFormat="1" ht="14.25" x14ac:dyDescent="0.25">
      <c r="G3224" s="28"/>
    </row>
    <row r="3225" spans="7:7" s="66" customFormat="1" ht="14.25" x14ac:dyDescent="0.25">
      <c r="G3225" s="28"/>
    </row>
    <row r="3226" spans="7:7" s="66" customFormat="1" ht="14.25" x14ac:dyDescent="0.25">
      <c r="G3226" s="28"/>
    </row>
    <row r="3227" spans="7:7" s="66" customFormat="1" ht="14.25" x14ac:dyDescent="0.25">
      <c r="G3227" s="28"/>
    </row>
    <row r="3228" spans="7:7" s="66" customFormat="1" ht="14.25" x14ac:dyDescent="0.25">
      <c r="G3228" s="28"/>
    </row>
    <row r="3229" spans="7:7" s="66" customFormat="1" ht="14.25" x14ac:dyDescent="0.25">
      <c r="G3229" s="28"/>
    </row>
    <row r="3230" spans="7:7" s="66" customFormat="1" ht="14.25" x14ac:dyDescent="0.25">
      <c r="G3230" s="28"/>
    </row>
    <row r="3231" spans="7:7" s="66" customFormat="1" ht="14.25" x14ac:dyDescent="0.25">
      <c r="G3231" s="28"/>
    </row>
    <row r="3232" spans="7:7" s="66" customFormat="1" ht="14.25" x14ac:dyDescent="0.25">
      <c r="G3232" s="28"/>
    </row>
    <row r="3233" spans="7:7" s="66" customFormat="1" ht="14.25" x14ac:dyDescent="0.25">
      <c r="G3233" s="28"/>
    </row>
    <row r="3234" spans="7:7" s="66" customFormat="1" ht="14.25" x14ac:dyDescent="0.25">
      <c r="G3234" s="28"/>
    </row>
    <row r="3235" spans="7:7" s="66" customFormat="1" ht="14.25" x14ac:dyDescent="0.25">
      <c r="G3235" s="28"/>
    </row>
    <row r="3236" spans="7:7" s="66" customFormat="1" ht="14.25" x14ac:dyDescent="0.25">
      <c r="G3236" s="28"/>
    </row>
    <row r="3237" spans="7:7" s="66" customFormat="1" ht="14.25" x14ac:dyDescent="0.25">
      <c r="G3237" s="28"/>
    </row>
    <row r="3238" spans="7:7" s="66" customFormat="1" ht="14.25" x14ac:dyDescent="0.25">
      <c r="G3238" s="28"/>
    </row>
    <row r="3239" spans="7:7" s="66" customFormat="1" ht="14.25" x14ac:dyDescent="0.25">
      <c r="G3239" s="28"/>
    </row>
    <row r="3240" spans="7:7" s="66" customFormat="1" ht="14.25" x14ac:dyDescent="0.25">
      <c r="G3240" s="28"/>
    </row>
    <row r="3241" spans="7:7" s="66" customFormat="1" ht="14.25" x14ac:dyDescent="0.25">
      <c r="G3241" s="28"/>
    </row>
    <row r="3242" spans="7:7" s="66" customFormat="1" ht="14.25" x14ac:dyDescent="0.25">
      <c r="G3242" s="28"/>
    </row>
    <row r="3243" spans="7:7" s="66" customFormat="1" ht="14.25" x14ac:dyDescent="0.25">
      <c r="G3243" s="28"/>
    </row>
    <row r="3244" spans="7:7" s="66" customFormat="1" ht="14.25" x14ac:dyDescent="0.25">
      <c r="G3244" s="28"/>
    </row>
    <row r="3245" spans="7:7" s="66" customFormat="1" ht="14.25" x14ac:dyDescent="0.25">
      <c r="G3245" s="28"/>
    </row>
    <row r="3246" spans="7:7" s="66" customFormat="1" ht="14.25" x14ac:dyDescent="0.25">
      <c r="G3246" s="28"/>
    </row>
    <row r="3247" spans="7:7" s="66" customFormat="1" ht="14.25" x14ac:dyDescent="0.25">
      <c r="G3247" s="28"/>
    </row>
    <row r="3248" spans="7:7" s="66" customFormat="1" ht="14.25" x14ac:dyDescent="0.25">
      <c r="G3248" s="28"/>
    </row>
    <row r="3249" spans="7:7" s="66" customFormat="1" ht="14.25" x14ac:dyDescent="0.25">
      <c r="G3249" s="28"/>
    </row>
    <row r="3250" spans="7:7" s="66" customFormat="1" ht="14.25" x14ac:dyDescent="0.25">
      <c r="G3250" s="28"/>
    </row>
    <row r="3251" spans="7:7" s="66" customFormat="1" ht="14.25" x14ac:dyDescent="0.25">
      <c r="G3251" s="28"/>
    </row>
    <row r="3252" spans="7:7" s="66" customFormat="1" ht="14.25" x14ac:dyDescent="0.25">
      <c r="G3252" s="28"/>
    </row>
    <row r="3253" spans="7:7" s="66" customFormat="1" ht="14.25" x14ac:dyDescent="0.25">
      <c r="G3253" s="28"/>
    </row>
    <row r="3254" spans="7:7" s="66" customFormat="1" ht="14.25" x14ac:dyDescent="0.25">
      <c r="G3254" s="28"/>
    </row>
    <row r="3255" spans="7:7" s="66" customFormat="1" ht="14.25" x14ac:dyDescent="0.25">
      <c r="G3255" s="28"/>
    </row>
    <row r="3256" spans="7:7" s="66" customFormat="1" ht="14.25" x14ac:dyDescent="0.25">
      <c r="G3256" s="28"/>
    </row>
    <row r="3257" spans="7:7" s="66" customFormat="1" ht="14.25" x14ac:dyDescent="0.25">
      <c r="G3257" s="28"/>
    </row>
    <row r="3258" spans="7:7" s="66" customFormat="1" ht="14.25" x14ac:dyDescent="0.25">
      <c r="G3258" s="28"/>
    </row>
    <row r="3259" spans="7:7" s="66" customFormat="1" ht="14.25" x14ac:dyDescent="0.25">
      <c r="G3259" s="28"/>
    </row>
    <row r="3260" spans="7:7" s="66" customFormat="1" ht="14.25" x14ac:dyDescent="0.25">
      <c r="G3260" s="28"/>
    </row>
    <row r="3261" spans="7:7" s="66" customFormat="1" ht="14.25" x14ac:dyDescent="0.25">
      <c r="G3261" s="28"/>
    </row>
    <row r="3262" spans="7:7" s="66" customFormat="1" ht="14.25" x14ac:dyDescent="0.25">
      <c r="G3262" s="28"/>
    </row>
    <row r="3263" spans="7:7" s="66" customFormat="1" ht="14.25" x14ac:dyDescent="0.25">
      <c r="G3263" s="28"/>
    </row>
    <row r="3264" spans="7:7" s="66" customFormat="1" ht="14.25" x14ac:dyDescent="0.25">
      <c r="G3264" s="28"/>
    </row>
    <row r="3265" spans="7:7" s="66" customFormat="1" ht="14.25" x14ac:dyDescent="0.25">
      <c r="G3265" s="28"/>
    </row>
    <row r="3266" spans="7:7" s="66" customFormat="1" ht="14.25" x14ac:dyDescent="0.25">
      <c r="G3266" s="28"/>
    </row>
    <row r="3267" spans="7:7" s="66" customFormat="1" ht="14.25" x14ac:dyDescent="0.25">
      <c r="G3267" s="28"/>
    </row>
    <row r="3268" spans="7:7" s="66" customFormat="1" ht="14.25" x14ac:dyDescent="0.25">
      <c r="G3268" s="28"/>
    </row>
    <row r="3269" spans="7:7" s="66" customFormat="1" ht="14.25" x14ac:dyDescent="0.25">
      <c r="G3269" s="28"/>
    </row>
    <row r="3270" spans="7:7" s="66" customFormat="1" ht="14.25" x14ac:dyDescent="0.25">
      <c r="G3270" s="28"/>
    </row>
    <row r="3271" spans="7:7" s="66" customFormat="1" ht="14.25" x14ac:dyDescent="0.25">
      <c r="G3271" s="28"/>
    </row>
    <row r="3272" spans="7:7" s="66" customFormat="1" ht="14.25" x14ac:dyDescent="0.25">
      <c r="G3272" s="28"/>
    </row>
    <row r="3273" spans="7:7" s="66" customFormat="1" ht="14.25" x14ac:dyDescent="0.25">
      <c r="G3273" s="28"/>
    </row>
    <row r="3274" spans="7:7" s="66" customFormat="1" ht="14.25" x14ac:dyDescent="0.25">
      <c r="G3274" s="28"/>
    </row>
    <row r="3275" spans="7:7" s="66" customFormat="1" ht="14.25" x14ac:dyDescent="0.25">
      <c r="G3275" s="28"/>
    </row>
    <row r="3276" spans="7:7" s="66" customFormat="1" ht="14.25" x14ac:dyDescent="0.25">
      <c r="G3276" s="28"/>
    </row>
    <row r="3277" spans="7:7" s="66" customFormat="1" ht="14.25" x14ac:dyDescent="0.25">
      <c r="G3277" s="28"/>
    </row>
    <row r="3278" spans="7:7" s="66" customFormat="1" ht="14.25" x14ac:dyDescent="0.25">
      <c r="G3278" s="28"/>
    </row>
    <row r="3279" spans="7:7" s="66" customFormat="1" ht="14.25" x14ac:dyDescent="0.25">
      <c r="G3279" s="28"/>
    </row>
    <row r="3280" spans="7:7" s="66" customFormat="1" ht="14.25" x14ac:dyDescent="0.25">
      <c r="G3280" s="28"/>
    </row>
    <row r="3281" spans="7:7" s="66" customFormat="1" ht="14.25" x14ac:dyDescent="0.25">
      <c r="G3281" s="28"/>
    </row>
    <row r="3282" spans="7:7" s="66" customFormat="1" ht="14.25" x14ac:dyDescent="0.25">
      <c r="G3282" s="28"/>
    </row>
    <row r="3283" spans="7:7" s="66" customFormat="1" ht="14.25" x14ac:dyDescent="0.25">
      <c r="G3283" s="28"/>
    </row>
    <row r="3284" spans="7:7" s="66" customFormat="1" ht="14.25" x14ac:dyDescent="0.25">
      <c r="G3284" s="28"/>
    </row>
    <row r="3285" spans="7:7" s="66" customFormat="1" ht="14.25" x14ac:dyDescent="0.25">
      <c r="G3285" s="28"/>
    </row>
    <row r="3286" spans="7:7" s="66" customFormat="1" ht="14.25" x14ac:dyDescent="0.25">
      <c r="G3286" s="28"/>
    </row>
    <row r="3287" spans="7:7" s="66" customFormat="1" ht="14.25" x14ac:dyDescent="0.25">
      <c r="G3287" s="28"/>
    </row>
    <row r="3288" spans="7:7" s="66" customFormat="1" ht="14.25" x14ac:dyDescent="0.25">
      <c r="G3288" s="28"/>
    </row>
    <row r="3289" spans="7:7" s="66" customFormat="1" ht="14.25" x14ac:dyDescent="0.25">
      <c r="G3289" s="28"/>
    </row>
    <row r="3290" spans="7:7" s="66" customFormat="1" ht="14.25" x14ac:dyDescent="0.25">
      <c r="G3290" s="28"/>
    </row>
    <row r="3291" spans="7:7" s="66" customFormat="1" ht="14.25" x14ac:dyDescent="0.25">
      <c r="G3291" s="28"/>
    </row>
    <row r="3292" spans="7:7" s="66" customFormat="1" ht="14.25" x14ac:dyDescent="0.25">
      <c r="G3292" s="28"/>
    </row>
    <row r="3293" spans="7:7" s="66" customFormat="1" ht="14.25" x14ac:dyDescent="0.25">
      <c r="G3293" s="28"/>
    </row>
    <row r="3294" spans="7:7" s="66" customFormat="1" ht="14.25" x14ac:dyDescent="0.25">
      <c r="G3294" s="28"/>
    </row>
    <row r="3295" spans="7:7" s="66" customFormat="1" ht="14.25" x14ac:dyDescent="0.25">
      <c r="G3295" s="28"/>
    </row>
    <row r="3296" spans="7:7" s="66" customFormat="1" ht="14.25" x14ac:dyDescent="0.25">
      <c r="G3296" s="28"/>
    </row>
    <row r="3297" spans="7:7" s="66" customFormat="1" ht="14.25" x14ac:dyDescent="0.25">
      <c r="G3297" s="28"/>
    </row>
    <row r="3298" spans="7:7" s="66" customFormat="1" ht="14.25" x14ac:dyDescent="0.25">
      <c r="G3298" s="28"/>
    </row>
    <row r="3299" spans="7:7" s="66" customFormat="1" ht="14.25" x14ac:dyDescent="0.25">
      <c r="G3299" s="28"/>
    </row>
    <row r="3300" spans="7:7" s="66" customFormat="1" ht="14.25" x14ac:dyDescent="0.25">
      <c r="G3300" s="28"/>
    </row>
    <row r="3301" spans="7:7" s="66" customFormat="1" ht="14.25" x14ac:dyDescent="0.25">
      <c r="G3301" s="28"/>
    </row>
    <row r="3302" spans="7:7" s="66" customFormat="1" ht="14.25" x14ac:dyDescent="0.25">
      <c r="G3302" s="28"/>
    </row>
    <row r="3303" spans="7:7" s="66" customFormat="1" ht="14.25" x14ac:dyDescent="0.25">
      <c r="G3303" s="28"/>
    </row>
    <row r="3304" spans="7:7" s="66" customFormat="1" ht="14.25" x14ac:dyDescent="0.25">
      <c r="G3304" s="28"/>
    </row>
    <row r="3305" spans="7:7" s="66" customFormat="1" ht="14.25" x14ac:dyDescent="0.25">
      <c r="G3305" s="28"/>
    </row>
    <row r="3306" spans="7:7" s="66" customFormat="1" ht="14.25" x14ac:dyDescent="0.25">
      <c r="G3306" s="28"/>
    </row>
    <row r="3307" spans="7:7" s="66" customFormat="1" ht="14.25" x14ac:dyDescent="0.25">
      <c r="G3307" s="28"/>
    </row>
    <row r="3308" spans="7:7" s="66" customFormat="1" ht="14.25" x14ac:dyDescent="0.25">
      <c r="G3308" s="28"/>
    </row>
    <row r="3309" spans="7:7" s="66" customFormat="1" ht="14.25" x14ac:dyDescent="0.25">
      <c r="G3309" s="28"/>
    </row>
    <row r="3310" spans="7:7" s="66" customFormat="1" ht="14.25" x14ac:dyDescent="0.25">
      <c r="G3310" s="28"/>
    </row>
    <row r="3311" spans="7:7" s="66" customFormat="1" ht="14.25" x14ac:dyDescent="0.25">
      <c r="G3311" s="28"/>
    </row>
    <row r="3312" spans="7:7" s="66" customFormat="1" ht="14.25" x14ac:dyDescent="0.25">
      <c r="G3312" s="28"/>
    </row>
    <row r="3313" spans="7:7" s="66" customFormat="1" ht="14.25" x14ac:dyDescent="0.25">
      <c r="G3313" s="28"/>
    </row>
    <row r="3314" spans="7:7" s="66" customFormat="1" ht="14.25" x14ac:dyDescent="0.25">
      <c r="G3314" s="28"/>
    </row>
    <row r="3315" spans="7:7" s="66" customFormat="1" ht="14.25" x14ac:dyDescent="0.25">
      <c r="G3315" s="28"/>
    </row>
    <row r="3316" spans="7:7" s="66" customFormat="1" ht="14.25" x14ac:dyDescent="0.25">
      <c r="G3316" s="28"/>
    </row>
    <row r="3317" spans="7:7" s="66" customFormat="1" ht="14.25" x14ac:dyDescent="0.25">
      <c r="G3317" s="28"/>
    </row>
    <row r="3318" spans="7:7" s="66" customFormat="1" ht="14.25" x14ac:dyDescent="0.25">
      <c r="G3318" s="28"/>
    </row>
    <row r="3319" spans="7:7" s="66" customFormat="1" ht="14.25" x14ac:dyDescent="0.25">
      <c r="G3319" s="28"/>
    </row>
    <row r="3320" spans="7:7" s="66" customFormat="1" ht="14.25" x14ac:dyDescent="0.25">
      <c r="G3320" s="28"/>
    </row>
    <row r="3321" spans="7:7" s="66" customFormat="1" ht="14.25" x14ac:dyDescent="0.25">
      <c r="G3321" s="28"/>
    </row>
    <row r="3322" spans="7:7" s="66" customFormat="1" ht="14.25" x14ac:dyDescent="0.25">
      <c r="G3322" s="28"/>
    </row>
    <row r="3323" spans="7:7" s="66" customFormat="1" ht="14.25" x14ac:dyDescent="0.25">
      <c r="G3323" s="28"/>
    </row>
    <row r="3324" spans="7:7" s="66" customFormat="1" ht="14.25" x14ac:dyDescent="0.25">
      <c r="G3324" s="28"/>
    </row>
    <row r="3325" spans="7:7" s="66" customFormat="1" ht="14.25" x14ac:dyDescent="0.25">
      <c r="G3325" s="28"/>
    </row>
    <row r="3326" spans="7:7" s="66" customFormat="1" ht="14.25" x14ac:dyDescent="0.25">
      <c r="G3326" s="28"/>
    </row>
    <row r="3327" spans="7:7" s="66" customFormat="1" ht="14.25" x14ac:dyDescent="0.25">
      <c r="G3327" s="28"/>
    </row>
    <row r="3328" spans="7:7" s="66" customFormat="1" ht="14.25" x14ac:dyDescent="0.25">
      <c r="G3328" s="28"/>
    </row>
    <row r="3329" spans="7:7" s="66" customFormat="1" ht="14.25" x14ac:dyDescent="0.25">
      <c r="G3329" s="28"/>
    </row>
    <row r="3330" spans="7:7" s="66" customFormat="1" ht="14.25" x14ac:dyDescent="0.25">
      <c r="G3330" s="28"/>
    </row>
    <row r="3331" spans="7:7" s="66" customFormat="1" ht="14.25" x14ac:dyDescent="0.25">
      <c r="G3331" s="28"/>
    </row>
    <row r="3332" spans="7:7" s="66" customFormat="1" ht="14.25" x14ac:dyDescent="0.25">
      <c r="G3332" s="28"/>
    </row>
    <row r="3333" spans="7:7" s="66" customFormat="1" ht="14.25" x14ac:dyDescent="0.25">
      <c r="G3333" s="28"/>
    </row>
    <row r="3334" spans="7:7" s="66" customFormat="1" ht="14.25" x14ac:dyDescent="0.25">
      <c r="G3334" s="28"/>
    </row>
    <row r="3335" spans="7:7" s="66" customFormat="1" ht="14.25" x14ac:dyDescent="0.25">
      <c r="G3335" s="28"/>
    </row>
    <row r="3336" spans="7:7" s="66" customFormat="1" ht="14.25" x14ac:dyDescent="0.25">
      <c r="G3336" s="28"/>
    </row>
    <row r="3337" spans="7:7" s="66" customFormat="1" ht="14.25" x14ac:dyDescent="0.25">
      <c r="G3337" s="28"/>
    </row>
    <row r="3338" spans="7:7" s="66" customFormat="1" ht="14.25" x14ac:dyDescent="0.25">
      <c r="G3338" s="28"/>
    </row>
    <row r="3339" spans="7:7" s="66" customFormat="1" ht="14.25" x14ac:dyDescent="0.25">
      <c r="G3339" s="28"/>
    </row>
    <row r="3340" spans="7:7" s="66" customFormat="1" ht="14.25" x14ac:dyDescent="0.25">
      <c r="G3340" s="28"/>
    </row>
    <row r="3341" spans="7:7" s="66" customFormat="1" ht="14.25" x14ac:dyDescent="0.25">
      <c r="G3341" s="28"/>
    </row>
    <row r="3342" spans="7:7" s="66" customFormat="1" ht="14.25" x14ac:dyDescent="0.25">
      <c r="G3342" s="28"/>
    </row>
    <row r="3343" spans="7:7" s="66" customFormat="1" ht="14.25" x14ac:dyDescent="0.25">
      <c r="G3343" s="28"/>
    </row>
    <row r="3344" spans="7:7" s="66" customFormat="1" ht="14.25" x14ac:dyDescent="0.25">
      <c r="G3344" s="28"/>
    </row>
    <row r="3345" spans="7:7" s="66" customFormat="1" ht="14.25" x14ac:dyDescent="0.25">
      <c r="G3345" s="28"/>
    </row>
    <row r="3346" spans="7:7" s="66" customFormat="1" ht="14.25" x14ac:dyDescent="0.25">
      <c r="G3346" s="28"/>
    </row>
    <row r="3347" spans="7:7" s="66" customFormat="1" ht="14.25" x14ac:dyDescent="0.25">
      <c r="G3347" s="28"/>
    </row>
    <row r="3348" spans="7:7" s="66" customFormat="1" ht="14.25" x14ac:dyDescent="0.25">
      <c r="G3348" s="28"/>
    </row>
    <row r="3349" spans="7:7" s="66" customFormat="1" ht="14.25" x14ac:dyDescent="0.25">
      <c r="G3349" s="28"/>
    </row>
    <row r="3350" spans="7:7" s="66" customFormat="1" ht="14.25" x14ac:dyDescent="0.25">
      <c r="G3350" s="28"/>
    </row>
    <row r="3351" spans="7:7" s="66" customFormat="1" ht="14.25" x14ac:dyDescent="0.25">
      <c r="G3351" s="28"/>
    </row>
    <row r="3352" spans="7:7" s="66" customFormat="1" ht="14.25" x14ac:dyDescent="0.25">
      <c r="G3352" s="28"/>
    </row>
    <row r="3353" spans="7:7" s="66" customFormat="1" ht="14.25" x14ac:dyDescent="0.25">
      <c r="G3353" s="28"/>
    </row>
    <row r="3354" spans="7:7" s="66" customFormat="1" ht="14.25" x14ac:dyDescent="0.25">
      <c r="G3354" s="28"/>
    </row>
    <row r="3355" spans="7:7" s="66" customFormat="1" ht="14.25" x14ac:dyDescent="0.25">
      <c r="G3355" s="28"/>
    </row>
    <row r="3356" spans="7:7" s="66" customFormat="1" ht="14.25" x14ac:dyDescent="0.25">
      <c r="G3356" s="28"/>
    </row>
    <row r="3357" spans="7:7" s="66" customFormat="1" ht="14.25" x14ac:dyDescent="0.25">
      <c r="G3357" s="28"/>
    </row>
    <row r="3358" spans="7:7" s="66" customFormat="1" ht="14.25" x14ac:dyDescent="0.25">
      <c r="G3358" s="28"/>
    </row>
    <row r="3359" spans="7:7" s="66" customFormat="1" ht="14.25" x14ac:dyDescent="0.25">
      <c r="G3359" s="28"/>
    </row>
    <row r="3360" spans="7:7" s="66" customFormat="1" ht="14.25" x14ac:dyDescent="0.25">
      <c r="G3360" s="28"/>
    </row>
    <row r="3361" spans="7:7" s="66" customFormat="1" ht="14.25" x14ac:dyDescent="0.25">
      <c r="G3361" s="28"/>
    </row>
    <row r="3362" spans="7:7" s="66" customFormat="1" ht="14.25" x14ac:dyDescent="0.25">
      <c r="G3362" s="28"/>
    </row>
    <row r="3363" spans="7:7" s="66" customFormat="1" ht="14.25" x14ac:dyDescent="0.25">
      <c r="G3363" s="28"/>
    </row>
    <row r="3364" spans="7:7" s="66" customFormat="1" ht="14.25" x14ac:dyDescent="0.25">
      <c r="G3364" s="28"/>
    </row>
    <row r="3365" spans="7:7" s="66" customFormat="1" ht="14.25" x14ac:dyDescent="0.25">
      <c r="G3365" s="28"/>
    </row>
    <row r="3366" spans="7:7" s="66" customFormat="1" ht="14.25" x14ac:dyDescent="0.25">
      <c r="G3366" s="28"/>
    </row>
    <row r="3367" spans="7:7" s="66" customFormat="1" ht="14.25" x14ac:dyDescent="0.25">
      <c r="G3367" s="28"/>
    </row>
    <row r="3368" spans="7:7" s="66" customFormat="1" ht="14.25" x14ac:dyDescent="0.25">
      <c r="G3368" s="28"/>
    </row>
    <row r="3369" spans="7:7" s="66" customFormat="1" ht="14.25" x14ac:dyDescent="0.25">
      <c r="G3369" s="28"/>
    </row>
    <row r="3370" spans="7:7" s="66" customFormat="1" ht="14.25" x14ac:dyDescent="0.25">
      <c r="G3370" s="28"/>
    </row>
    <row r="3371" spans="7:7" s="66" customFormat="1" ht="14.25" x14ac:dyDescent="0.25">
      <c r="G3371" s="28"/>
    </row>
    <row r="3372" spans="7:7" s="66" customFormat="1" ht="14.25" x14ac:dyDescent="0.25">
      <c r="G3372" s="28"/>
    </row>
    <row r="3373" spans="7:7" s="66" customFormat="1" ht="14.25" x14ac:dyDescent="0.25">
      <c r="G3373" s="28"/>
    </row>
    <row r="3374" spans="7:7" s="66" customFormat="1" ht="14.25" x14ac:dyDescent="0.25">
      <c r="G3374" s="28"/>
    </row>
    <row r="3375" spans="7:7" s="66" customFormat="1" ht="14.25" x14ac:dyDescent="0.25">
      <c r="G3375" s="28"/>
    </row>
    <row r="3376" spans="7:7" s="66" customFormat="1" ht="14.25" x14ac:dyDescent="0.25">
      <c r="G3376" s="28"/>
    </row>
    <row r="3377" spans="7:7" s="66" customFormat="1" ht="14.25" x14ac:dyDescent="0.25">
      <c r="G3377" s="28"/>
    </row>
    <row r="3378" spans="7:7" s="66" customFormat="1" ht="14.25" x14ac:dyDescent="0.25">
      <c r="G3378" s="28"/>
    </row>
    <row r="3379" spans="7:7" s="66" customFormat="1" ht="14.25" x14ac:dyDescent="0.25">
      <c r="G3379" s="28"/>
    </row>
    <row r="3380" spans="7:7" s="66" customFormat="1" ht="14.25" x14ac:dyDescent="0.25">
      <c r="G3380" s="28"/>
    </row>
    <row r="3381" spans="7:7" s="66" customFormat="1" ht="14.25" x14ac:dyDescent="0.25">
      <c r="G3381" s="28"/>
    </row>
    <row r="3382" spans="7:7" s="66" customFormat="1" ht="14.25" x14ac:dyDescent="0.25">
      <c r="G3382" s="28"/>
    </row>
    <row r="3383" spans="7:7" s="66" customFormat="1" ht="14.25" x14ac:dyDescent="0.25">
      <c r="G3383" s="28"/>
    </row>
    <row r="3384" spans="7:7" s="66" customFormat="1" ht="14.25" x14ac:dyDescent="0.25">
      <c r="G3384" s="28"/>
    </row>
    <row r="3385" spans="7:7" s="66" customFormat="1" ht="14.25" x14ac:dyDescent="0.25">
      <c r="G3385" s="28"/>
    </row>
    <row r="3386" spans="7:7" s="66" customFormat="1" ht="14.25" x14ac:dyDescent="0.25">
      <c r="G3386" s="28"/>
    </row>
    <row r="3387" spans="7:7" s="66" customFormat="1" ht="14.25" x14ac:dyDescent="0.25">
      <c r="G3387" s="28"/>
    </row>
    <row r="3388" spans="7:7" s="66" customFormat="1" ht="14.25" x14ac:dyDescent="0.25">
      <c r="G3388" s="28"/>
    </row>
    <row r="3389" spans="7:7" s="66" customFormat="1" ht="14.25" x14ac:dyDescent="0.25">
      <c r="G3389" s="28"/>
    </row>
    <row r="3390" spans="7:7" s="66" customFormat="1" ht="14.25" x14ac:dyDescent="0.25">
      <c r="G3390" s="28"/>
    </row>
    <row r="3391" spans="7:7" s="66" customFormat="1" ht="14.25" x14ac:dyDescent="0.25">
      <c r="G3391" s="28"/>
    </row>
    <row r="3392" spans="7:7" s="66" customFormat="1" ht="14.25" x14ac:dyDescent="0.25">
      <c r="G3392" s="28"/>
    </row>
    <row r="3393" spans="7:7" s="66" customFormat="1" ht="14.25" x14ac:dyDescent="0.25">
      <c r="G3393" s="28"/>
    </row>
    <row r="3394" spans="7:7" s="66" customFormat="1" ht="14.25" x14ac:dyDescent="0.25">
      <c r="G3394" s="28"/>
    </row>
    <row r="3395" spans="7:7" s="66" customFormat="1" ht="14.25" x14ac:dyDescent="0.25">
      <c r="G3395" s="28"/>
    </row>
    <row r="3396" spans="7:7" s="66" customFormat="1" ht="14.25" x14ac:dyDescent="0.25">
      <c r="G3396" s="28"/>
    </row>
    <row r="3397" spans="7:7" s="66" customFormat="1" ht="14.25" x14ac:dyDescent="0.25">
      <c r="G3397" s="28"/>
    </row>
    <row r="3398" spans="7:7" s="66" customFormat="1" ht="14.25" x14ac:dyDescent="0.25">
      <c r="G3398" s="28"/>
    </row>
    <row r="3399" spans="7:7" s="66" customFormat="1" ht="14.25" x14ac:dyDescent="0.25">
      <c r="G3399" s="28"/>
    </row>
    <row r="3400" spans="7:7" s="66" customFormat="1" ht="14.25" x14ac:dyDescent="0.25">
      <c r="G3400" s="28"/>
    </row>
    <row r="3401" spans="7:7" s="66" customFormat="1" ht="14.25" x14ac:dyDescent="0.25">
      <c r="G3401" s="28"/>
    </row>
    <row r="3402" spans="7:7" s="66" customFormat="1" ht="14.25" x14ac:dyDescent="0.25">
      <c r="G3402" s="28"/>
    </row>
    <row r="3403" spans="7:7" s="66" customFormat="1" ht="14.25" x14ac:dyDescent="0.25">
      <c r="G3403" s="28"/>
    </row>
    <row r="3404" spans="7:7" s="66" customFormat="1" ht="14.25" x14ac:dyDescent="0.25">
      <c r="G3404" s="28"/>
    </row>
    <row r="3405" spans="7:7" s="66" customFormat="1" ht="14.25" x14ac:dyDescent="0.25">
      <c r="G3405" s="28"/>
    </row>
    <row r="3406" spans="7:7" s="66" customFormat="1" ht="14.25" x14ac:dyDescent="0.25">
      <c r="G3406" s="28"/>
    </row>
    <row r="3407" spans="7:7" s="66" customFormat="1" ht="14.25" x14ac:dyDescent="0.25">
      <c r="G3407" s="28"/>
    </row>
    <row r="3408" spans="7:7" s="66" customFormat="1" ht="14.25" x14ac:dyDescent="0.25">
      <c r="G3408" s="28"/>
    </row>
    <row r="3409" spans="7:7" s="66" customFormat="1" ht="14.25" x14ac:dyDescent="0.25">
      <c r="G3409" s="28"/>
    </row>
    <row r="3410" spans="7:7" s="66" customFormat="1" ht="14.25" x14ac:dyDescent="0.25">
      <c r="G3410" s="28"/>
    </row>
    <row r="3411" spans="7:7" s="66" customFormat="1" ht="14.25" x14ac:dyDescent="0.25">
      <c r="G3411" s="28"/>
    </row>
    <row r="3412" spans="7:7" s="66" customFormat="1" ht="14.25" x14ac:dyDescent="0.25">
      <c r="G3412" s="28"/>
    </row>
    <row r="3413" spans="7:7" s="66" customFormat="1" ht="14.25" x14ac:dyDescent="0.25">
      <c r="G3413" s="28"/>
    </row>
    <row r="3414" spans="7:7" s="66" customFormat="1" ht="14.25" x14ac:dyDescent="0.25">
      <c r="G3414" s="28"/>
    </row>
    <row r="3415" spans="7:7" s="66" customFormat="1" ht="14.25" x14ac:dyDescent="0.25">
      <c r="G3415" s="28"/>
    </row>
    <row r="3416" spans="7:7" s="66" customFormat="1" ht="14.25" x14ac:dyDescent="0.25">
      <c r="G3416" s="28"/>
    </row>
    <row r="3417" spans="7:7" s="66" customFormat="1" ht="14.25" x14ac:dyDescent="0.25">
      <c r="G3417" s="28"/>
    </row>
    <row r="3418" spans="7:7" s="66" customFormat="1" ht="14.25" x14ac:dyDescent="0.25">
      <c r="G3418" s="28"/>
    </row>
    <row r="3419" spans="7:7" s="66" customFormat="1" ht="14.25" x14ac:dyDescent="0.25">
      <c r="G3419" s="28"/>
    </row>
    <row r="3420" spans="7:7" s="66" customFormat="1" ht="14.25" x14ac:dyDescent="0.25">
      <c r="G3420" s="28"/>
    </row>
    <row r="3421" spans="7:7" s="66" customFormat="1" ht="14.25" x14ac:dyDescent="0.25">
      <c r="G3421" s="28"/>
    </row>
    <row r="3422" spans="7:7" s="66" customFormat="1" ht="14.25" x14ac:dyDescent="0.25">
      <c r="G3422" s="28"/>
    </row>
    <row r="3423" spans="7:7" s="66" customFormat="1" ht="14.25" x14ac:dyDescent="0.25">
      <c r="G3423" s="28"/>
    </row>
    <row r="3424" spans="7:7" s="66" customFormat="1" ht="14.25" x14ac:dyDescent="0.25">
      <c r="G3424" s="28"/>
    </row>
    <row r="3425" spans="7:7" s="66" customFormat="1" ht="14.25" x14ac:dyDescent="0.25">
      <c r="G3425" s="28"/>
    </row>
    <row r="3426" spans="7:7" s="66" customFormat="1" ht="14.25" x14ac:dyDescent="0.25">
      <c r="G3426" s="28"/>
    </row>
    <row r="3427" spans="7:7" s="66" customFormat="1" ht="14.25" x14ac:dyDescent="0.25">
      <c r="G3427" s="28"/>
    </row>
    <row r="3428" spans="7:7" s="66" customFormat="1" ht="14.25" x14ac:dyDescent="0.25">
      <c r="G3428" s="28"/>
    </row>
    <row r="3429" spans="7:7" s="66" customFormat="1" ht="14.25" x14ac:dyDescent="0.25">
      <c r="G3429" s="28"/>
    </row>
    <row r="3430" spans="7:7" s="66" customFormat="1" ht="14.25" x14ac:dyDescent="0.25">
      <c r="G3430" s="28"/>
    </row>
    <row r="3431" spans="7:7" s="66" customFormat="1" ht="14.25" x14ac:dyDescent="0.25">
      <c r="G3431" s="28"/>
    </row>
    <row r="3432" spans="7:7" s="66" customFormat="1" ht="14.25" x14ac:dyDescent="0.25">
      <c r="G3432" s="28"/>
    </row>
    <row r="3433" spans="7:7" s="66" customFormat="1" ht="14.25" x14ac:dyDescent="0.25">
      <c r="G3433" s="28"/>
    </row>
    <row r="3434" spans="7:7" s="66" customFormat="1" ht="14.25" x14ac:dyDescent="0.25">
      <c r="G3434" s="28"/>
    </row>
    <row r="3435" spans="7:7" s="66" customFormat="1" ht="14.25" x14ac:dyDescent="0.25">
      <c r="G3435" s="28"/>
    </row>
    <row r="3436" spans="7:7" s="66" customFormat="1" ht="14.25" x14ac:dyDescent="0.25">
      <c r="G3436" s="28"/>
    </row>
    <row r="3437" spans="7:7" s="66" customFormat="1" ht="14.25" x14ac:dyDescent="0.25">
      <c r="G3437" s="28"/>
    </row>
    <row r="3438" spans="7:7" s="66" customFormat="1" ht="14.25" x14ac:dyDescent="0.25">
      <c r="G3438" s="28"/>
    </row>
    <row r="3439" spans="7:7" s="66" customFormat="1" ht="14.25" x14ac:dyDescent="0.25">
      <c r="G3439" s="28"/>
    </row>
    <row r="3440" spans="7:7" s="66" customFormat="1" ht="14.25" x14ac:dyDescent="0.25">
      <c r="G3440" s="28"/>
    </row>
    <row r="3441" spans="7:7" s="66" customFormat="1" ht="14.25" x14ac:dyDescent="0.25">
      <c r="G3441" s="28"/>
    </row>
    <row r="3442" spans="7:7" s="66" customFormat="1" ht="14.25" x14ac:dyDescent="0.25">
      <c r="G3442" s="28"/>
    </row>
    <row r="3443" spans="7:7" s="66" customFormat="1" ht="14.25" x14ac:dyDescent="0.25">
      <c r="G3443" s="28"/>
    </row>
    <row r="3444" spans="7:7" s="66" customFormat="1" ht="14.25" x14ac:dyDescent="0.25">
      <c r="G3444" s="28"/>
    </row>
    <row r="3445" spans="7:7" s="66" customFormat="1" ht="14.25" x14ac:dyDescent="0.25">
      <c r="G3445" s="28"/>
    </row>
    <row r="3446" spans="7:7" s="66" customFormat="1" ht="14.25" x14ac:dyDescent="0.25">
      <c r="G3446" s="28"/>
    </row>
    <row r="3447" spans="7:7" s="66" customFormat="1" ht="14.25" x14ac:dyDescent="0.25">
      <c r="G3447" s="28"/>
    </row>
    <row r="3448" spans="7:7" s="66" customFormat="1" ht="14.25" x14ac:dyDescent="0.25">
      <c r="G3448" s="28"/>
    </row>
    <row r="3449" spans="7:7" s="66" customFormat="1" ht="14.25" x14ac:dyDescent="0.25">
      <c r="G3449" s="28"/>
    </row>
    <row r="3450" spans="7:7" s="66" customFormat="1" ht="14.25" x14ac:dyDescent="0.25">
      <c r="G3450" s="28"/>
    </row>
    <row r="3451" spans="7:7" s="66" customFormat="1" ht="14.25" x14ac:dyDescent="0.25">
      <c r="G3451" s="28"/>
    </row>
    <row r="3452" spans="7:7" s="66" customFormat="1" ht="14.25" x14ac:dyDescent="0.25">
      <c r="G3452" s="28"/>
    </row>
    <row r="3453" spans="7:7" s="66" customFormat="1" ht="14.25" x14ac:dyDescent="0.25">
      <c r="G3453" s="28"/>
    </row>
    <row r="3454" spans="7:7" s="66" customFormat="1" ht="14.25" x14ac:dyDescent="0.25">
      <c r="G3454" s="28"/>
    </row>
    <row r="3455" spans="7:7" s="66" customFormat="1" ht="14.25" x14ac:dyDescent="0.25">
      <c r="G3455" s="28"/>
    </row>
    <row r="3456" spans="7:7" s="66" customFormat="1" ht="14.25" x14ac:dyDescent="0.25">
      <c r="G3456" s="28"/>
    </row>
    <row r="3457" spans="7:7" s="66" customFormat="1" ht="14.25" x14ac:dyDescent="0.25">
      <c r="G3457" s="28"/>
    </row>
    <row r="3458" spans="7:7" s="66" customFormat="1" ht="14.25" x14ac:dyDescent="0.25">
      <c r="G3458" s="28"/>
    </row>
    <row r="3459" spans="7:7" s="66" customFormat="1" ht="14.25" x14ac:dyDescent="0.25">
      <c r="G3459" s="28"/>
    </row>
    <row r="3460" spans="7:7" s="66" customFormat="1" ht="14.25" x14ac:dyDescent="0.25">
      <c r="G3460" s="28"/>
    </row>
    <row r="3461" spans="7:7" s="66" customFormat="1" ht="14.25" x14ac:dyDescent="0.25">
      <c r="G3461" s="28"/>
    </row>
    <row r="3462" spans="7:7" s="66" customFormat="1" ht="14.25" x14ac:dyDescent="0.25">
      <c r="G3462" s="28"/>
    </row>
    <row r="3463" spans="7:7" s="66" customFormat="1" ht="14.25" x14ac:dyDescent="0.25">
      <c r="G3463" s="28"/>
    </row>
    <row r="3464" spans="7:7" s="66" customFormat="1" ht="14.25" x14ac:dyDescent="0.25">
      <c r="G3464" s="28"/>
    </row>
    <row r="3465" spans="7:7" s="66" customFormat="1" ht="14.25" x14ac:dyDescent="0.25">
      <c r="G3465" s="28"/>
    </row>
    <row r="3466" spans="7:7" s="66" customFormat="1" ht="14.25" x14ac:dyDescent="0.25">
      <c r="G3466" s="28"/>
    </row>
    <row r="3467" spans="7:7" s="66" customFormat="1" ht="14.25" x14ac:dyDescent="0.25">
      <c r="G3467" s="28"/>
    </row>
    <row r="3468" spans="7:7" s="66" customFormat="1" ht="14.25" x14ac:dyDescent="0.25">
      <c r="G3468" s="28"/>
    </row>
    <row r="3469" spans="7:7" s="66" customFormat="1" ht="14.25" x14ac:dyDescent="0.25">
      <c r="G3469" s="28"/>
    </row>
    <row r="3470" spans="7:7" s="66" customFormat="1" ht="14.25" x14ac:dyDescent="0.25">
      <c r="G3470" s="28"/>
    </row>
    <row r="3471" spans="7:7" s="66" customFormat="1" ht="14.25" x14ac:dyDescent="0.25">
      <c r="G3471" s="28"/>
    </row>
    <row r="3472" spans="7:7" s="66" customFormat="1" ht="14.25" x14ac:dyDescent="0.25">
      <c r="G3472" s="28"/>
    </row>
    <row r="3473" spans="7:7" s="66" customFormat="1" ht="14.25" x14ac:dyDescent="0.25">
      <c r="G3473" s="28"/>
    </row>
    <row r="3474" spans="7:7" s="66" customFormat="1" ht="14.25" x14ac:dyDescent="0.25">
      <c r="G3474" s="28"/>
    </row>
    <row r="3475" spans="7:7" s="66" customFormat="1" ht="14.25" x14ac:dyDescent="0.25">
      <c r="G3475" s="28"/>
    </row>
    <row r="3476" spans="7:7" s="66" customFormat="1" ht="14.25" x14ac:dyDescent="0.25">
      <c r="G3476" s="28"/>
    </row>
    <row r="3477" spans="7:7" s="66" customFormat="1" ht="14.25" x14ac:dyDescent="0.25">
      <c r="G3477" s="28"/>
    </row>
    <row r="3478" spans="7:7" s="66" customFormat="1" ht="14.25" x14ac:dyDescent="0.25">
      <c r="G3478" s="28"/>
    </row>
    <row r="3479" spans="7:7" s="66" customFormat="1" ht="14.25" x14ac:dyDescent="0.25">
      <c r="G3479" s="28"/>
    </row>
    <row r="3480" spans="7:7" s="66" customFormat="1" ht="14.25" x14ac:dyDescent="0.25">
      <c r="G3480" s="28"/>
    </row>
    <row r="3481" spans="7:7" s="66" customFormat="1" ht="14.25" x14ac:dyDescent="0.25">
      <c r="G3481" s="28"/>
    </row>
    <row r="3482" spans="7:7" s="66" customFormat="1" ht="14.25" x14ac:dyDescent="0.25">
      <c r="G3482" s="28"/>
    </row>
    <row r="3483" spans="7:7" s="66" customFormat="1" ht="14.25" x14ac:dyDescent="0.25">
      <c r="G3483" s="28"/>
    </row>
    <row r="3484" spans="7:7" s="66" customFormat="1" ht="14.25" x14ac:dyDescent="0.25">
      <c r="G3484" s="28"/>
    </row>
    <row r="3485" spans="7:7" s="66" customFormat="1" ht="14.25" x14ac:dyDescent="0.25">
      <c r="G3485" s="28"/>
    </row>
    <row r="3486" spans="7:7" s="66" customFormat="1" ht="14.25" x14ac:dyDescent="0.25">
      <c r="G3486" s="28"/>
    </row>
    <row r="3487" spans="7:7" s="66" customFormat="1" ht="14.25" x14ac:dyDescent="0.25">
      <c r="G3487" s="28"/>
    </row>
    <row r="3488" spans="7:7" s="66" customFormat="1" ht="14.25" x14ac:dyDescent="0.25">
      <c r="G3488" s="28"/>
    </row>
    <row r="3489" spans="7:7" s="66" customFormat="1" ht="14.25" x14ac:dyDescent="0.25">
      <c r="G3489" s="28"/>
    </row>
    <row r="3490" spans="7:7" s="66" customFormat="1" ht="14.25" x14ac:dyDescent="0.25">
      <c r="G3490" s="28"/>
    </row>
    <row r="3491" spans="7:7" s="66" customFormat="1" ht="14.25" x14ac:dyDescent="0.25">
      <c r="G3491" s="28"/>
    </row>
    <row r="3492" spans="7:7" s="66" customFormat="1" ht="14.25" x14ac:dyDescent="0.25">
      <c r="G3492" s="28"/>
    </row>
    <row r="3493" spans="7:7" s="66" customFormat="1" ht="14.25" x14ac:dyDescent="0.25">
      <c r="G3493" s="28"/>
    </row>
    <row r="3494" spans="7:7" s="66" customFormat="1" ht="14.25" x14ac:dyDescent="0.25">
      <c r="G3494" s="28"/>
    </row>
    <row r="3495" spans="7:7" s="66" customFormat="1" ht="14.25" x14ac:dyDescent="0.25">
      <c r="G3495" s="28"/>
    </row>
    <row r="3496" spans="7:7" s="66" customFormat="1" ht="14.25" x14ac:dyDescent="0.25">
      <c r="G3496" s="28"/>
    </row>
    <row r="3497" spans="7:7" s="66" customFormat="1" ht="14.25" x14ac:dyDescent="0.25">
      <c r="G3497" s="28"/>
    </row>
    <row r="3498" spans="7:7" s="66" customFormat="1" ht="14.25" x14ac:dyDescent="0.25">
      <c r="G3498" s="28"/>
    </row>
    <row r="3499" spans="7:7" s="66" customFormat="1" ht="14.25" x14ac:dyDescent="0.25">
      <c r="G3499" s="28"/>
    </row>
    <row r="3500" spans="7:7" s="66" customFormat="1" ht="14.25" x14ac:dyDescent="0.25">
      <c r="G3500" s="28"/>
    </row>
    <row r="3501" spans="7:7" s="66" customFormat="1" ht="14.25" x14ac:dyDescent="0.25">
      <c r="G3501" s="28"/>
    </row>
    <row r="3502" spans="7:7" s="66" customFormat="1" ht="14.25" x14ac:dyDescent="0.25">
      <c r="G3502" s="28"/>
    </row>
    <row r="3503" spans="7:7" s="66" customFormat="1" ht="14.25" x14ac:dyDescent="0.25">
      <c r="G3503" s="28"/>
    </row>
    <row r="3504" spans="7:7" s="66" customFormat="1" ht="14.25" x14ac:dyDescent="0.25">
      <c r="G3504" s="28"/>
    </row>
    <row r="3505" spans="7:7" s="66" customFormat="1" ht="14.25" x14ac:dyDescent="0.25">
      <c r="G3505" s="28"/>
    </row>
    <row r="3506" spans="7:7" s="66" customFormat="1" ht="14.25" x14ac:dyDescent="0.25">
      <c r="G3506" s="28"/>
    </row>
    <row r="3507" spans="7:7" s="66" customFormat="1" ht="14.25" x14ac:dyDescent="0.25">
      <c r="G3507" s="28"/>
    </row>
    <row r="3508" spans="7:7" s="66" customFormat="1" ht="14.25" x14ac:dyDescent="0.25">
      <c r="G3508" s="28"/>
    </row>
    <row r="3509" spans="7:7" s="66" customFormat="1" ht="14.25" x14ac:dyDescent="0.25">
      <c r="G3509" s="28"/>
    </row>
    <row r="3510" spans="7:7" s="66" customFormat="1" ht="14.25" x14ac:dyDescent="0.25">
      <c r="G3510" s="28"/>
    </row>
    <row r="3511" spans="7:7" s="66" customFormat="1" ht="14.25" x14ac:dyDescent="0.25">
      <c r="G3511" s="28"/>
    </row>
    <row r="3512" spans="7:7" s="66" customFormat="1" ht="14.25" x14ac:dyDescent="0.25">
      <c r="G3512" s="28"/>
    </row>
    <row r="3513" spans="7:7" s="66" customFormat="1" ht="14.25" x14ac:dyDescent="0.25">
      <c r="G3513" s="28"/>
    </row>
    <row r="3514" spans="7:7" s="66" customFormat="1" ht="14.25" x14ac:dyDescent="0.25">
      <c r="G3514" s="28"/>
    </row>
    <row r="3515" spans="7:7" s="66" customFormat="1" ht="14.25" x14ac:dyDescent="0.25">
      <c r="G3515" s="28"/>
    </row>
    <row r="3516" spans="7:7" s="66" customFormat="1" ht="14.25" x14ac:dyDescent="0.25">
      <c r="G3516" s="28"/>
    </row>
    <row r="3517" spans="7:7" s="66" customFormat="1" ht="14.25" x14ac:dyDescent="0.25">
      <c r="G3517" s="28"/>
    </row>
    <row r="3518" spans="7:7" s="66" customFormat="1" ht="14.25" x14ac:dyDescent="0.25">
      <c r="G3518" s="28"/>
    </row>
    <row r="3519" spans="7:7" s="66" customFormat="1" ht="14.25" x14ac:dyDescent="0.25">
      <c r="G3519" s="28"/>
    </row>
    <row r="3520" spans="7:7" s="66" customFormat="1" ht="14.25" x14ac:dyDescent="0.25">
      <c r="G3520" s="28"/>
    </row>
    <row r="3521" spans="7:7" s="66" customFormat="1" ht="14.25" x14ac:dyDescent="0.25">
      <c r="G3521" s="28"/>
    </row>
    <row r="3522" spans="7:7" s="66" customFormat="1" ht="14.25" x14ac:dyDescent="0.25">
      <c r="G3522" s="28"/>
    </row>
    <row r="3523" spans="7:7" s="66" customFormat="1" ht="14.25" x14ac:dyDescent="0.25">
      <c r="G3523" s="28"/>
    </row>
    <row r="3524" spans="7:7" s="66" customFormat="1" ht="14.25" x14ac:dyDescent="0.25">
      <c r="G3524" s="28"/>
    </row>
    <row r="3525" spans="7:7" s="66" customFormat="1" ht="14.25" x14ac:dyDescent="0.25">
      <c r="G3525" s="28"/>
    </row>
    <row r="3526" spans="7:7" s="66" customFormat="1" ht="14.25" x14ac:dyDescent="0.25">
      <c r="G3526" s="28"/>
    </row>
    <row r="3527" spans="7:7" s="66" customFormat="1" ht="14.25" x14ac:dyDescent="0.25">
      <c r="G3527" s="28"/>
    </row>
    <row r="3528" spans="7:7" s="66" customFormat="1" ht="14.25" x14ac:dyDescent="0.25">
      <c r="G3528" s="28"/>
    </row>
    <row r="3529" spans="7:7" s="66" customFormat="1" ht="14.25" x14ac:dyDescent="0.25">
      <c r="G3529" s="28"/>
    </row>
    <row r="3530" spans="7:7" s="66" customFormat="1" ht="14.25" x14ac:dyDescent="0.25">
      <c r="G3530" s="28"/>
    </row>
    <row r="3531" spans="7:7" s="66" customFormat="1" ht="14.25" x14ac:dyDescent="0.25">
      <c r="G3531" s="28"/>
    </row>
    <row r="3532" spans="7:7" s="66" customFormat="1" ht="14.25" x14ac:dyDescent="0.25">
      <c r="G3532" s="28"/>
    </row>
    <row r="3533" spans="7:7" s="66" customFormat="1" ht="14.25" x14ac:dyDescent="0.25">
      <c r="G3533" s="28"/>
    </row>
    <row r="3534" spans="7:7" s="66" customFormat="1" ht="14.25" x14ac:dyDescent="0.25">
      <c r="G3534" s="28"/>
    </row>
    <row r="3535" spans="7:7" s="66" customFormat="1" ht="14.25" x14ac:dyDescent="0.25">
      <c r="G3535" s="28"/>
    </row>
    <row r="3536" spans="7:7" s="66" customFormat="1" ht="14.25" x14ac:dyDescent="0.25">
      <c r="G3536" s="28"/>
    </row>
    <row r="3537" spans="7:7" s="66" customFormat="1" ht="14.25" x14ac:dyDescent="0.25">
      <c r="G3537" s="28"/>
    </row>
    <row r="3538" spans="7:7" s="66" customFormat="1" ht="14.25" x14ac:dyDescent="0.25">
      <c r="G3538" s="28"/>
    </row>
    <row r="3539" spans="7:7" s="66" customFormat="1" ht="14.25" x14ac:dyDescent="0.25">
      <c r="G3539" s="28"/>
    </row>
    <row r="3540" spans="7:7" s="66" customFormat="1" ht="14.25" x14ac:dyDescent="0.25">
      <c r="G3540" s="28"/>
    </row>
    <row r="3541" spans="7:7" s="66" customFormat="1" ht="14.25" x14ac:dyDescent="0.25">
      <c r="G3541" s="28"/>
    </row>
    <row r="3542" spans="7:7" s="66" customFormat="1" ht="14.25" x14ac:dyDescent="0.25">
      <c r="G3542" s="28"/>
    </row>
    <row r="3543" spans="7:7" s="66" customFormat="1" ht="14.25" x14ac:dyDescent="0.25">
      <c r="G3543" s="28"/>
    </row>
    <row r="3544" spans="7:7" s="66" customFormat="1" ht="14.25" x14ac:dyDescent="0.25">
      <c r="G3544" s="28"/>
    </row>
    <row r="3545" spans="7:7" s="66" customFormat="1" ht="14.25" x14ac:dyDescent="0.25">
      <c r="G3545" s="28"/>
    </row>
    <row r="3546" spans="7:7" s="66" customFormat="1" ht="14.25" x14ac:dyDescent="0.25">
      <c r="G3546" s="28"/>
    </row>
    <row r="3547" spans="7:7" s="66" customFormat="1" ht="14.25" x14ac:dyDescent="0.25">
      <c r="G3547" s="28"/>
    </row>
    <row r="3548" spans="7:7" s="66" customFormat="1" ht="14.25" x14ac:dyDescent="0.25">
      <c r="G3548" s="28"/>
    </row>
    <row r="3549" spans="7:7" s="66" customFormat="1" ht="14.25" x14ac:dyDescent="0.25">
      <c r="G3549" s="28"/>
    </row>
    <row r="3550" spans="7:7" s="66" customFormat="1" ht="14.25" x14ac:dyDescent="0.25">
      <c r="G3550" s="28"/>
    </row>
    <row r="3551" spans="7:7" s="66" customFormat="1" ht="14.25" x14ac:dyDescent="0.25">
      <c r="G3551" s="28"/>
    </row>
    <row r="3552" spans="7:7" s="66" customFormat="1" ht="14.25" x14ac:dyDescent="0.25">
      <c r="G3552" s="28"/>
    </row>
    <row r="3553" spans="7:7" s="66" customFormat="1" ht="14.25" x14ac:dyDescent="0.25">
      <c r="G3553" s="28"/>
    </row>
    <row r="3554" spans="7:7" s="66" customFormat="1" ht="14.25" x14ac:dyDescent="0.25">
      <c r="G3554" s="28"/>
    </row>
    <row r="3555" spans="7:7" s="66" customFormat="1" ht="14.25" x14ac:dyDescent="0.25">
      <c r="G3555" s="28"/>
    </row>
    <row r="3556" spans="7:7" s="66" customFormat="1" ht="14.25" x14ac:dyDescent="0.25">
      <c r="G3556" s="28"/>
    </row>
    <row r="3557" spans="7:7" s="66" customFormat="1" ht="14.25" x14ac:dyDescent="0.25">
      <c r="G3557" s="28"/>
    </row>
    <row r="3558" spans="7:7" s="66" customFormat="1" ht="14.25" x14ac:dyDescent="0.25">
      <c r="G3558" s="28"/>
    </row>
    <row r="3559" spans="7:7" s="66" customFormat="1" ht="14.25" x14ac:dyDescent="0.25">
      <c r="G3559" s="28"/>
    </row>
    <row r="3560" spans="7:7" s="66" customFormat="1" ht="14.25" x14ac:dyDescent="0.25">
      <c r="G3560" s="28"/>
    </row>
    <row r="3561" spans="7:7" s="66" customFormat="1" ht="14.25" x14ac:dyDescent="0.25">
      <c r="G3561" s="28"/>
    </row>
    <row r="3562" spans="7:7" s="66" customFormat="1" ht="14.25" x14ac:dyDescent="0.25">
      <c r="G3562" s="28"/>
    </row>
    <row r="3563" spans="7:7" s="66" customFormat="1" ht="14.25" x14ac:dyDescent="0.25">
      <c r="G3563" s="28"/>
    </row>
    <row r="3564" spans="7:7" s="66" customFormat="1" ht="14.25" x14ac:dyDescent="0.25">
      <c r="G3564" s="28"/>
    </row>
    <row r="3565" spans="7:7" s="66" customFormat="1" ht="14.25" x14ac:dyDescent="0.25">
      <c r="G3565" s="28"/>
    </row>
    <row r="3566" spans="7:7" s="66" customFormat="1" ht="14.25" x14ac:dyDescent="0.25">
      <c r="G3566" s="28"/>
    </row>
    <row r="3567" spans="7:7" s="66" customFormat="1" ht="14.25" x14ac:dyDescent="0.25">
      <c r="G3567" s="28"/>
    </row>
    <row r="3568" spans="7:7" s="66" customFormat="1" ht="14.25" x14ac:dyDescent="0.25">
      <c r="G3568" s="28"/>
    </row>
    <row r="3569" spans="7:7" s="66" customFormat="1" ht="14.25" x14ac:dyDescent="0.25">
      <c r="G3569" s="28"/>
    </row>
    <row r="3570" spans="7:7" s="66" customFormat="1" ht="14.25" x14ac:dyDescent="0.25">
      <c r="G3570" s="28"/>
    </row>
    <row r="3571" spans="7:7" s="66" customFormat="1" ht="14.25" x14ac:dyDescent="0.25">
      <c r="G3571" s="28"/>
    </row>
    <row r="3572" spans="7:7" s="66" customFormat="1" ht="14.25" x14ac:dyDescent="0.25">
      <c r="G3572" s="28"/>
    </row>
    <row r="3573" spans="7:7" s="66" customFormat="1" ht="14.25" x14ac:dyDescent="0.25">
      <c r="G3573" s="28"/>
    </row>
    <row r="3574" spans="7:7" s="66" customFormat="1" ht="14.25" x14ac:dyDescent="0.25">
      <c r="G3574" s="28"/>
    </row>
    <row r="3575" spans="7:7" s="66" customFormat="1" ht="14.25" x14ac:dyDescent="0.25">
      <c r="G3575" s="28"/>
    </row>
    <row r="3576" spans="7:7" s="66" customFormat="1" ht="14.25" x14ac:dyDescent="0.25">
      <c r="G3576" s="28"/>
    </row>
    <row r="3577" spans="7:7" s="66" customFormat="1" ht="14.25" x14ac:dyDescent="0.25">
      <c r="G3577" s="28"/>
    </row>
    <row r="3578" spans="7:7" s="66" customFormat="1" ht="14.25" x14ac:dyDescent="0.25">
      <c r="G3578" s="28"/>
    </row>
    <row r="3579" spans="7:7" s="66" customFormat="1" ht="14.25" x14ac:dyDescent="0.25">
      <c r="G3579" s="28"/>
    </row>
    <row r="3580" spans="7:7" s="66" customFormat="1" ht="14.25" x14ac:dyDescent="0.25">
      <c r="G3580" s="28"/>
    </row>
    <row r="3581" spans="7:7" s="66" customFormat="1" ht="14.25" x14ac:dyDescent="0.25">
      <c r="G3581" s="28"/>
    </row>
    <row r="3582" spans="7:7" s="66" customFormat="1" ht="14.25" x14ac:dyDescent="0.25">
      <c r="G3582" s="28"/>
    </row>
    <row r="3583" spans="7:7" s="66" customFormat="1" ht="14.25" x14ac:dyDescent="0.25">
      <c r="G3583" s="28"/>
    </row>
    <row r="3584" spans="7:7" s="66" customFormat="1" ht="14.25" x14ac:dyDescent="0.25">
      <c r="G3584" s="28"/>
    </row>
    <row r="3585" spans="7:7" s="66" customFormat="1" ht="14.25" x14ac:dyDescent="0.25">
      <c r="G3585" s="28"/>
    </row>
    <row r="3586" spans="7:7" s="66" customFormat="1" ht="14.25" x14ac:dyDescent="0.25">
      <c r="G3586" s="28"/>
    </row>
    <row r="3587" spans="7:7" s="66" customFormat="1" ht="14.25" x14ac:dyDescent="0.25">
      <c r="G3587" s="28"/>
    </row>
    <row r="3588" spans="7:7" s="66" customFormat="1" ht="14.25" x14ac:dyDescent="0.25">
      <c r="G3588" s="28"/>
    </row>
    <row r="3589" spans="7:7" s="66" customFormat="1" ht="14.25" x14ac:dyDescent="0.25">
      <c r="G3589" s="28"/>
    </row>
    <row r="3590" spans="7:7" s="66" customFormat="1" ht="14.25" x14ac:dyDescent="0.25">
      <c r="G3590" s="28"/>
    </row>
    <row r="3591" spans="7:7" s="66" customFormat="1" ht="14.25" x14ac:dyDescent="0.25">
      <c r="G3591" s="28"/>
    </row>
    <row r="3592" spans="7:7" s="66" customFormat="1" ht="14.25" x14ac:dyDescent="0.25">
      <c r="G3592" s="28"/>
    </row>
    <row r="3593" spans="7:7" s="66" customFormat="1" ht="14.25" x14ac:dyDescent="0.25">
      <c r="G3593" s="28"/>
    </row>
    <row r="3594" spans="7:7" s="66" customFormat="1" ht="14.25" x14ac:dyDescent="0.25">
      <c r="G3594" s="28"/>
    </row>
    <row r="3595" spans="7:7" s="66" customFormat="1" ht="14.25" x14ac:dyDescent="0.25">
      <c r="G3595" s="28"/>
    </row>
    <row r="3596" spans="7:7" s="66" customFormat="1" ht="14.25" x14ac:dyDescent="0.25">
      <c r="G3596" s="28"/>
    </row>
    <row r="3597" spans="7:7" s="66" customFormat="1" ht="14.25" x14ac:dyDescent="0.25">
      <c r="G3597" s="28"/>
    </row>
    <row r="3598" spans="7:7" s="66" customFormat="1" ht="14.25" x14ac:dyDescent="0.25">
      <c r="G3598" s="28"/>
    </row>
    <row r="3599" spans="7:7" s="66" customFormat="1" ht="14.25" x14ac:dyDescent="0.25">
      <c r="G3599" s="28"/>
    </row>
    <row r="3600" spans="7:7" s="66" customFormat="1" ht="14.25" x14ac:dyDescent="0.25">
      <c r="G3600" s="28"/>
    </row>
    <row r="3601" spans="7:7" s="66" customFormat="1" ht="14.25" x14ac:dyDescent="0.25">
      <c r="G3601" s="28"/>
    </row>
    <row r="3602" spans="7:7" s="66" customFormat="1" ht="14.25" x14ac:dyDescent="0.25">
      <c r="G3602" s="28"/>
    </row>
    <row r="3603" spans="7:7" s="66" customFormat="1" ht="14.25" x14ac:dyDescent="0.25">
      <c r="G3603" s="28"/>
    </row>
    <row r="3604" spans="7:7" s="66" customFormat="1" ht="14.25" x14ac:dyDescent="0.25">
      <c r="G3604" s="28"/>
    </row>
    <row r="3605" spans="7:7" s="66" customFormat="1" ht="14.25" x14ac:dyDescent="0.25">
      <c r="G3605" s="28"/>
    </row>
    <row r="3606" spans="7:7" s="66" customFormat="1" ht="14.25" x14ac:dyDescent="0.25">
      <c r="G3606" s="28"/>
    </row>
    <row r="3607" spans="7:7" s="66" customFormat="1" ht="14.25" x14ac:dyDescent="0.25">
      <c r="G3607" s="28"/>
    </row>
    <row r="3608" spans="7:7" s="66" customFormat="1" ht="14.25" x14ac:dyDescent="0.25">
      <c r="G3608" s="28"/>
    </row>
    <row r="3609" spans="7:7" s="66" customFormat="1" ht="14.25" x14ac:dyDescent="0.25">
      <c r="G3609" s="28"/>
    </row>
    <row r="3610" spans="7:7" s="66" customFormat="1" ht="14.25" x14ac:dyDescent="0.25">
      <c r="G3610" s="28"/>
    </row>
    <row r="3611" spans="7:7" s="66" customFormat="1" ht="14.25" x14ac:dyDescent="0.25">
      <c r="G3611" s="28"/>
    </row>
    <row r="3612" spans="7:7" s="66" customFormat="1" ht="14.25" x14ac:dyDescent="0.25">
      <c r="G3612" s="28"/>
    </row>
    <row r="3613" spans="7:7" s="66" customFormat="1" ht="14.25" x14ac:dyDescent="0.25">
      <c r="G3613" s="28"/>
    </row>
    <row r="3614" spans="7:7" s="66" customFormat="1" ht="14.25" x14ac:dyDescent="0.25">
      <c r="G3614" s="28"/>
    </row>
    <row r="3615" spans="7:7" s="66" customFormat="1" ht="14.25" x14ac:dyDescent="0.25">
      <c r="G3615" s="28"/>
    </row>
    <row r="3616" spans="7:7" s="66" customFormat="1" ht="14.25" x14ac:dyDescent="0.25">
      <c r="G3616" s="28"/>
    </row>
    <row r="3617" spans="7:7" s="66" customFormat="1" ht="14.25" x14ac:dyDescent="0.25">
      <c r="G3617" s="28"/>
    </row>
    <row r="3618" spans="7:7" s="66" customFormat="1" ht="14.25" x14ac:dyDescent="0.25">
      <c r="G3618" s="28"/>
    </row>
    <row r="3619" spans="7:7" s="66" customFormat="1" ht="14.25" x14ac:dyDescent="0.25">
      <c r="G3619" s="28"/>
    </row>
    <row r="3620" spans="7:7" s="66" customFormat="1" ht="14.25" x14ac:dyDescent="0.25">
      <c r="G3620" s="28"/>
    </row>
    <row r="3621" spans="7:7" s="66" customFormat="1" ht="14.25" x14ac:dyDescent="0.25">
      <c r="G3621" s="28"/>
    </row>
    <row r="3622" spans="7:7" s="66" customFormat="1" ht="14.25" x14ac:dyDescent="0.25">
      <c r="G3622" s="28"/>
    </row>
    <row r="3623" spans="7:7" s="66" customFormat="1" ht="14.25" x14ac:dyDescent="0.25">
      <c r="G3623" s="28"/>
    </row>
    <row r="3624" spans="7:7" s="66" customFormat="1" ht="14.25" x14ac:dyDescent="0.25">
      <c r="G3624" s="28"/>
    </row>
    <row r="3625" spans="7:7" s="66" customFormat="1" ht="14.25" x14ac:dyDescent="0.25">
      <c r="G3625" s="28"/>
    </row>
    <row r="3626" spans="7:7" s="66" customFormat="1" ht="14.25" x14ac:dyDescent="0.25">
      <c r="G3626" s="28"/>
    </row>
    <row r="3627" spans="7:7" s="66" customFormat="1" ht="14.25" x14ac:dyDescent="0.25">
      <c r="G3627" s="28"/>
    </row>
    <row r="3628" spans="7:7" s="66" customFormat="1" ht="14.25" x14ac:dyDescent="0.25">
      <c r="G3628" s="28"/>
    </row>
    <row r="3629" spans="7:7" s="66" customFormat="1" ht="14.25" x14ac:dyDescent="0.25">
      <c r="G3629" s="28"/>
    </row>
    <row r="3630" spans="7:7" s="66" customFormat="1" ht="14.25" x14ac:dyDescent="0.25">
      <c r="G3630" s="28"/>
    </row>
    <row r="3631" spans="7:7" s="66" customFormat="1" ht="14.25" x14ac:dyDescent="0.25">
      <c r="G3631" s="28"/>
    </row>
    <row r="3632" spans="7:7" s="66" customFormat="1" ht="14.25" x14ac:dyDescent="0.25">
      <c r="G3632" s="28"/>
    </row>
    <row r="3633" spans="7:7" s="66" customFormat="1" ht="14.25" x14ac:dyDescent="0.25">
      <c r="G3633" s="28"/>
    </row>
    <row r="3634" spans="7:7" s="66" customFormat="1" ht="14.25" x14ac:dyDescent="0.25">
      <c r="G3634" s="28"/>
    </row>
    <row r="3635" spans="7:7" s="66" customFormat="1" ht="14.25" x14ac:dyDescent="0.25">
      <c r="G3635" s="28"/>
    </row>
    <row r="3636" spans="7:7" s="66" customFormat="1" ht="14.25" x14ac:dyDescent="0.25">
      <c r="G3636" s="28"/>
    </row>
    <row r="3637" spans="7:7" s="66" customFormat="1" ht="14.25" x14ac:dyDescent="0.25">
      <c r="G3637" s="28"/>
    </row>
    <row r="3638" spans="7:7" s="66" customFormat="1" ht="14.25" x14ac:dyDescent="0.25">
      <c r="G3638" s="28"/>
    </row>
    <row r="3639" spans="7:7" s="66" customFormat="1" ht="14.25" x14ac:dyDescent="0.25">
      <c r="G3639" s="28"/>
    </row>
    <row r="3640" spans="7:7" s="66" customFormat="1" ht="14.25" x14ac:dyDescent="0.25">
      <c r="G3640" s="28"/>
    </row>
    <row r="3641" spans="7:7" s="66" customFormat="1" ht="14.25" x14ac:dyDescent="0.25">
      <c r="G3641" s="28"/>
    </row>
    <row r="3642" spans="7:7" s="66" customFormat="1" ht="14.25" x14ac:dyDescent="0.25">
      <c r="G3642" s="28"/>
    </row>
    <row r="3643" spans="7:7" s="66" customFormat="1" ht="14.25" x14ac:dyDescent="0.25">
      <c r="G3643" s="28"/>
    </row>
    <row r="3644" spans="7:7" s="66" customFormat="1" ht="14.25" x14ac:dyDescent="0.25">
      <c r="G3644" s="28"/>
    </row>
    <row r="3645" spans="7:7" s="66" customFormat="1" ht="14.25" x14ac:dyDescent="0.25">
      <c r="G3645" s="28"/>
    </row>
    <row r="3646" spans="7:7" s="66" customFormat="1" ht="14.25" x14ac:dyDescent="0.25">
      <c r="G3646" s="28"/>
    </row>
    <row r="3647" spans="7:7" s="66" customFormat="1" ht="14.25" x14ac:dyDescent="0.25">
      <c r="G3647" s="28"/>
    </row>
    <row r="3648" spans="7:7" s="66" customFormat="1" ht="14.25" x14ac:dyDescent="0.25">
      <c r="G3648" s="28"/>
    </row>
    <row r="3649" spans="7:7" s="66" customFormat="1" ht="14.25" x14ac:dyDescent="0.25">
      <c r="G3649" s="28"/>
    </row>
    <row r="3650" spans="7:7" s="66" customFormat="1" ht="14.25" x14ac:dyDescent="0.25">
      <c r="G3650" s="28"/>
    </row>
    <row r="3651" spans="7:7" s="66" customFormat="1" ht="14.25" x14ac:dyDescent="0.25">
      <c r="G3651" s="28"/>
    </row>
    <row r="3652" spans="7:7" s="66" customFormat="1" ht="14.25" x14ac:dyDescent="0.25">
      <c r="G3652" s="28"/>
    </row>
    <row r="3653" spans="7:7" s="66" customFormat="1" ht="14.25" x14ac:dyDescent="0.25">
      <c r="G3653" s="28"/>
    </row>
    <row r="3654" spans="7:7" s="66" customFormat="1" ht="14.25" x14ac:dyDescent="0.25">
      <c r="G3654" s="28"/>
    </row>
    <row r="3655" spans="7:7" s="66" customFormat="1" ht="14.25" x14ac:dyDescent="0.25">
      <c r="G3655" s="28"/>
    </row>
    <row r="3656" spans="7:7" s="66" customFormat="1" ht="14.25" x14ac:dyDescent="0.25">
      <c r="G3656" s="28"/>
    </row>
    <row r="3657" spans="7:7" s="66" customFormat="1" ht="14.25" x14ac:dyDescent="0.25">
      <c r="G3657" s="28"/>
    </row>
    <row r="3658" spans="7:7" s="66" customFormat="1" ht="14.25" x14ac:dyDescent="0.25">
      <c r="G3658" s="28"/>
    </row>
    <row r="3659" spans="7:7" s="66" customFormat="1" ht="14.25" x14ac:dyDescent="0.25">
      <c r="G3659" s="28"/>
    </row>
    <row r="3660" spans="7:7" s="66" customFormat="1" ht="14.25" x14ac:dyDescent="0.25">
      <c r="G3660" s="28"/>
    </row>
    <row r="3661" spans="7:7" s="66" customFormat="1" ht="14.25" x14ac:dyDescent="0.25">
      <c r="G3661" s="28"/>
    </row>
    <row r="3662" spans="7:7" s="66" customFormat="1" ht="14.25" x14ac:dyDescent="0.25">
      <c r="G3662" s="28"/>
    </row>
    <row r="3663" spans="7:7" s="66" customFormat="1" ht="14.25" x14ac:dyDescent="0.25">
      <c r="G3663" s="28"/>
    </row>
    <row r="3664" spans="7:7" s="66" customFormat="1" ht="14.25" x14ac:dyDescent="0.25">
      <c r="G3664" s="28"/>
    </row>
    <row r="3665" spans="7:7" s="66" customFormat="1" ht="14.25" x14ac:dyDescent="0.25">
      <c r="G3665" s="28"/>
    </row>
    <row r="3666" spans="7:7" s="66" customFormat="1" ht="14.25" x14ac:dyDescent="0.25">
      <c r="G3666" s="28"/>
    </row>
    <row r="3667" spans="7:7" s="66" customFormat="1" ht="14.25" x14ac:dyDescent="0.25">
      <c r="G3667" s="28"/>
    </row>
    <row r="3668" spans="7:7" s="66" customFormat="1" ht="14.25" x14ac:dyDescent="0.25">
      <c r="G3668" s="28"/>
    </row>
    <row r="3669" spans="7:7" s="66" customFormat="1" ht="14.25" x14ac:dyDescent="0.25">
      <c r="G3669" s="28"/>
    </row>
    <row r="3670" spans="7:7" s="66" customFormat="1" ht="14.25" x14ac:dyDescent="0.25">
      <c r="G3670" s="28"/>
    </row>
    <row r="3671" spans="7:7" s="66" customFormat="1" ht="14.25" x14ac:dyDescent="0.25">
      <c r="G3671" s="28"/>
    </row>
    <row r="3672" spans="7:7" s="66" customFormat="1" ht="14.25" x14ac:dyDescent="0.25">
      <c r="G3672" s="28"/>
    </row>
    <row r="3673" spans="7:7" s="66" customFormat="1" ht="14.25" x14ac:dyDescent="0.25">
      <c r="G3673" s="28"/>
    </row>
    <row r="3674" spans="7:7" s="66" customFormat="1" ht="14.25" x14ac:dyDescent="0.25">
      <c r="G3674" s="28"/>
    </row>
    <row r="3675" spans="7:7" s="66" customFormat="1" ht="14.25" x14ac:dyDescent="0.25">
      <c r="G3675" s="28"/>
    </row>
    <row r="3676" spans="7:7" s="66" customFormat="1" ht="14.25" x14ac:dyDescent="0.25">
      <c r="G3676" s="28"/>
    </row>
    <row r="3677" spans="7:7" s="66" customFormat="1" ht="14.25" x14ac:dyDescent="0.25">
      <c r="G3677" s="28"/>
    </row>
    <row r="3678" spans="7:7" s="66" customFormat="1" ht="14.25" x14ac:dyDescent="0.25">
      <c r="G3678" s="28"/>
    </row>
    <row r="3679" spans="7:7" s="66" customFormat="1" ht="14.25" x14ac:dyDescent="0.25">
      <c r="G3679" s="28"/>
    </row>
    <row r="3680" spans="7:7" s="66" customFormat="1" ht="14.25" x14ac:dyDescent="0.25">
      <c r="G3680" s="28"/>
    </row>
    <row r="3681" spans="7:7" s="66" customFormat="1" ht="14.25" x14ac:dyDescent="0.25">
      <c r="G3681" s="28"/>
    </row>
    <row r="3682" spans="7:7" s="66" customFormat="1" ht="14.25" x14ac:dyDescent="0.25">
      <c r="G3682" s="28"/>
    </row>
    <row r="3683" spans="7:7" s="66" customFormat="1" ht="14.25" x14ac:dyDescent="0.25">
      <c r="G3683" s="28"/>
    </row>
    <row r="3684" spans="7:7" s="66" customFormat="1" ht="14.25" x14ac:dyDescent="0.25">
      <c r="G3684" s="28"/>
    </row>
    <row r="3685" spans="7:7" s="66" customFormat="1" ht="14.25" x14ac:dyDescent="0.25">
      <c r="G3685" s="28"/>
    </row>
    <row r="3686" spans="7:7" s="66" customFormat="1" ht="14.25" x14ac:dyDescent="0.25">
      <c r="G3686" s="28"/>
    </row>
    <row r="3687" spans="7:7" s="66" customFormat="1" ht="14.25" x14ac:dyDescent="0.25">
      <c r="G3687" s="28"/>
    </row>
    <row r="3688" spans="7:7" s="66" customFormat="1" ht="14.25" x14ac:dyDescent="0.25">
      <c r="G3688" s="28"/>
    </row>
    <row r="3689" spans="7:7" s="66" customFormat="1" ht="14.25" x14ac:dyDescent="0.25">
      <c r="G3689" s="28"/>
    </row>
    <row r="3690" spans="7:7" s="66" customFormat="1" ht="14.25" x14ac:dyDescent="0.25">
      <c r="G3690" s="28"/>
    </row>
    <row r="3691" spans="7:7" s="66" customFormat="1" ht="14.25" x14ac:dyDescent="0.25">
      <c r="G3691" s="28"/>
    </row>
    <row r="3692" spans="7:7" s="66" customFormat="1" ht="14.25" x14ac:dyDescent="0.25">
      <c r="G3692" s="28"/>
    </row>
    <row r="3693" spans="7:7" s="66" customFormat="1" ht="14.25" x14ac:dyDescent="0.25">
      <c r="G3693" s="28"/>
    </row>
    <row r="3694" spans="7:7" s="66" customFormat="1" ht="14.25" x14ac:dyDescent="0.25">
      <c r="G3694" s="28"/>
    </row>
    <row r="3695" spans="7:7" s="66" customFormat="1" ht="14.25" x14ac:dyDescent="0.25">
      <c r="G3695" s="28"/>
    </row>
    <row r="3696" spans="7:7" s="66" customFormat="1" ht="14.25" x14ac:dyDescent="0.25">
      <c r="G3696" s="28"/>
    </row>
    <row r="3697" spans="7:7" s="66" customFormat="1" ht="14.25" x14ac:dyDescent="0.25">
      <c r="G3697" s="28"/>
    </row>
    <row r="3698" spans="7:7" s="66" customFormat="1" ht="14.25" x14ac:dyDescent="0.25">
      <c r="G3698" s="28"/>
    </row>
    <row r="3699" spans="7:7" s="66" customFormat="1" ht="14.25" x14ac:dyDescent="0.25">
      <c r="G3699" s="28"/>
    </row>
    <row r="3700" spans="7:7" s="66" customFormat="1" ht="14.25" x14ac:dyDescent="0.25">
      <c r="G3700" s="28"/>
    </row>
    <row r="3701" spans="7:7" s="66" customFormat="1" ht="14.25" x14ac:dyDescent="0.25">
      <c r="G3701" s="28"/>
    </row>
    <row r="3702" spans="7:7" s="66" customFormat="1" ht="14.25" x14ac:dyDescent="0.25">
      <c r="G3702" s="28"/>
    </row>
    <row r="3703" spans="7:7" s="66" customFormat="1" ht="14.25" x14ac:dyDescent="0.25">
      <c r="G3703" s="28"/>
    </row>
    <row r="3704" spans="7:7" s="66" customFormat="1" ht="14.25" x14ac:dyDescent="0.25">
      <c r="G3704" s="28"/>
    </row>
    <row r="3705" spans="7:7" s="66" customFormat="1" ht="14.25" x14ac:dyDescent="0.25">
      <c r="G3705" s="28"/>
    </row>
    <row r="3706" spans="7:7" s="66" customFormat="1" ht="14.25" x14ac:dyDescent="0.25">
      <c r="G3706" s="28"/>
    </row>
    <row r="3707" spans="7:7" s="66" customFormat="1" ht="14.25" x14ac:dyDescent="0.25">
      <c r="G3707" s="28"/>
    </row>
    <row r="3708" spans="7:7" s="66" customFormat="1" ht="14.25" x14ac:dyDescent="0.25">
      <c r="G3708" s="28"/>
    </row>
    <row r="3709" spans="7:7" s="66" customFormat="1" ht="14.25" x14ac:dyDescent="0.25">
      <c r="G3709" s="28"/>
    </row>
    <row r="3710" spans="7:7" s="66" customFormat="1" ht="14.25" x14ac:dyDescent="0.25">
      <c r="G3710" s="28"/>
    </row>
    <row r="3711" spans="7:7" s="66" customFormat="1" ht="14.25" x14ac:dyDescent="0.25">
      <c r="G3711" s="28"/>
    </row>
    <row r="3712" spans="7:7" s="66" customFormat="1" ht="14.25" x14ac:dyDescent="0.25">
      <c r="G3712" s="28"/>
    </row>
    <row r="3713" spans="7:7" s="66" customFormat="1" ht="14.25" x14ac:dyDescent="0.25">
      <c r="G3713" s="28"/>
    </row>
    <row r="3714" spans="7:7" s="66" customFormat="1" ht="14.25" x14ac:dyDescent="0.25">
      <c r="G3714" s="28"/>
    </row>
    <row r="3715" spans="7:7" s="66" customFormat="1" ht="14.25" x14ac:dyDescent="0.25">
      <c r="G3715" s="28"/>
    </row>
    <row r="3716" spans="7:7" s="66" customFormat="1" ht="14.25" x14ac:dyDescent="0.25">
      <c r="G3716" s="28"/>
    </row>
    <row r="3717" spans="7:7" s="66" customFormat="1" ht="14.25" x14ac:dyDescent="0.25">
      <c r="G3717" s="28"/>
    </row>
    <row r="3718" spans="7:7" s="66" customFormat="1" ht="14.25" x14ac:dyDescent="0.25">
      <c r="G3718" s="28"/>
    </row>
    <row r="3719" spans="7:7" s="66" customFormat="1" ht="14.25" x14ac:dyDescent="0.25">
      <c r="G3719" s="28"/>
    </row>
    <row r="3720" spans="7:7" s="66" customFormat="1" ht="14.25" x14ac:dyDescent="0.25">
      <c r="G3720" s="28"/>
    </row>
    <row r="3721" spans="7:7" s="66" customFormat="1" ht="14.25" x14ac:dyDescent="0.25">
      <c r="G3721" s="28"/>
    </row>
    <row r="3722" spans="7:7" s="66" customFormat="1" ht="14.25" x14ac:dyDescent="0.25">
      <c r="G3722" s="28"/>
    </row>
    <row r="3723" spans="7:7" s="66" customFormat="1" ht="14.25" x14ac:dyDescent="0.25">
      <c r="G3723" s="28"/>
    </row>
    <row r="3724" spans="7:7" s="66" customFormat="1" ht="14.25" x14ac:dyDescent="0.25">
      <c r="G3724" s="28"/>
    </row>
    <row r="3725" spans="7:7" s="66" customFormat="1" ht="14.25" x14ac:dyDescent="0.25">
      <c r="G3725" s="28"/>
    </row>
    <row r="3726" spans="7:7" s="66" customFormat="1" ht="14.25" x14ac:dyDescent="0.25">
      <c r="G3726" s="28"/>
    </row>
    <row r="3727" spans="7:7" s="66" customFormat="1" ht="14.25" x14ac:dyDescent="0.25">
      <c r="G3727" s="28"/>
    </row>
    <row r="3728" spans="7:7" s="66" customFormat="1" ht="14.25" x14ac:dyDescent="0.25">
      <c r="G3728" s="28"/>
    </row>
    <row r="3729" spans="7:7" s="66" customFormat="1" ht="14.25" x14ac:dyDescent="0.25">
      <c r="G3729" s="28"/>
    </row>
    <row r="3730" spans="7:7" s="66" customFormat="1" ht="14.25" x14ac:dyDescent="0.25">
      <c r="G3730" s="28"/>
    </row>
    <row r="3731" spans="7:7" s="66" customFormat="1" ht="14.25" x14ac:dyDescent="0.25">
      <c r="G3731" s="28"/>
    </row>
    <row r="3732" spans="7:7" s="66" customFormat="1" ht="14.25" x14ac:dyDescent="0.25">
      <c r="G3732" s="28"/>
    </row>
    <row r="3733" spans="7:7" s="66" customFormat="1" ht="14.25" x14ac:dyDescent="0.25">
      <c r="G3733" s="28"/>
    </row>
    <row r="3734" spans="7:7" s="66" customFormat="1" ht="14.25" x14ac:dyDescent="0.25">
      <c r="G3734" s="28"/>
    </row>
    <row r="3735" spans="7:7" s="66" customFormat="1" ht="14.25" x14ac:dyDescent="0.25">
      <c r="G3735" s="28"/>
    </row>
    <row r="3736" spans="7:7" s="66" customFormat="1" ht="14.25" x14ac:dyDescent="0.25">
      <c r="G3736" s="28"/>
    </row>
    <row r="3737" spans="7:7" s="66" customFormat="1" ht="14.25" x14ac:dyDescent="0.25">
      <c r="G3737" s="28"/>
    </row>
    <row r="3738" spans="7:7" s="66" customFormat="1" ht="14.25" x14ac:dyDescent="0.25">
      <c r="G3738" s="28"/>
    </row>
    <row r="3739" spans="7:7" s="66" customFormat="1" ht="14.25" x14ac:dyDescent="0.25">
      <c r="G3739" s="28"/>
    </row>
    <row r="3740" spans="7:7" s="66" customFormat="1" ht="14.25" x14ac:dyDescent="0.25">
      <c r="G3740" s="28"/>
    </row>
    <row r="3741" spans="7:7" s="66" customFormat="1" ht="14.25" x14ac:dyDescent="0.25">
      <c r="G3741" s="28"/>
    </row>
    <row r="3742" spans="7:7" s="66" customFormat="1" ht="14.25" x14ac:dyDescent="0.25">
      <c r="G3742" s="28"/>
    </row>
    <row r="3743" spans="7:7" s="66" customFormat="1" ht="14.25" x14ac:dyDescent="0.25">
      <c r="G3743" s="28"/>
    </row>
    <row r="3744" spans="7:7" s="66" customFormat="1" ht="14.25" x14ac:dyDescent="0.25">
      <c r="G3744" s="28"/>
    </row>
    <row r="3745" spans="7:7" s="66" customFormat="1" ht="14.25" x14ac:dyDescent="0.25">
      <c r="G3745" s="28"/>
    </row>
    <row r="3746" spans="7:7" s="66" customFormat="1" ht="14.25" x14ac:dyDescent="0.25">
      <c r="G3746" s="28"/>
    </row>
    <row r="3747" spans="7:7" s="66" customFormat="1" ht="14.25" x14ac:dyDescent="0.25">
      <c r="G3747" s="28"/>
    </row>
    <row r="3748" spans="7:7" s="66" customFormat="1" ht="14.25" x14ac:dyDescent="0.25">
      <c r="G3748" s="28"/>
    </row>
    <row r="3749" spans="7:7" s="66" customFormat="1" ht="14.25" x14ac:dyDescent="0.25">
      <c r="G3749" s="28"/>
    </row>
    <row r="3750" spans="7:7" s="66" customFormat="1" ht="14.25" x14ac:dyDescent="0.25">
      <c r="G3750" s="28"/>
    </row>
    <row r="3751" spans="7:7" s="66" customFormat="1" ht="14.25" x14ac:dyDescent="0.25">
      <c r="G3751" s="28"/>
    </row>
    <row r="3752" spans="7:7" s="66" customFormat="1" ht="14.25" x14ac:dyDescent="0.25">
      <c r="G3752" s="28"/>
    </row>
    <row r="3753" spans="7:7" s="66" customFormat="1" ht="14.25" x14ac:dyDescent="0.25">
      <c r="G3753" s="28"/>
    </row>
    <row r="3754" spans="7:7" s="66" customFormat="1" ht="14.25" x14ac:dyDescent="0.25">
      <c r="G3754" s="28"/>
    </row>
    <row r="3755" spans="7:7" s="66" customFormat="1" ht="14.25" x14ac:dyDescent="0.25">
      <c r="G3755" s="28"/>
    </row>
    <row r="3756" spans="7:7" s="66" customFormat="1" ht="14.25" x14ac:dyDescent="0.25">
      <c r="G3756" s="28"/>
    </row>
    <row r="3757" spans="7:7" s="66" customFormat="1" ht="14.25" x14ac:dyDescent="0.25">
      <c r="G3757" s="28"/>
    </row>
    <row r="3758" spans="7:7" s="66" customFormat="1" ht="14.25" x14ac:dyDescent="0.25">
      <c r="G3758" s="28"/>
    </row>
    <row r="3759" spans="7:7" s="66" customFormat="1" ht="14.25" x14ac:dyDescent="0.25">
      <c r="G3759" s="28"/>
    </row>
    <row r="3760" spans="7:7" s="66" customFormat="1" ht="14.25" x14ac:dyDescent="0.25">
      <c r="G3760" s="28"/>
    </row>
    <row r="3761" spans="7:7" s="66" customFormat="1" ht="14.25" x14ac:dyDescent="0.25">
      <c r="G3761" s="28"/>
    </row>
    <row r="3762" spans="7:7" s="66" customFormat="1" ht="14.25" x14ac:dyDescent="0.25">
      <c r="G3762" s="28"/>
    </row>
    <row r="3763" spans="7:7" s="66" customFormat="1" ht="14.25" x14ac:dyDescent="0.25">
      <c r="G3763" s="28"/>
    </row>
    <row r="3764" spans="7:7" s="66" customFormat="1" ht="14.25" x14ac:dyDescent="0.25">
      <c r="G3764" s="28"/>
    </row>
    <row r="3765" spans="7:7" s="66" customFormat="1" ht="14.25" x14ac:dyDescent="0.25">
      <c r="G3765" s="28"/>
    </row>
    <row r="3766" spans="7:7" s="66" customFormat="1" ht="14.25" x14ac:dyDescent="0.25">
      <c r="G3766" s="28"/>
    </row>
    <row r="3767" spans="7:7" s="66" customFormat="1" ht="14.25" x14ac:dyDescent="0.25">
      <c r="G3767" s="28"/>
    </row>
    <row r="3768" spans="7:7" s="66" customFormat="1" ht="14.25" x14ac:dyDescent="0.25">
      <c r="G3768" s="28"/>
    </row>
    <row r="3769" spans="7:7" s="66" customFormat="1" ht="14.25" x14ac:dyDescent="0.25">
      <c r="G3769" s="28"/>
    </row>
    <row r="3770" spans="7:7" s="66" customFormat="1" ht="14.25" x14ac:dyDescent="0.25">
      <c r="G3770" s="28"/>
    </row>
    <row r="3771" spans="7:7" s="66" customFormat="1" ht="14.25" x14ac:dyDescent="0.25">
      <c r="G3771" s="28"/>
    </row>
    <row r="3772" spans="7:7" s="66" customFormat="1" ht="14.25" x14ac:dyDescent="0.25">
      <c r="G3772" s="28"/>
    </row>
    <row r="3773" spans="7:7" s="66" customFormat="1" ht="14.25" x14ac:dyDescent="0.25">
      <c r="G3773" s="28"/>
    </row>
    <row r="3774" spans="7:7" s="66" customFormat="1" ht="14.25" x14ac:dyDescent="0.25">
      <c r="G3774" s="28"/>
    </row>
    <row r="3775" spans="7:7" s="66" customFormat="1" ht="14.25" x14ac:dyDescent="0.25">
      <c r="G3775" s="28"/>
    </row>
    <row r="3776" spans="7:7" s="66" customFormat="1" ht="14.25" x14ac:dyDescent="0.25">
      <c r="G3776" s="28"/>
    </row>
    <row r="3777" spans="7:7" s="66" customFormat="1" ht="14.25" x14ac:dyDescent="0.25">
      <c r="G3777" s="28"/>
    </row>
    <row r="3778" spans="7:7" s="66" customFormat="1" ht="14.25" x14ac:dyDescent="0.25">
      <c r="G3778" s="28"/>
    </row>
    <row r="3779" spans="7:7" s="66" customFormat="1" ht="14.25" x14ac:dyDescent="0.25">
      <c r="G3779" s="28"/>
    </row>
    <row r="3780" spans="7:7" s="66" customFormat="1" ht="14.25" x14ac:dyDescent="0.25">
      <c r="G3780" s="28"/>
    </row>
    <row r="3781" spans="7:7" s="66" customFormat="1" ht="14.25" x14ac:dyDescent="0.25">
      <c r="G3781" s="28"/>
    </row>
    <row r="3782" spans="7:7" s="66" customFormat="1" ht="14.25" x14ac:dyDescent="0.25">
      <c r="G3782" s="28"/>
    </row>
    <row r="3783" spans="7:7" s="66" customFormat="1" ht="14.25" x14ac:dyDescent="0.25">
      <c r="G3783" s="28"/>
    </row>
    <row r="3784" spans="7:7" s="66" customFormat="1" ht="14.25" x14ac:dyDescent="0.25">
      <c r="G3784" s="28"/>
    </row>
    <row r="3785" spans="7:7" s="66" customFormat="1" ht="14.25" x14ac:dyDescent="0.25">
      <c r="G3785" s="28"/>
    </row>
    <row r="3786" spans="7:7" s="66" customFormat="1" ht="14.25" x14ac:dyDescent="0.25">
      <c r="G3786" s="28"/>
    </row>
    <row r="3787" spans="7:7" s="66" customFormat="1" ht="14.25" x14ac:dyDescent="0.25">
      <c r="G3787" s="28"/>
    </row>
    <row r="3788" spans="7:7" s="66" customFormat="1" ht="14.25" x14ac:dyDescent="0.25">
      <c r="G3788" s="28"/>
    </row>
    <row r="3789" spans="7:7" s="66" customFormat="1" ht="14.25" x14ac:dyDescent="0.25">
      <c r="G3789" s="28"/>
    </row>
    <row r="3790" spans="7:7" s="66" customFormat="1" ht="14.25" x14ac:dyDescent="0.25">
      <c r="G3790" s="28"/>
    </row>
    <row r="3791" spans="7:7" s="66" customFormat="1" ht="14.25" x14ac:dyDescent="0.25">
      <c r="G3791" s="28"/>
    </row>
    <row r="3792" spans="7:7" s="66" customFormat="1" ht="14.25" x14ac:dyDescent="0.25">
      <c r="G3792" s="28"/>
    </row>
    <row r="3793" spans="7:7" s="66" customFormat="1" ht="14.25" x14ac:dyDescent="0.25">
      <c r="G3793" s="28"/>
    </row>
    <row r="3794" spans="7:7" s="66" customFormat="1" ht="14.25" x14ac:dyDescent="0.25">
      <c r="G3794" s="28"/>
    </row>
    <row r="3795" spans="7:7" s="66" customFormat="1" ht="14.25" x14ac:dyDescent="0.25">
      <c r="G3795" s="28"/>
    </row>
    <row r="3796" spans="7:7" s="66" customFormat="1" ht="14.25" x14ac:dyDescent="0.25">
      <c r="G3796" s="28"/>
    </row>
    <row r="3797" spans="7:7" s="66" customFormat="1" ht="14.25" x14ac:dyDescent="0.25">
      <c r="G3797" s="28"/>
    </row>
    <row r="3798" spans="7:7" s="66" customFormat="1" ht="14.25" x14ac:dyDescent="0.25">
      <c r="G3798" s="28"/>
    </row>
    <row r="3799" spans="7:7" s="66" customFormat="1" ht="14.25" x14ac:dyDescent="0.25">
      <c r="G3799" s="28"/>
    </row>
    <row r="3800" spans="7:7" s="66" customFormat="1" ht="14.25" x14ac:dyDescent="0.25">
      <c r="G3800" s="28"/>
    </row>
    <row r="3801" spans="7:7" s="66" customFormat="1" ht="14.25" x14ac:dyDescent="0.25">
      <c r="G3801" s="28"/>
    </row>
    <row r="3802" spans="7:7" s="66" customFormat="1" ht="14.25" x14ac:dyDescent="0.25">
      <c r="G3802" s="28"/>
    </row>
    <row r="3803" spans="7:7" s="66" customFormat="1" ht="14.25" x14ac:dyDescent="0.25">
      <c r="G3803" s="28"/>
    </row>
    <row r="3804" spans="7:7" s="66" customFormat="1" ht="14.25" x14ac:dyDescent="0.25">
      <c r="G3804" s="28"/>
    </row>
    <row r="3805" spans="7:7" s="66" customFormat="1" ht="14.25" x14ac:dyDescent="0.25">
      <c r="G3805" s="28"/>
    </row>
    <row r="3806" spans="7:7" s="66" customFormat="1" ht="14.25" x14ac:dyDescent="0.25">
      <c r="G3806" s="28"/>
    </row>
    <row r="3807" spans="7:7" s="66" customFormat="1" ht="14.25" x14ac:dyDescent="0.25">
      <c r="G3807" s="28"/>
    </row>
    <row r="3808" spans="7:7" s="66" customFormat="1" ht="14.25" x14ac:dyDescent="0.25">
      <c r="G3808" s="28"/>
    </row>
    <row r="3809" spans="7:7" s="66" customFormat="1" ht="14.25" x14ac:dyDescent="0.25">
      <c r="G3809" s="28"/>
    </row>
    <row r="3810" spans="7:7" s="66" customFormat="1" ht="14.25" x14ac:dyDescent="0.25">
      <c r="G3810" s="28"/>
    </row>
    <row r="3811" spans="7:7" s="66" customFormat="1" ht="14.25" x14ac:dyDescent="0.25">
      <c r="G3811" s="28"/>
    </row>
    <row r="3812" spans="7:7" s="66" customFormat="1" ht="14.25" x14ac:dyDescent="0.25">
      <c r="G3812" s="28"/>
    </row>
    <row r="3813" spans="7:7" s="66" customFormat="1" ht="14.25" x14ac:dyDescent="0.25">
      <c r="G3813" s="28"/>
    </row>
    <row r="3814" spans="7:7" s="66" customFormat="1" ht="14.25" x14ac:dyDescent="0.25">
      <c r="G3814" s="28"/>
    </row>
    <row r="3815" spans="7:7" s="66" customFormat="1" ht="14.25" x14ac:dyDescent="0.25">
      <c r="G3815" s="28"/>
    </row>
    <row r="3816" spans="7:7" s="66" customFormat="1" ht="14.25" x14ac:dyDescent="0.25">
      <c r="G3816" s="28"/>
    </row>
    <row r="3817" spans="7:7" s="66" customFormat="1" ht="14.25" x14ac:dyDescent="0.25">
      <c r="G3817" s="28"/>
    </row>
    <row r="3818" spans="7:7" s="66" customFormat="1" ht="14.25" x14ac:dyDescent="0.25">
      <c r="G3818" s="28"/>
    </row>
    <row r="3819" spans="7:7" s="66" customFormat="1" ht="14.25" x14ac:dyDescent="0.25">
      <c r="G3819" s="28"/>
    </row>
    <row r="3820" spans="7:7" s="66" customFormat="1" ht="14.25" x14ac:dyDescent="0.25">
      <c r="G3820" s="28"/>
    </row>
    <row r="3821" spans="7:7" s="66" customFormat="1" ht="14.25" x14ac:dyDescent="0.25">
      <c r="G3821" s="28"/>
    </row>
    <row r="3822" spans="7:7" s="66" customFormat="1" ht="14.25" x14ac:dyDescent="0.25">
      <c r="G3822" s="28"/>
    </row>
    <row r="3823" spans="7:7" s="66" customFormat="1" ht="14.25" x14ac:dyDescent="0.25">
      <c r="G3823" s="28"/>
    </row>
    <row r="3824" spans="7:7" s="66" customFormat="1" ht="14.25" x14ac:dyDescent="0.25">
      <c r="G3824" s="28"/>
    </row>
    <row r="3825" spans="7:7" s="66" customFormat="1" ht="14.25" x14ac:dyDescent="0.25">
      <c r="G3825" s="28"/>
    </row>
    <row r="3826" spans="7:7" s="66" customFormat="1" ht="14.25" x14ac:dyDescent="0.25">
      <c r="G3826" s="28"/>
    </row>
    <row r="3827" spans="7:7" s="66" customFormat="1" ht="14.25" x14ac:dyDescent="0.25">
      <c r="G3827" s="28"/>
    </row>
    <row r="3828" spans="7:7" s="66" customFormat="1" ht="14.25" x14ac:dyDescent="0.25">
      <c r="G3828" s="28"/>
    </row>
    <row r="3829" spans="7:7" s="66" customFormat="1" ht="14.25" x14ac:dyDescent="0.25">
      <c r="G3829" s="28"/>
    </row>
    <row r="3830" spans="7:7" s="66" customFormat="1" ht="14.25" x14ac:dyDescent="0.25">
      <c r="G3830" s="28"/>
    </row>
    <row r="3831" spans="7:7" s="66" customFormat="1" ht="14.25" x14ac:dyDescent="0.25">
      <c r="G3831" s="28"/>
    </row>
    <row r="3832" spans="7:7" s="66" customFormat="1" ht="14.25" x14ac:dyDescent="0.25">
      <c r="G3832" s="28"/>
    </row>
    <row r="3833" spans="7:7" s="66" customFormat="1" ht="14.25" x14ac:dyDescent="0.25">
      <c r="G3833" s="28"/>
    </row>
    <row r="3834" spans="7:7" s="66" customFormat="1" ht="14.25" x14ac:dyDescent="0.25">
      <c r="G3834" s="28"/>
    </row>
    <row r="3835" spans="7:7" s="66" customFormat="1" ht="14.25" x14ac:dyDescent="0.25">
      <c r="G3835" s="28"/>
    </row>
    <row r="3836" spans="7:7" s="66" customFormat="1" ht="14.25" x14ac:dyDescent="0.25">
      <c r="G3836" s="28"/>
    </row>
    <row r="3837" spans="7:7" s="66" customFormat="1" ht="14.25" x14ac:dyDescent="0.25">
      <c r="G3837" s="28"/>
    </row>
    <row r="3838" spans="7:7" s="66" customFormat="1" ht="14.25" x14ac:dyDescent="0.25">
      <c r="G3838" s="28"/>
    </row>
    <row r="3839" spans="7:7" s="66" customFormat="1" ht="14.25" x14ac:dyDescent="0.25">
      <c r="G3839" s="28"/>
    </row>
    <row r="3840" spans="7:7" s="66" customFormat="1" ht="14.25" x14ac:dyDescent="0.25">
      <c r="G3840" s="28"/>
    </row>
    <row r="3841" spans="7:7" s="66" customFormat="1" ht="14.25" x14ac:dyDescent="0.25">
      <c r="G3841" s="28"/>
    </row>
    <row r="3842" spans="7:7" s="66" customFormat="1" ht="14.25" x14ac:dyDescent="0.25">
      <c r="G3842" s="28"/>
    </row>
    <row r="3843" spans="7:7" s="66" customFormat="1" ht="14.25" x14ac:dyDescent="0.25">
      <c r="G3843" s="28"/>
    </row>
    <row r="3844" spans="7:7" s="66" customFormat="1" ht="14.25" x14ac:dyDescent="0.25">
      <c r="G3844" s="28"/>
    </row>
    <row r="3845" spans="7:7" s="66" customFormat="1" ht="14.25" x14ac:dyDescent="0.25">
      <c r="G3845" s="28"/>
    </row>
    <row r="3846" spans="7:7" s="66" customFormat="1" ht="14.25" x14ac:dyDescent="0.25">
      <c r="G3846" s="28"/>
    </row>
    <row r="3847" spans="7:7" s="66" customFormat="1" ht="14.25" x14ac:dyDescent="0.25">
      <c r="G3847" s="28"/>
    </row>
    <row r="3848" spans="7:7" s="66" customFormat="1" ht="14.25" x14ac:dyDescent="0.25">
      <c r="G3848" s="28"/>
    </row>
    <row r="3849" spans="7:7" s="66" customFormat="1" ht="14.25" x14ac:dyDescent="0.25">
      <c r="G3849" s="28"/>
    </row>
    <row r="3850" spans="7:7" s="66" customFormat="1" ht="14.25" x14ac:dyDescent="0.25">
      <c r="G3850" s="28"/>
    </row>
    <row r="3851" spans="7:7" s="66" customFormat="1" ht="14.25" x14ac:dyDescent="0.25">
      <c r="G3851" s="28"/>
    </row>
    <row r="3852" spans="7:7" s="66" customFormat="1" ht="14.25" x14ac:dyDescent="0.25">
      <c r="G3852" s="28"/>
    </row>
    <row r="3853" spans="7:7" s="66" customFormat="1" ht="14.25" x14ac:dyDescent="0.25">
      <c r="G3853" s="28"/>
    </row>
    <row r="3854" spans="7:7" s="66" customFormat="1" ht="14.25" x14ac:dyDescent="0.25">
      <c r="G3854" s="28"/>
    </row>
    <row r="3855" spans="7:7" s="66" customFormat="1" ht="14.25" x14ac:dyDescent="0.25">
      <c r="G3855" s="28"/>
    </row>
    <row r="3856" spans="7:7" s="66" customFormat="1" ht="14.25" x14ac:dyDescent="0.25">
      <c r="G3856" s="28"/>
    </row>
    <row r="3857" spans="7:7" s="66" customFormat="1" ht="14.25" x14ac:dyDescent="0.25">
      <c r="G3857" s="28"/>
    </row>
    <row r="3858" spans="7:7" s="66" customFormat="1" ht="14.25" x14ac:dyDescent="0.25">
      <c r="G3858" s="28"/>
    </row>
    <row r="3859" spans="7:7" s="66" customFormat="1" ht="14.25" x14ac:dyDescent="0.25">
      <c r="G3859" s="28"/>
    </row>
    <row r="3860" spans="7:7" s="66" customFormat="1" ht="14.25" x14ac:dyDescent="0.25">
      <c r="G3860" s="28"/>
    </row>
    <row r="3861" spans="7:7" s="66" customFormat="1" ht="14.25" x14ac:dyDescent="0.25">
      <c r="G3861" s="28"/>
    </row>
    <row r="3862" spans="7:7" s="66" customFormat="1" ht="14.25" x14ac:dyDescent="0.25">
      <c r="G3862" s="28"/>
    </row>
    <row r="3863" spans="7:7" s="66" customFormat="1" ht="14.25" x14ac:dyDescent="0.25">
      <c r="G3863" s="28"/>
    </row>
    <row r="3864" spans="7:7" s="66" customFormat="1" ht="14.25" x14ac:dyDescent="0.25">
      <c r="G3864" s="28"/>
    </row>
    <row r="3865" spans="7:7" s="66" customFormat="1" ht="14.25" x14ac:dyDescent="0.25">
      <c r="G3865" s="28"/>
    </row>
    <row r="3866" spans="7:7" s="66" customFormat="1" ht="14.25" x14ac:dyDescent="0.25">
      <c r="G3866" s="28"/>
    </row>
    <row r="3867" spans="7:7" s="66" customFormat="1" ht="14.25" x14ac:dyDescent="0.25">
      <c r="G3867" s="28"/>
    </row>
    <row r="3868" spans="7:7" s="66" customFormat="1" ht="14.25" x14ac:dyDescent="0.25">
      <c r="G3868" s="28"/>
    </row>
    <row r="3869" spans="7:7" s="66" customFormat="1" ht="14.25" x14ac:dyDescent="0.25">
      <c r="G3869" s="28"/>
    </row>
    <row r="3870" spans="7:7" s="66" customFormat="1" ht="14.25" x14ac:dyDescent="0.25">
      <c r="G3870" s="28"/>
    </row>
    <row r="3871" spans="7:7" s="66" customFormat="1" ht="14.25" x14ac:dyDescent="0.25">
      <c r="G3871" s="28"/>
    </row>
    <row r="3872" spans="7:7" s="66" customFormat="1" ht="14.25" x14ac:dyDescent="0.25">
      <c r="G3872" s="28"/>
    </row>
    <row r="3873" spans="7:7" s="66" customFormat="1" ht="14.25" x14ac:dyDescent="0.25">
      <c r="G3873" s="28"/>
    </row>
    <row r="3874" spans="7:7" s="66" customFormat="1" ht="14.25" x14ac:dyDescent="0.25">
      <c r="G3874" s="28"/>
    </row>
    <row r="3875" spans="7:7" s="66" customFormat="1" ht="14.25" x14ac:dyDescent="0.25">
      <c r="G3875" s="28"/>
    </row>
    <row r="3876" spans="7:7" s="66" customFormat="1" ht="14.25" x14ac:dyDescent="0.25">
      <c r="G3876" s="28"/>
    </row>
    <row r="3877" spans="7:7" s="66" customFormat="1" ht="14.25" x14ac:dyDescent="0.25">
      <c r="G3877" s="28"/>
    </row>
    <row r="3878" spans="7:7" s="66" customFormat="1" ht="14.25" x14ac:dyDescent="0.25">
      <c r="G3878" s="28"/>
    </row>
    <row r="3879" spans="7:7" s="66" customFormat="1" ht="14.25" x14ac:dyDescent="0.25">
      <c r="G3879" s="28"/>
    </row>
    <row r="3880" spans="7:7" s="66" customFormat="1" ht="14.25" x14ac:dyDescent="0.25">
      <c r="G3880" s="28"/>
    </row>
    <row r="3881" spans="7:7" s="66" customFormat="1" ht="14.25" x14ac:dyDescent="0.25">
      <c r="G3881" s="28"/>
    </row>
    <row r="3882" spans="7:7" s="66" customFormat="1" ht="14.25" x14ac:dyDescent="0.25">
      <c r="G3882" s="28"/>
    </row>
    <row r="3883" spans="7:7" s="66" customFormat="1" ht="14.25" x14ac:dyDescent="0.25">
      <c r="G3883" s="28"/>
    </row>
    <row r="3884" spans="7:7" s="66" customFormat="1" ht="14.25" x14ac:dyDescent="0.25">
      <c r="G3884" s="28"/>
    </row>
    <row r="3885" spans="7:7" s="66" customFormat="1" ht="14.25" x14ac:dyDescent="0.25">
      <c r="G3885" s="28"/>
    </row>
    <row r="3886" spans="7:7" s="66" customFormat="1" ht="14.25" x14ac:dyDescent="0.25">
      <c r="G3886" s="28"/>
    </row>
    <row r="3887" spans="7:7" s="66" customFormat="1" ht="14.25" x14ac:dyDescent="0.25">
      <c r="G3887" s="28"/>
    </row>
    <row r="3888" spans="7:7" s="66" customFormat="1" ht="14.25" x14ac:dyDescent="0.25">
      <c r="G3888" s="28"/>
    </row>
    <row r="3889" spans="7:7" s="66" customFormat="1" ht="14.25" x14ac:dyDescent="0.25">
      <c r="G3889" s="28"/>
    </row>
    <row r="3890" spans="7:7" s="66" customFormat="1" ht="14.25" x14ac:dyDescent="0.25">
      <c r="G3890" s="28"/>
    </row>
    <row r="3891" spans="7:7" s="66" customFormat="1" ht="14.25" x14ac:dyDescent="0.25">
      <c r="G3891" s="28"/>
    </row>
    <row r="3892" spans="7:7" s="66" customFormat="1" ht="14.25" x14ac:dyDescent="0.25">
      <c r="G3892" s="28"/>
    </row>
    <row r="3893" spans="7:7" s="66" customFormat="1" ht="14.25" x14ac:dyDescent="0.25">
      <c r="G3893" s="28"/>
    </row>
    <row r="3894" spans="7:7" s="66" customFormat="1" ht="14.25" x14ac:dyDescent="0.25">
      <c r="G3894" s="28"/>
    </row>
    <row r="3895" spans="7:7" s="66" customFormat="1" ht="14.25" x14ac:dyDescent="0.25">
      <c r="G3895" s="28"/>
    </row>
    <row r="3896" spans="7:7" s="66" customFormat="1" ht="14.25" x14ac:dyDescent="0.25">
      <c r="G3896" s="28"/>
    </row>
    <row r="3897" spans="7:7" s="66" customFormat="1" ht="14.25" x14ac:dyDescent="0.25">
      <c r="G3897" s="28"/>
    </row>
    <row r="3898" spans="7:7" s="66" customFormat="1" ht="14.25" x14ac:dyDescent="0.25">
      <c r="G3898" s="28"/>
    </row>
    <row r="3899" spans="7:7" s="66" customFormat="1" ht="14.25" x14ac:dyDescent="0.25">
      <c r="G3899" s="28"/>
    </row>
    <row r="3900" spans="7:7" s="66" customFormat="1" ht="14.25" x14ac:dyDescent="0.25">
      <c r="G3900" s="28"/>
    </row>
    <row r="3901" spans="7:7" s="66" customFormat="1" ht="14.25" x14ac:dyDescent="0.25">
      <c r="G3901" s="28"/>
    </row>
    <row r="3902" spans="7:7" s="66" customFormat="1" ht="14.25" x14ac:dyDescent="0.25">
      <c r="G3902" s="28"/>
    </row>
    <row r="3903" spans="7:7" s="66" customFormat="1" ht="14.25" x14ac:dyDescent="0.25">
      <c r="G3903" s="28"/>
    </row>
    <row r="3904" spans="7:7" s="66" customFormat="1" ht="14.25" x14ac:dyDescent="0.25">
      <c r="G3904" s="28"/>
    </row>
    <row r="3905" spans="7:7" s="66" customFormat="1" ht="14.25" x14ac:dyDescent="0.25">
      <c r="G3905" s="28"/>
    </row>
    <row r="3906" spans="7:7" s="66" customFormat="1" ht="14.25" x14ac:dyDescent="0.25">
      <c r="G3906" s="28"/>
    </row>
    <row r="3907" spans="7:7" s="66" customFormat="1" ht="14.25" x14ac:dyDescent="0.25">
      <c r="G3907" s="28"/>
    </row>
    <row r="3908" spans="7:7" s="66" customFormat="1" ht="14.25" x14ac:dyDescent="0.25">
      <c r="G3908" s="28"/>
    </row>
    <row r="3909" spans="7:7" s="66" customFormat="1" ht="14.25" x14ac:dyDescent="0.25">
      <c r="G3909" s="28"/>
    </row>
    <row r="3910" spans="7:7" s="66" customFormat="1" ht="14.25" x14ac:dyDescent="0.25">
      <c r="G3910" s="28"/>
    </row>
    <row r="3911" spans="7:7" s="66" customFormat="1" ht="14.25" x14ac:dyDescent="0.25">
      <c r="G3911" s="28"/>
    </row>
    <row r="3912" spans="7:7" s="66" customFormat="1" ht="14.25" x14ac:dyDescent="0.25">
      <c r="G3912" s="28"/>
    </row>
    <row r="3913" spans="7:7" s="66" customFormat="1" ht="14.25" x14ac:dyDescent="0.25">
      <c r="G3913" s="28"/>
    </row>
    <row r="3914" spans="7:7" s="66" customFormat="1" ht="14.25" x14ac:dyDescent="0.25">
      <c r="G3914" s="28"/>
    </row>
    <row r="3915" spans="7:7" s="66" customFormat="1" ht="14.25" x14ac:dyDescent="0.25">
      <c r="G3915" s="28"/>
    </row>
    <row r="3916" spans="7:7" s="66" customFormat="1" ht="14.25" x14ac:dyDescent="0.25">
      <c r="G3916" s="28"/>
    </row>
    <row r="3917" spans="7:7" s="66" customFormat="1" ht="14.25" x14ac:dyDescent="0.25">
      <c r="G3917" s="28"/>
    </row>
    <row r="3918" spans="7:7" s="66" customFormat="1" ht="14.25" x14ac:dyDescent="0.25">
      <c r="G3918" s="28"/>
    </row>
    <row r="3919" spans="7:7" s="66" customFormat="1" ht="14.25" x14ac:dyDescent="0.25">
      <c r="G3919" s="28"/>
    </row>
    <row r="3920" spans="7:7" s="66" customFormat="1" ht="14.25" x14ac:dyDescent="0.25">
      <c r="G3920" s="28"/>
    </row>
    <row r="3921" spans="7:7" s="66" customFormat="1" ht="14.25" x14ac:dyDescent="0.25">
      <c r="G3921" s="28"/>
    </row>
    <row r="3922" spans="7:7" s="66" customFormat="1" ht="14.25" x14ac:dyDescent="0.25">
      <c r="G3922" s="28"/>
    </row>
    <row r="3923" spans="7:7" s="66" customFormat="1" ht="14.25" x14ac:dyDescent="0.25">
      <c r="G3923" s="28"/>
    </row>
    <row r="3924" spans="7:7" s="66" customFormat="1" ht="14.25" x14ac:dyDescent="0.25">
      <c r="G3924" s="28"/>
    </row>
    <row r="3925" spans="7:7" s="66" customFormat="1" ht="14.25" x14ac:dyDescent="0.25">
      <c r="G3925" s="28"/>
    </row>
    <row r="3926" spans="7:7" s="66" customFormat="1" ht="14.25" x14ac:dyDescent="0.25">
      <c r="G3926" s="28"/>
    </row>
    <row r="3927" spans="7:7" s="66" customFormat="1" ht="14.25" x14ac:dyDescent="0.25">
      <c r="G3927" s="28"/>
    </row>
    <row r="3928" spans="7:7" s="66" customFormat="1" ht="14.25" x14ac:dyDescent="0.25">
      <c r="G3928" s="28"/>
    </row>
    <row r="3929" spans="7:7" s="66" customFormat="1" ht="14.25" x14ac:dyDescent="0.25">
      <c r="G3929" s="28"/>
    </row>
    <row r="3930" spans="7:7" s="66" customFormat="1" ht="14.25" x14ac:dyDescent="0.25">
      <c r="G3930" s="28"/>
    </row>
    <row r="3931" spans="7:7" s="66" customFormat="1" ht="14.25" x14ac:dyDescent="0.25">
      <c r="G3931" s="28"/>
    </row>
    <row r="3932" spans="7:7" s="66" customFormat="1" ht="14.25" x14ac:dyDescent="0.25">
      <c r="G3932" s="28"/>
    </row>
    <row r="3933" spans="7:7" s="66" customFormat="1" ht="14.25" x14ac:dyDescent="0.25">
      <c r="G3933" s="28"/>
    </row>
    <row r="3934" spans="7:7" s="66" customFormat="1" ht="14.25" x14ac:dyDescent="0.25">
      <c r="G3934" s="28"/>
    </row>
    <row r="3935" spans="7:7" s="66" customFormat="1" ht="14.25" x14ac:dyDescent="0.25">
      <c r="G3935" s="28"/>
    </row>
    <row r="3936" spans="7:7" s="66" customFormat="1" ht="14.25" x14ac:dyDescent="0.25">
      <c r="G3936" s="28"/>
    </row>
    <row r="3937" spans="7:7" s="66" customFormat="1" ht="14.25" x14ac:dyDescent="0.25">
      <c r="G3937" s="28"/>
    </row>
    <row r="3938" spans="7:7" s="66" customFormat="1" ht="14.25" x14ac:dyDescent="0.25">
      <c r="G3938" s="28"/>
    </row>
    <row r="3939" spans="7:7" s="66" customFormat="1" ht="14.25" x14ac:dyDescent="0.25">
      <c r="G3939" s="28"/>
    </row>
    <row r="3940" spans="7:7" s="66" customFormat="1" ht="14.25" x14ac:dyDescent="0.25">
      <c r="G3940" s="28"/>
    </row>
    <row r="3941" spans="7:7" s="66" customFormat="1" ht="14.25" x14ac:dyDescent="0.25">
      <c r="G3941" s="28"/>
    </row>
    <row r="3942" spans="7:7" s="66" customFormat="1" ht="14.25" x14ac:dyDescent="0.25">
      <c r="G3942" s="28"/>
    </row>
    <row r="3943" spans="7:7" s="66" customFormat="1" ht="14.25" x14ac:dyDescent="0.25">
      <c r="G3943" s="28"/>
    </row>
    <row r="3944" spans="7:7" s="66" customFormat="1" ht="14.25" x14ac:dyDescent="0.25">
      <c r="G3944" s="28"/>
    </row>
    <row r="3945" spans="7:7" s="66" customFormat="1" ht="14.25" x14ac:dyDescent="0.25">
      <c r="G3945" s="28"/>
    </row>
    <row r="3946" spans="7:7" s="66" customFormat="1" ht="14.25" x14ac:dyDescent="0.25">
      <c r="G3946" s="28"/>
    </row>
    <row r="3947" spans="7:7" s="66" customFormat="1" ht="14.25" x14ac:dyDescent="0.25">
      <c r="G3947" s="28"/>
    </row>
    <row r="3948" spans="7:7" s="66" customFormat="1" ht="14.25" x14ac:dyDescent="0.25">
      <c r="G3948" s="28"/>
    </row>
    <row r="3949" spans="7:7" s="66" customFormat="1" ht="14.25" x14ac:dyDescent="0.25">
      <c r="G3949" s="28"/>
    </row>
    <row r="3950" spans="7:7" s="66" customFormat="1" ht="14.25" x14ac:dyDescent="0.25">
      <c r="G3950" s="28"/>
    </row>
    <row r="3951" spans="7:7" s="66" customFormat="1" ht="14.25" x14ac:dyDescent="0.25">
      <c r="G3951" s="28"/>
    </row>
    <row r="3952" spans="7:7" s="66" customFormat="1" ht="14.25" x14ac:dyDescent="0.25">
      <c r="G3952" s="28"/>
    </row>
    <row r="3953" spans="7:7" s="66" customFormat="1" ht="14.25" x14ac:dyDescent="0.25">
      <c r="G3953" s="28"/>
    </row>
    <row r="3954" spans="7:7" s="66" customFormat="1" ht="14.25" x14ac:dyDescent="0.25">
      <c r="G3954" s="28"/>
    </row>
    <row r="3955" spans="7:7" s="66" customFormat="1" ht="14.25" x14ac:dyDescent="0.25">
      <c r="G3955" s="28"/>
    </row>
    <row r="3956" spans="7:7" s="66" customFormat="1" ht="14.25" x14ac:dyDescent="0.25">
      <c r="G3956" s="28"/>
    </row>
    <row r="3957" spans="7:7" s="66" customFormat="1" ht="14.25" x14ac:dyDescent="0.25">
      <c r="G3957" s="28"/>
    </row>
    <row r="3958" spans="7:7" s="66" customFormat="1" ht="14.25" x14ac:dyDescent="0.25">
      <c r="G3958" s="28"/>
    </row>
    <row r="3959" spans="7:7" s="66" customFormat="1" ht="14.25" x14ac:dyDescent="0.25">
      <c r="G3959" s="28"/>
    </row>
    <row r="3960" spans="7:7" s="66" customFormat="1" ht="14.25" x14ac:dyDescent="0.25">
      <c r="G3960" s="28"/>
    </row>
    <row r="3961" spans="7:7" s="66" customFormat="1" ht="14.25" x14ac:dyDescent="0.25">
      <c r="G3961" s="28"/>
    </row>
    <row r="3962" spans="7:7" s="66" customFormat="1" ht="14.25" x14ac:dyDescent="0.25">
      <c r="G3962" s="28"/>
    </row>
    <row r="3963" spans="7:7" s="66" customFormat="1" ht="14.25" x14ac:dyDescent="0.25">
      <c r="G3963" s="28"/>
    </row>
    <row r="3964" spans="7:7" s="66" customFormat="1" ht="14.25" x14ac:dyDescent="0.25">
      <c r="G3964" s="28"/>
    </row>
    <row r="3965" spans="7:7" s="66" customFormat="1" ht="14.25" x14ac:dyDescent="0.25">
      <c r="G3965" s="28"/>
    </row>
    <row r="3966" spans="7:7" s="66" customFormat="1" ht="14.25" x14ac:dyDescent="0.25">
      <c r="G3966" s="28"/>
    </row>
    <row r="3967" spans="7:7" s="66" customFormat="1" ht="14.25" x14ac:dyDescent="0.25">
      <c r="G3967" s="28"/>
    </row>
    <row r="3968" spans="7:7" s="66" customFormat="1" ht="14.25" x14ac:dyDescent="0.25">
      <c r="G3968" s="28"/>
    </row>
    <row r="3969" spans="7:7" s="66" customFormat="1" ht="14.25" x14ac:dyDescent="0.25">
      <c r="G3969" s="28"/>
    </row>
    <row r="3970" spans="7:7" s="66" customFormat="1" ht="14.25" x14ac:dyDescent="0.25">
      <c r="G3970" s="28"/>
    </row>
    <row r="3971" spans="7:7" s="66" customFormat="1" ht="14.25" x14ac:dyDescent="0.25">
      <c r="G3971" s="28"/>
    </row>
    <row r="3972" spans="7:7" s="66" customFormat="1" ht="14.25" x14ac:dyDescent="0.25">
      <c r="G3972" s="28"/>
    </row>
    <row r="3973" spans="7:7" s="66" customFormat="1" ht="14.25" x14ac:dyDescent="0.25">
      <c r="G3973" s="28"/>
    </row>
    <row r="3974" spans="7:7" s="66" customFormat="1" ht="14.25" x14ac:dyDescent="0.25">
      <c r="G3974" s="28"/>
    </row>
    <row r="3975" spans="7:7" s="66" customFormat="1" ht="14.25" x14ac:dyDescent="0.25">
      <c r="G3975" s="28"/>
    </row>
    <row r="3976" spans="7:7" s="66" customFormat="1" ht="14.25" x14ac:dyDescent="0.25">
      <c r="G3976" s="28"/>
    </row>
    <row r="3977" spans="7:7" s="66" customFormat="1" ht="14.25" x14ac:dyDescent="0.25">
      <c r="G3977" s="28"/>
    </row>
    <row r="3978" spans="7:7" s="66" customFormat="1" ht="14.25" x14ac:dyDescent="0.25">
      <c r="G3978" s="28"/>
    </row>
    <row r="3979" spans="7:7" s="66" customFormat="1" ht="14.25" x14ac:dyDescent="0.25">
      <c r="G3979" s="28"/>
    </row>
    <row r="3980" spans="7:7" s="66" customFormat="1" ht="14.25" x14ac:dyDescent="0.25">
      <c r="G3980" s="28"/>
    </row>
    <row r="3981" spans="7:7" s="66" customFormat="1" ht="14.25" x14ac:dyDescent="0.25">
      <c r="G3981" s="28"/>
    </row>
    <row r="3982" spans="7:7" s="66" customFormat="1" ht="14.25" x14ac:dyDescent="0.25">
      <c r="G3982" s="28"/>
    </row>
    <row r="3983" spans="7:7" s="66" customFormat="1" ht="14.25" x14ac:dyDescent="0.25">
      <c r="G3983" s="28"/>
    </row>
    <row r="3984" spans="7:7" s="66" customFormat="1" ht="14.25" x14ac:dyDescent="0.25">
      <c r="G3984" s="28"/>
    </row>
    <row r="3985" spans="7:7" s="66" customFormat="1" ht="14.25" x14ac:dyDescent="0.25">
      <c r="G3985" s="28"/>
    </row>
    <row r="3986" spans="7:7" s="66" customFormat="1" ht="14.25" x14ac:dyDescent="0.25">
      <c r="G3986" s="28"/>
    </row>
    <row r="3987" spans="7:7" s="66" customFormat="1" ht="14.25" x14ac:dyDescent="0.25">
      <c r="G3987" s="28"/>
    </row>
    <row r="3988" spans="7:7" s="66" customFormat="1" ht="14.25" x14ac:dyDescent="0.25">
      <c r="G3988" s="28"/>
    </row>
    <row r="3989" spans="7:7" s="66" customFormat="1" ht="14.25" x14ac:dyDescent="0.25">
      <c r="G3989" s="28"/>
    </row>
    <row r="3990" spans="7:7" s="66" customFormat="1" ht="14.25" x14ac:dyDescent="0.25">
      <c r="G3990" s="28"/>
    </row>
    <row r="3991" spans="7:7" s="66" customFormat="1" ht="14.25" x14ac:dyDescent="0.25">
      <c r="G3991" s="28"/>
    </row>
    <row r="3992" spans="7:7" s="66" customFormat="1" ht="14.25" x14ac:dyDescent="0.25">
      <c r="G3992" s="28"/>
    </row>
    <row r="3993" spans="7:7" s="66" customFormat="1" ht="14.25" x14ac:dyDescent="0.25">
      <c r="G3993" s="28"/>
    </row>
    <row r="3994" spans="7:7" s="66" customFormat="1" ht="14.25" x14ac:dyDescent="0.25">
      <c r="G3994" s="28"/>
    </row>
    <row r="3995" spans="7:7" s="66" customFormat="1" ht="14.25" x14ac:dyDescent="0.25">
      <c r="G3995" s="28"/>
    </row>
    <row r="3996" spans="7:7" s="66" customFormat="1" ht="14.25" x14ac:dyDescent="0.25">
      <c r="G3996" s="28"/>
    </row>
    <row r="3997" spans="7:7" s="66" customFormat="1" ht="14.25" x14ac:dyDescent="0.25">
      <c r="G3997" s="28"/>
    </row>
    <row r="3998" spans="7:7" s="66" customFormat="1" ht="14.25" x14ac:dyDescent="0.25">
      <c r="G3998" s="28"/>
    </row>
    <row r="3999" spans="7:7" s="66" customFormat="1" ht="14.25" x14ac:dyDescent="0.25">
      <c r="G3999" s="28"/>
    </row>
    <row r="4000" spans="7:7" s="66" customFormat="1" ht="14.25" x14ac:dyDescent="0.25">
      <c r="G4000" s="28"/>
    </row>
    <row r="4001" spans="7:7" s="66" customFormat="1" ht="14.25" x14ac:dyDescent="0.25">
      <c r="G4001" s="28"/>
    </row>
    <row r="4002" spans="7:7" s="66" customFormat="1" ht="14.25" x14ac:dyDescent="0.25">
      <c r="G4002" s="28"/>
    </row>
    <row r="4003" spans="7:7" s="66" customFormat="1" ht="14.25" x14ac:dyDescent="0.25">
      <c r="G4003" s="28"/>
    </row>
    <row r="4004" spans="7:7" s="66" customFormat="1" ht="14.25" x14ac:dyDescent="0.25">
      <c r="G4004" s="28"/>
    </row>
    <row r="4005" spans="7:7" s="66" customFormat="1" ht="14.25" x14ac:dyDescent="0.25">
      <c r="G4005" s="28"/>
    </row>
    <row r="4006" spans="7:7" s="66" customFormat="1" ht="14.25" x14ac:dyDescent="0.25">
      <c r="G4006" s="28"/>
    </row>
    <row r="4007" spans="7:7" s="66" customFormat="1" ht="14.25" x14ac:dyDescent="0.25">
      <c r="G4007" s="28"/>
    </row>
    <row r="4008" spans="7:7" s="66" customFormat="1" ht="14.25" x14ac:dyDescent="0.25">
      <c r="G4008" s="28"/>
    </row>
    <row r="4009" spans="7:7" s="66" customFormat="1" ht="14.25" x14ac:dyDescent="0.25">
      <c r="G4009" s="28"/>
    </row>
    <row r="4010" spans="7:7" s="66" customFormat="1" ht="14.25" x14ac:dyDescent="0.25">
      <c r="G4010" s="28"/>
    </row>
    <row r="4011" spans="7:7" s="66" customFormat="1" ht="14.25" x14ac:dyDescent="0.25">
      <c r="G4011" s="28"/>
    </row>
    <row r="4012" spans="7:7" s="66" customFormat="1" ht="14.25" x14ac:dyDescent="0.25">
      <c r="G4012" s="28"/>
    </row>
    <row r="4013" spans="7:7" s="66" customFormat="1" ht="14.25" x14ac:dyDescent="0.25">
      <c r="G4013" s="28"/>
    </row>
    <row r="4014" spans="7:7" s="66" customFormat="1" ht="14.25" x14ac:dyDescent="0.25">
      <c r="G4014" s="28"/>
    </row>
    <row r="4015" spans="7:7" s="66" customFormat="1" ht="14.25" x14ac:dyDescent="0.25">
      <c r="G4015" s="28"/>
    </row>
    <row r="4016" spans="7:7" s="66" customFormat="1" ht="14.25" x14ac:dyDescent="0.25">
      <c r="G4016" s="28"/>
    </row>
    <row r="4017" spans="7:7" s="66" customFormat="1" ht="14.25" x14ac:dyDescent="0.25">
      <c r="G4017" s="28"/>
    </row>
    <row r="4018" spans="7:7" s="66" customFormat="1" ht="14.25" x14ac:dyDescent="0.25">
      <c r="G4018" s="28"/>
    </row>
    <row r="4019" spans="7:7" s="66" customFormat="1" ht="14.25" x14ac:dyDescent="0.25">
      <c r="G4019" s="28"/>
    </row>
    <row r="4020" spans="7:7" s="66" customFormat="1" ht="14.25" x14ac:dyDescent="0.25">
      <c r="G4020" s="28"/>
    </row>
    <row r="4021" spans="7:7" s="66" customFormat="1" ht="14.25" x14ac:dyDescent="0.25">
      <c r="G4021" s="28"/>
    </row>
    <row r="4022" spans="7:7" s="66" customFormat="1" ht="14.25" x14ac:dyDescent="0.25">
      <c r="G4022" s="28"/>
    </row>
    <row r="4023" spans="7:7" s="66" customFormat="1" ht="14.25" x14ac:dyDescent="0.25">
      <c r="G4023" s="28"/>
    </row>
    <row r="4024" spans="7:7" s="66" customFormat="1" ht="14.25" x14ac:dyDescent="0.25">
      <c r="G4024" s="28"/>
    </row>
    <row r="4025" spans="7:7" s="66" customFormat="1" ht="14.25" x14ac:dyDescent="0.25">
      <c r="G4025" s="28"/>
    </row>
    <row r="4026" spans="7:7" s="66" customFormat="1" ht="14.25" x14ac:dyDescent="0.25">
      <c r="G4026" s="28"/>
    </row>
    <row r="4027" spans="7:7" s="66" customFormat="1" ht="14.25" x14ac:dyDescent="0.25">
      <c r="G4027" s="28"/>
    </row>
    <row r="4028" spans="7:7" s="66" customFormat="1" ht="14.25" x14ac:dyDescent="0.25">
      <c r="G4028" s="28"/>
    </row>
    <row r="4029" spans="7:7" s="66" customFormat="1" ht="14.25" x14ac:dyDescent="0.25">
      <c r="G4029" s="28"/>
    </row>
    <row r="4030" spans="7:7" s="66" customFormat="1" ht="14.25" x14ac:dyDescent="0.25">
      <c r="G4030" s="28"/>
    </row>
    <row r="4031" spans="7:7" s="66" customFormat="1" ht="14.25" x14ac:dyDescent="0.25">
      <c r="G4031" s="28"/>
    </row>
    <row r="4032" spans="7:7" s="66" customFormat="1" ht="14.25" x14ac:dyDescent="0.25">
      <c r="G4032" s="28"/>
    </row>
    <row r="4033" spans="7:7" s="66" customFormat="1" ht="14.25" x14ac:dyDescent="0.25">
      <c r="G4033" s="28"/>
    </row>
    <row r="4034" spans="7:7" s="66" customFormat="1" ht="14.25" x14ac:dyDescent="0.25">
      <c r="G4034" s="28"/>
    </row>
    <row r="4035" spans="7:7" s="66" customFormat="1" ht="14.25" x14ac:dyDescent="0.25">
      <c r="G4035" s="28"/>
    </row>
    <row r="4036" spans="7:7" s="66" customFormat="1" ht="14.25" x14ac:dyDescent="0.25">
      <c r="G4036" s="28"/>
    </row>
    <row r="4037" spans="7:7" s="66" customFormat="1" ht="14.25" x14ac:dyDescent="0.25">
      <c r="G4037" s="28"/>
    </row>
    <row r="4038" spans="7:7" s="66" customFormat="1" ht="14.25" x14ac:dyDescent="0.25">
      <c r="G4038" s="28"/>
    </row>
    <row r="4039" spans="7:7" s="66" customFormat="1" ht="14.25" x14ac:dyDescent="0.25">
      <c r="G4039" s="28"/>
    </row>
    <row r="4040" spans="7:7" s="66" customFormat="1" ht="14.25" x14ac:dyDescent="0.25">
      <c r="G4040" s="28"/>
    </row>
    <row r="4041" spans="7:7" s="66" customFormat="1" ht="14.25" x14ac:dyDescent="0.25">
      <c r="G4041" s="28"/>
    </row>
    <row r="4042" spans="7:7" s="66" customFormat="1" ht="14.25" x14ac:dyDescent="0.25">
      <c r="G4042" s="28"/>
    </row>
    <row r="4043" spans="7:7" s="66" customFormat="1" ht="14.25" x14ac:dyDescent="0.25">
      <c r="G4043" s="28"/>
    </row>
    <row r="4044" spans="7:7" s="66" customFormat="1" ht="14.25" x14ac:dyDescent="0.25">
      <c r="G4044" s="28"/>
    </row>
    <row r="4045" spans="7:7" s="66" customFormat="1" ht="14.25" x14ac:dyDescent="0.25">
      <c r="G4045" s="28"/>
    </row>
    <row r="4046" spans="7:7" s="66" customFormat="1" ht="14.25" x14ac:dyDescent="0.25">
      <c r="G4046" s="28"/>
    </row>
    <row r="4047" spans="7:7" s="66" customFormat="1" ht="14.25" x14ac:dyDescent="0.25">
      <c r="G4047" s="28"/>
    </row>
    <row r="4048" spans="7:7" s="66" customFormat="1" ht="14.25" x14ac:dyDescent="0.25">
      <c r="G4048" s="28"/>
    </row>
    <row r="4049" spans="7:7" s="66" customFormat="1" ht="14.25" x14ac:dyDescent="0.25">
      <c r="G4049" s="28"/>
    </row>
    <row r="4050" spans="7:7" s="66" customFormat="1" ht="14.25" x14ac:dyDescent="0.25">
      <c r="G4050" s="28"/>
    </row>
    <row r="4051" spans="7:7" s="66" customFormat="1" ht="14.25" x14ac:dyDescent="0.25">
      <c r="G4051" s="28"/>
    </row>
    <row r="4052" spans="7:7" s="66" customFormat="1" ht="14.25" x14ac:dyDescent="0.25">
      <c r="G4052" s="28"/>
    </row>
    <row r="4053" spans="7:7" s="66" customFormat="1" ht="14.25" x14ac:dyDescent="0.25">
      <c r="G4053" s="28"/>
    </row>
    <row r="4054" spans="7:7" s="66" customFormat="1" ht="14.25" x14ac:dyDescent="0.25">
      <c r="G4054" s="28"/>
    </row>
    <row r="4055" spans="7:7" s="66" customFormat="1" ht="14.25" x14ac:dyDescent="0.25">
      <c r="G4055" s="28"/>
    </row>
    <row r="4056" spans="7:7" s="66" customFormat="1" ht="14.25" x14ac:dyDescent="0.25">
      <c r="G4056" s="28"/>
    </row>
    <row r="4057" spans="7:7" s="66" customFormat="1" ht="14.25" x14ac:dyDescent="0.25">
      <c r="G4057" s="28"/>
    </row>
    <row r="4058" spans="7:7" s="66" customFormat="1" ht="14.25" x14ac:dyDescent="0.25">
      <c r="G4058" s="28"/>
    </row>
    <row r="4059" spans="7:7" s="66" customFormat="1" ht="14.25" x14ac:dyDescent="0.25">
      <c r="G4059" s="28"/>
    </row>
    <row r="4060" spans="7:7" s="66" customFormat="1" ht="14.25" x14ac:dyDescent="0.25">
      <c r="G4060" s="28"/>
    </row>
    <row r="4061" spans="7:7" s="66" customFormat="1" ht="14.25" x14ac:dyDescent="0.25">
      <c r="G4061" s="28"/>
    </row>
    <row r="4062" spans="7:7" s="66" customFormat="1" ht="14.25" x14ac:dyDescent="0.25">
      <c r="G4062" s="28"/>
    </row>
    <row r="4063" spans="7:7" s="66" customFormat="1" ht="14.25" x14ac:dyDescent="0.25">
      <c r="G4063" s="28"/>
    </row>
    <row r="4064" spans="7:7" s="66" customFormat="1" ht="14.25" x14ac:dyDescent="0.25">
      <c r="G4064" s="28"/>
    </row>
    <row r="4065" spans="7:7" s="66" customFormat="1" ht="14.25" x14ac:dyDescent="0.25">
      <c r="G4065" s="28"/>
    </row>
    <row r="4066" spans="7:7" s="66" customFormat="1" ht="14.25" x14ac:dyDescent="0.25">
      <c r="G4066" s="28"/>
    </row>
    <row r="4067" spans="7:7" s="66" customFormat="1" ht="14.25" x14ac:dyDescent="0.25">
      <c r="G4067" s="28"/>
    </row>
    <row r="4068" spans="7:7" s="66" customFormat="1" ht="14.25" x14ac:dyDescent="0.25">
      <c r="G4068" s="28"/>
    </row>
    <row r="4069" spans="7:7" s="66" customFormat="1" ht="14.25" x14ac:dyDescent="0.25">
      <c r="G4069" s="28"/>
    </row>
    <row r="4070" spans="7:7" s="66" customFormat="1" ht="14.25" x14ac:dyDescent="0.25">
      <c r="G4070" s="28"/>
    </row>
    <row r="4071" spans="7:7" s="66" customFormat="1" ht="14.25" x14ac:dyDescent="0.25">
      <c r="G4071" s="28"/>
    </row>
    <row r="4072" spans="7:7" s="66" customFormat="1" ht="14.25" x14ac:dyDescent="0.25">
      <c r="G4072" s="28"/>
    </row>
    <row r="4073" spans="7:7" s="66" customFormat="1" ht="14.25" x14ac:dyDescent="0.25">
      <c r="G4073" s="28"/>
    </row>
    <row r="4074" spans="7:7" s="66" customFormat="1" ht="14.25" x14ac:dyDescent="0.25">
      <c r="G4074" s="28"/>
    </row>
    <row r="4075" spans="7:7" s="66" customFormat="1" ht="14.25" x14ac:dyDescent="0.25">
      <c r="G4075" s="28"/>
    </row>
    <row r="4076" spans="7:7" s="66" customFormat="1" ht="14.25" x14ac:dyDescent="0.25">
      <c r="G4076" s="28"/>
    </row>
    <row r="4077" spans="7:7" s="66" customFormat="1" ht="14.25" x14ac:dyDescent="0.25">
      <c r="G4077" s="28"/>
    </row>
    <row r="4078" spans="7:7" s="66" customFormat="1" ht="14.25" x14ac:dyDescent="0.25">
      <c r="G4078" s="28"/>
    </row>
    <row r="4079" spans="7:7" s="66" customFormat="1" ht="14.25" x14ac:dyDescent="0.25">
      <c r="G4079" s="28"/>
    </row>
    <row r="4080" spans="7:7" s="66" customFormat="1" ht="14.25" x14ac:dyDescent="0.25">
      <c r="G4080" s="28"/>
    </row>
    <row r="4081" spans="7:7" s="66" customFormat="1" ht="14.25" x14ac:dyDescent="0.25">
      <c r="G4081" s="28"/>
    </row>
    <row r="4082" spans="7:7" s="66" customFormat="1" ht="14.25" x14ac:dyDescent="0.25">
      <c r="G4082" s="28"/>
    </row>
    <row r="4083" spans="7:7" s="66" customFormat="1" ht="14.25" x14ac:dyDescent="0.25">
      <c r="G4083" s="28"/>
    </row>
    <row r="4084" spans="7:7" s="66" customFormat="1" ht="14.25" x14ac:dyDescent="0.25">
      <c r="G4084" s="28"/>
    </row>
    <row r="4085" spans="7:7" s="66" customFormat="1" ht="14.25" x14ac:dyDescent="0.25">
      <c r="G4085" s="28"/>
    </row>
    <row r="4086" spans="7:7" s="66" customFormat="1" ht="14.25" x14ac:dyDescent="0.25">
      <c r="G4086" s="28"/>
    </row>
    <row r="4087" spans="7:7" s="66" customFormat="1" ht="14.25" x14ac:dyDescent="0.25">
      <c r="G4087" s="28"/>
    </row>
    <row r="4088" spans="7:7" s="66" customFormat="1" ht="14.25" x14ac:dyDescent="0.25">
      <c r="G4088" s="28"/>
    </row>
    <row r="4089" spans="7:7" s="66" customFormat="1" ht="14.25" x14ac:dyDescent="0.25">
      <c r="G4089" s="28"/>
    </row>
    <row r="4090" spans="7:7" s="66" customFormat="1" ht="14.25" x14ac:dyDescent="0.25">
      <c r="G4090" s="28"/>
    </row>
    <row r="4091" spans="7:7" s="66" customFormat="1" ht="14.25" x14ac:dyDescent="0.25">
      <c r="G4091" s="28"/>
    </row>
    <row r="4092" spans="7:7" s="66" customFormat="1" ht="14.25" x14ac:dyDescent="0.25">
      <c r="G4092" s="28"/>
    </row>
    <row r="4093" spans="7:7" s="66" customFormat="1" ht="14.25" x14ac:dyDescent="0.25">
      <c r="G4093" s="28"/>
    </row>
    <row r="4094" spans="7:7" s="66" customFormat="1" ht="14.25" x14ac:dyDescent="0.25">
      <c r="G4094" s="28"/>
    </row>
    <row r="4095" spans="7:7" s="66" customFormat="1" ht="14.25" x14ac:dyDescent="0.25">
      <c r="G4095" s="28"/>
    </row>
    <row r="4096" spans="7:7" s="66" customFormat="1" ht="14.25" x14ac:dyDescent="0.25">
      <c r="G4096" s="28"/>
    </row>
    <row r="4097" spans="7:7" s="66" customFormat="1" ht="14.25" x14ac:dyDescent="0.25">
      <c r="G4097" s="28"/>
    </row>
    <row r="4098" spans="7:7" s="66" customFormat="1" ht="14.25" x14ac:dyDescent="0.25">
      <c r="G4098" s="28"/>
    </row>
    <row r="4099" spans="7:7" s="66" customFormat="1" ht="14.25" x14ac:dyDescent="0.25">
      <c r="G4099" s="28"/>
    </row>
    <row r="4100" spans="7:7" s="66" customFormat="1" ht="14.25" x14ac:dyDescent="0.25">
      <c r="G4100" s="28"/>
    </row>
    <row r="4101" spans="7:7" s="66" customFormat="1" ht="14.25" x14ac:dyDescent="0.25">
      <c r="G4101" s="28"/>
    </row>
    <row r="4102" spans="7:7" s="66" customFormat="1" ht="14.25" x14ac:dyDescent="0.25">
      <c r="G4102" s="28"/>
    </row>
    <row r="4103" spans="7:7" s="66" customFormat="1" ht="14.25" x14ac:dyDescent="0.25">
      <c r="G4103" s="28"/>
    </row>
    <row r="4104" spans="7:7" s="66" customFormat="1" ht="14.25" x14ac:dyDescent="0.25">
      <c r="G4104" s="28"/>
    </row>
    <row r="4105" spans="7:7" s="66" customFormat="1" ht="14.25" x14ac:dyDescent="0.25">
      <c r="G4105" s="28"/>
    </row>
    <row r="4106" spans="7:7" s="66" customFormat="1" ht="14.25" x14ac:dyDescent="0.25">
      <c r="G4106" s="28"/>
    </row>
    <row r="4107" spans="7:7" s="66" customFormat="1" ht="14.25" x14ac:dyDescent="0.25">
      <c r="G4107" s="28"/>
    </row>
    <row r="4108" spans="7:7" s="66" customFormat="1" ht="14.25" x14ac:dyDescent="0.25">
      <c r="G4108" s="28"/>
    </row>
    <row r="4109" spans="7:7" s="66" customFormat="1" ht="14.25" x14ac:dyDescent="0.25">
      <c r="G4109" s="28"/>
    </row>
    <row r="4110" spans="7:7" s="66" customFormat="1" ht="14.25" x14ac:dyDescent="0.25">
      <c r="G4110" s="28"/>
    </row>
    <row r="4111" spans="7:7" s="66" customFormat="1" ht="14.25" x14ac:dyDescent="0.25">
      <c r="G4111" s="28"/>
    </row>
    <row r="4112" spans="7:7" s="66" customFormat="1" ht="14.25" x14ac:dyDescent="0.25">
      <c r="G4112" s="28"/>
    </row>
    <row r="4113" spans="7:7" s="66" customFormat="1" ht="14.25" x14ac:dyDescent="0.25">
      <c r="G4113" s="28"/>
    </row>
    <row r="4114" spans="7:7" s="66" customFormat="1" ht="14.25" x14ac:dyDescent="0.25">
      <c r="G4114" s="28"/>
    </row>
    <row r="4115" spans="7:7" s="66" customFormat="1" ht="14.25" x14ac:dyDescent="0.25">
      <c r="G4115" s="28"/>
    </row>
    <row r="4116" spans="7:7" s="66" customFormat="1" ht="14.25" x14ac:dyDescent="0.25">
      <c r="G4116" s="28"/>
    </row>
    <row r="4117" spans="7:7" s="66" customFormat="1" ht="14.25" x14ac:dyDescent="0.25">
      <c r="G4117" s="28"/>
    </row>
    <row r="4118" spans="7:7" s="66" customFormat="1" ht="14.25" x14ac:dyDescent="0.25">
      <c r="G4118" s="28"/>
    </row>
    <row r="4119" spans="7:7" s="66" customFormat="1" ht="14.25" x14ac:dyDescent="0.25">
      <c r="G4119" s="28"/>
    </row>
    <row r="4120" spans="7:7" s="66" customFormat="1" ht="14.25" x14ac:dyDescent="0.25">
      <c r="G4120" s="28"/>
    </row>
    <row r="4121" spans="7:7" s="66" customFormat="1" ht="14.25" x14ac:dyDescent="0.25">
      <c r="G4121" s="28"/>
    </row>
    <row r="4122" spans="7:7" s="66" customFormat="1" ht="14.25" x14ac:dyDescent="0.25">
      <c r="G4122" s="28"/>
    </row>
    <row r="4123" spans="7:7" s="66" customFormat="1" ht="14.25" x14ac:dyDescent="0.25">
      <c r="G4123" s="28"/>
    </row>
    <row r="4124" spans="7:7" s="66" customFormat="1" ht="14.25" x14ac:dyDescent="0.25">
      <c r="G4124" s="28"/>
    </row>
    <row r="4125" spans="7:7" s="66" customFormat="1" ht="14.25" x14ac:dyDescent="0.25">
      <c r="G4125" s="28"/>
    </row>
    <row r="4126" spans="7:7" s="66" customFormat="1" ht="14.25" x14ac:dyDescent="0.25">
      <c r="G4126" s="28"/>
    </row>
    <row r="4127" spans="7:7" s="66" customFormat="1" ht="14.25" x14ac:dyDescent="0.25">
      <c r="G4127" s="28"/>
    </row>
    <row r="4128" spans="7:7" s="66" customFormat="1" ht="14.25" x14ac:dyDescent="0.25">
      <c r="G4128" s="28"/>
    </row>
    <row r="4129" spans="7:7" s="66" customFormat="1" ht="14.25" x14ac:dyDescent="0.25">
      <c r="G4129" s="28"/>
    </row>
    <row r="4130" spans="7:7" s="66" customFormat="1" ht="14.25" x14ac:dyDescent="0.25">
      <c r="G4130" s="28"/>
    </row>
    <row r="4131" spans="7:7" s="66" customFormat="1" ht="14.25" x14ac:dyDescent="0.25">
      <c r="G4131" s="28"/>
    </row>
    <row r="4132" spans="7:7" s="66" customFormat="1" ht="14.25" x14ac:dyDescent="0.25">
      <c r="G4132" s="28"/>
    </row>
    <row r="4133" spans="7:7" s="66" customFormat="1" ht="14.25" x14ac:dyDescent="0.25">
      <c r="G4133" s="28"/>
    </row>
    <row r="4134" spans="7:7" s="66" customFormat="1" ht="14.25" x14ac:dyDescent="0.25">
      <c r="G4134" s="28"/>
    </row>
    <row r="4135" spans="7:7" s="66" customFormat="1" ht="14.25" x14ac:dyDescent="0.25">
      <c r="G4135" s="28"/>
    </row>
    <row r="4136" spans="7:7" s="66" customFormat="1" ht="14.25" x14ac:dyDescent="0.25">
      <c r="G4136" s="28"/>
    </row>
    <row r="4137" spans="7:7" s="66" customFormat="1" ht="14.25" x14ac:dyDescent="0.25">
      <c r="G4137" s="28"/>
    </row>
    <row r="4138" spans="7:7" s="66" customFormat="1" ht="14.25" x14ac:dyDescent="0.25">
      <c r="G4138" s="28"/>
    </row>
    <row r="4139" spans="7:7" s="66" customFormat="1" ht="14.25" x14ac:dyDescent="0.25">
      <c r="G4139" s="28"/>
    </row>
    <row r="4140" spans="7:7" s="66" customFormat="1" ht="14.25" x14ac:dyDescent="0.25">
      <c r="G4140" s="28"/>
    </row>
    <row r="4141" spans="7:7" s="66" customFormat="1" ht="14.25" x14ac:dyDescent="0.25">
      <c r="G4141" s="28"/>
    </row>
    <row r="4142" spans="7:7" s="66" customFormat="1" ht="14.25" x14ac:dyDescent="0.25">
      <c r="G4142" s="28"/>
    </row>
    <row r="4143" spans="7:7" s="66" customFormat="1" ht="14.25" x14ac:dyDescent="0.25">
      <c r="G4143" s="28"/>
    </row>
    <row r="4144" spans="7:7" s="66" customFormat="1" ht="14.25" x14ac:dyDescent="0.25">
      <c r="G4144" s="28"/>
    </row>
    <row r="4145" spans="7:7" s="66" customFormat="1" ht="14.25" x14ac:dyDescent="0.25">
      <c r="G4145" s="28"/>
    </row>
    <row r="4146" spans="7:7" s="66" customFormat="1" ht="14.25" x14ac:dyDescent="0.25">
      <c r="G4146" s="28"/>
    </row>
    <row r="4147" spans="7:7" s="66" customFormat="1" ht="14.25" x14ac:dyDescent="0.25">
      <c r="G4147" s="28"/>
    </row>
    <row r="4148" spans="7:7" s="66" customFormat="1" ht="14.25" x14ac:dyDescent="0.25">
      <c r="G4148" s="28"/>
    </row>
    <row r="4149" spans="7:7" s="66" customFormat="1" ht="14.25" x14ac:dyDescent="0.25">
      <c r="G4149" s="28"/>
    </row>
    <row r="4150" spans="7:7" s="66" customFormat="1" ht="14.25" x14ac:dyDescent="0.25">
      <c r="G4150" s="28"/>
    </row>
    <row r="4151" spans="7:7" s="66" customFormat="1" ht="14.25" x14ac:dyDescent="0.25">
      <c r="G4151" s="28"/>
    </row>
    <row r="4152" spans="7:7" s="66" customFormat="1" ht="14.25" x14ac:dyDescent="0.25">
      <c r="G4152" s="28"/>
    </row>
    <row r="4153" spans="7:7" s="66" customFormat="1" ht="14.25" x14ac:dyDescent="0.25">
      <c r="G4153" s="28"/>
    </row>
    <row r="4154" spans="7:7" s="66" customFormat="1" ht="14.25" x14ac:dyDescent="0.25">
      <c r="G4154" s="28"/>
    </row>
    <row r="4155" spans="7:7" s="66" customFormat="1" ht="14.25" x14ac:dyDescent="0.25">
      <c r="G4155" s="28"/>
    </row>
    <row r="4156" spans="7:7" s="66" customFormat="1" ht="14.25" x14ac:dyDescent="0.25">
      <c r="G4156" s="28"/>
    </row>
    <row r="4157" spans="7:7" s="66" customFormat="1" ht="14.25" x14ac:dyDescent="0.25">
      <c r="G4157" s="28"/>
    </row>
    <row r="4158" spans="7:7" s="66" customFormat="1" ht="14.25" x14ac:dyDescent="0.25">
      <c r="G4158" s="28"/>
    </row>
    <row r="4159" spans="7:7" s="66" customFormat="1" ht="14.25" x14ac:dyDescent="0.25">
      <c r="G4159" s="28"/>
    </row>
    <row r="4160" spans="7:7" s="66" customFormat="1" ht="14.25" x14ac:dyDescent="0.25">
      <c r="G4160" s="28"/>
    </row>
    <row r="4161" spans="7:7" s="66" customFormat="1" ht="14.25" x14ac:dyDescent="0.25">
      <c r="G4161" s="28"/>
    </row>
    <row r="4162" spans="7:7" s="66" customFormat="1" ht="14.25" x14ac:dyDescent="0.25">
      <c r="G4162" s="28"/>
    </row>
    <row r="4163" spans="7:7" s="66" customFormat="1" ht="14.25" x14ac:dyDescent="0.25">
      <c r="G4163" s="28"/>
    </row>
    <row r="4164" spans="7:7" s="66" customFormat="1" ht="14.25" x14ac:dyDescent="0.25">
      <c r="G4164" s="28"/>
    </row>
    <row r="4165" spans="7:7" s="66" customFormat="1" ht="14.25" x14ac:dyDescent="0.25">
      <c r="G4165" s="28"/>
    </row>
    <row r="4166" spans="7:7" s="66" customFormat="1" ht="14.25" x14ac:dyDescent="0.25">
      <c r="G4166" s="28"/>
    </row>
    <row r="4167" spans="7:7" s="66" customFormat="1" ht="14.25" x14ac:dyDescent="0.25">
      <c r="G4167" s="28"/>
    </row>
    <row r="4168" spans="7:7" s="66" customFormat="1" ht="14.25" x14ac:dyDescent="0.25">
      <c r="G4168" s="28"/>
    </row>
    <row r="4169" spans="7:7" s="66" customFormat="1" ht="14.25" x14ac:dyDescent="0.25">
      <c r="G4169" s="28"/>
    </row>
    <row r="4170" spans="7:7" s="66" customFormat="1" ht="14.25" x14ac:dyDescent="0.25">
      <c r="G4170" s="28"/>
    </row>
    <row r="4171" spans="7:7" s="66" customFormat="1" ht="14.25" x14ac:dyDescent="0.25">
      <c r="G4171" s="28"/>
    </row>
    <row r="4172" spans="7:7" s="66" customFormat="1" ht="14.25" x14ac:dyDescent="0.25">
      <c r="G4172" s="28"/>
    </row>
    <row r="4173" spans="7:7" s="66" customFormat="1" ht="14.25" x14ac:dyDescent="0.25">
      <c r="G4173" s="28"/>
    </row>
    <row r="4174" spans="7:7" s="66" customFormat="1" ht="14.25" x14ac:dyDescent="0.25">
      <c r="G4174" s="28"/>
    </row>
    <row r="4175" spans="7:7" s="66" customFormat="1" ht="14.25" x14ac:dyDescent="0.25">
      <c r="G4175" s="28"/>
    </row>
    <row r="4176" spans="7:7" s="66" customFormat="1" ht="14.25" x14ac:dyDescent="0.25">
      <c r="G4176" s="28"/>
    </row>
    <row r="4177" spans="7:7" s="66" customFormat="1" ht="14.25" x14ac:dyDescent="0.25">
      <c r="G4177" s="28"/>
    </row>
    <row r="4178" spans="7:7" s="66" customFormat="1" ht="14.25" x14ac:dyDescent="0.25">
      <c r="G4178" s="28"/>
    </row>
    <row r="4179" spans="7:7" s="66" customFormat="1" ht="14.25" x14ac:dyDescent="0.25">
      <c r="G4179" s="28"/>
    </row>
    <row r="4180" spans="7:7" s="66" customFormat="1" ht="14.25" x14ac:dyDescent="0.25">
      <c r="G4180" s="28"/>
    </row>
    <row r="4181" spans="7:7" s="66" customFormat="1" ht="14.25" x14ac:dyDescent="0.25">
      <c r="G4181" s="28"/>
    </row>
    <row r="4182" spans="7:7" s="66" customFormat="1" ht="14.25" x14ac:dyDescent="0.25">
      <c r="G4182" s="28"/>
    </row>
    <row r="4183" spans="7:7" s="66" customFormat="1" ht="14.25" x14ac:dyDescent="0.25">
      <c r="G4183" s="28"/>
    </row>
    <row r="4184" spans="7:7" s="66" customFormat="1" ht="14.25" x14ac:dyDescent="0.25">
      <c r="G4184" s="28"/>
    </row>
    <row r="4185" spans="7:7" s="66" customFormat="1" ht="14.25" x14ac:dyDescent="0.25">
      <c r="G4185" s="28"/>
    </row>
    <row r="4186" spans="7:7" s="66" customFormat="1" ht="14.25" x14ac:dyDescent="0.25">
      <c r="G4186" s="28"/>
    </row>
    <row r="4187" spans="7:7" s="66" customFormat="1" ht="14.25" x14ac:dyDescent="0.25">
      <c r="G4187" s="28"/>
    </row>
    <row r="4188" spans="7:7" s="66" customFormat="1" ht="14.25" x14ac:dyDescent="0.25">
      <c r="G4188" s="28"/>
    </row>
    <row r="4189" spans="7:7" s="66" customFormat="1" ht="14.25" x14ac:dyDescent="0.25">
      <c r="G4189" s="28"/>
    </row>
    <row r="4190" spans="7:7" s="66" customFormat="1" ht="14.25" x14ac:dyDescent="0.25">
      <c r="G4190" s="28"/>
    </row>
    <row r="4191" spans="7:7" s="66" customFormat="1" ht="14.25" x14ac:dyDescent="0.25">
      <c r="G4191" s="28"/>
    </row>
    <row r="4192" spans="7:7" s="66" customFormat="1" ht="14.25" x14ac:dyDescent="0.25">
      <c r="G4192" s="28"/>
    </row>
    <row r="4193" spans="7:7" s="66" customFormat="1" ht="14.25" x14ac:dyDescent="0.25">
      <c r="G4193" s="28"/>
    </row>
    <row r="4194" spans="7:7" s="66" customFormat="1" ht="14.25" x14ac:dyDescent="0.25">
      <c r="G4194" s="28"/>
    </row>
    <row r="4195" spans="7:7" s="66" customFormat="1" ht="14.25" x14ac:dyDescent="0.25">
      <c r="G4195" s="28"/>
    </row>
    <row r="4196" spans="7:7" s="66" customFormat="1" ht="14.25" x14ac:dyDescent="0.25">
      <c r="G4196" s="28"/>
    </row>
    <row r="4197" spans="7:7" s="66" customFormat="1" ht="14.25" x14ac:dyDescent="0.25">
      <c r="G4197" s="28"/>
    </row>
    <row r="4198" spans="7:7" s="66" customFormat="1" ht="14.25" x14ac:dyDescent="0.25">
      <c r="G4198" s="28"/>
    </row>
    <row r="4199" spans="7:7" s="66" customFormat="1" ht="14.25" x14ac:dyDescent="0.25">
      <c r="G4199" s="28"/>
    </row>
    <row r="4200" spans="7:7" s="66" customFormat="1" ht="14.25" x14ac:dyDescent="0.25">
      <c r="G4200" s="28"/>
    </row>
    <row r="4201" spans="7:7" s="66" customFormat="1" ht="14.25" x14ac:dyDescent="0.25">
      <c r="G4201" s="28"/>
    </row>
    <row r="4202" spans="7:7" s="66" customFormat="1" ht="14.25" x14ac:dyDescent="0.25">
      <c r="G4202" s="28"/>
    </row>
    <row r="4203" spans="7:7" s="66" customFormat="1" ht="14.25" x14ac:dyDescent="0.25">
      <c r="G4203" s="28"/>
    </row>
    <row r="4204" spans="7:7" s="66" customFormat="1" ht="14.25" x14ac:dyDescent="0.25">
      <c r="G4204" s="28"/>
    </row>
    <row r="4205" spans="7:7" s="66" customFormat="1" ht="14.25" x14ac:dyDescent="0.25">
      <c r="G4205" s="28"/>
    </row>
    <row r="4206" spans="7:7" s="66" customFormat="1" ht="14.25" x14ac:dyDescent="0.25">
      <c r="G4206" s="28"/>
    </row>
    <row r="4207" spans="7:7" s="66" customFormat="1" ht="14.25" x14ac:dyDescent="0.25">
      <c r="G4207" s="28"/>
    </row>
    <row r="4208" spans="7:7" s="66" customFormat="1" ht="14.25" x14ac:dyDescent="0.25">
      <c r="G4208" s="28"/>
    </row>
    <row r="4209" spans="7:7" s="66" customFormat="1" ht="14.25" x14ac:dyDescent="0.25">
      <c r="G4209" s="28"/>
    </row>
    <row r="4210" spans="7:7" s="66" customFormat="1" ht="14.25" x14ac:dyDescent="0.25">
      <c r="G4210" s="28"/>
    </row>
    <row r="4211" spans="7:7" s="66" customFormat="1" ht="14.25" x14ac:dyDescent="0.25">
      <c r="G4211" s="28"/>
    </row>
    <row r="4212" spans="7:7" s="66" customFormat="1" ht="14.25" x14ac:dyDescent="0.25">
      <c r="G4212" s="28"/>
    </row>
    <row r="4213" spans="7:7" s="66" customFormat="1" ht="14.25" x14ac:dyDescent="0.25">
      <c r="G4213" s="28"/>
    </row>
    <row r="4214" spans="7:7" s="66" customFormat="1" ht="14.25" x14ac:dyDescent="0.25">
      <c r="G4214" s="28"/>
    </row>
    <row r="4215" spans="7:7" s="66" customFormat="1" ht="14.25" x14ac:dyDescent="0.25">
      <c r="G4215" s="28"/>
    </row>
    <row r="4216" spans="7:7" s="66" customFormat="1" ht="14.25" x14ac:dyDescent="0.25">
      <c r="G4216" s="28"/>
    </row>
    <row r="4217" spans="7:7" s="66" customFormat="1" ht="14.25" x14ac:dyDescent="0.25">
      <c r="G4217" s="28"/>
    </row>
    <row r="4218" spans="7:7" s="66" customFormat="1" ht="14.25" x14ac:dyDescent="0.25">
      <c r="G4218" s="28"/>
    </row>
    <row r="4219" spans="7:7" s="66" customFormat="1" ht="14.25" x14ac:dyDescent="0.25">
      <c r="G4219" s="28"/>
    </row>
    <row r="4220" spans="7:7" s="66" customFormat="1" ht="14.25" x14ac:dyDescent="0.25">
      <c r="G4220" s="28"/>
    </row>
    <row r="4221" spans="7:7" s="66" customFormat="1" ht="14.25" x14ac:dyDescent="0.25">
      <c r="G4221" s="28"/>
    </row>
    <row r="4222" spans="7:7" s="66" customFormat="1" ht="14.25" x14ac:dyDescent="0.25">
      <c r="G4222" s="28"/>
    </row>
    <row r="4223" spans="7:7" s="66" customFormat="1" ht="14.25" x14ac:dyDescent="0.25">
      <c r="G4223" s="28"/>
    </row>
    <row r="4224" spans="7:7" s="66" customFormat="1" ht="14.25" x14ac:dyDescent="0.25">
      <c r="G4224" s="28"/>
    </row>
    <row r="4225" spans="7:7" s="66" customFormat="1" ht="14.25" x14ac:dyDescent="0.25">
      <c r="G4225" s="28"/>
    </row>
    <row r="4226" spans="7:7" s="66" customFormat="1" ht="14.25" x14ac:dyDescent="0.25">
      <c r="G4226" s="28"/>
    </row>
    <row r="4227" spans="7:7" s="66" customFormat="1" ht="14.25" x14ac:dyDescent="0.25">
      <c r="G4227" s="28"/>
    </row>
    <row r="4228" spans="7:7" s="66" customFormat="1" ht="14.25" x14ac:dyDescent="0.25">
      <c r="G4228" s="28"/>
    </row>
    <row r="4229" spans="7:7" s="66" customFormat="1" ht="14.25" x14ac:dyDescent="0.25">
      <c r="G4229" s="28"/>
    </row>
    <row r="4230" spans="7:7" s="66" customFormat="1" ht="14.25" x14ac:dyDescent="0.25">
      <c r="G4230" s="28"/>
    </row>
    <row r="4231" spans="7:7" s="66" customFormat="1" ht="14.25" x14ac:dyDescent="0.25">
      <c r="G4231" s="28"/>
    </row>
    <row r="4232" spans="7:7" s="66" customFormat="1" ht="14.25" x14ac:dyDescent="0.25">
      <c r="G4232" s="28"/>
    </row>
    <row r="4233" spans="7:7" s="66" customFormat="1" ht="14.25" x14ac:dyDescent="0.25">
      <c r="G4233" s="28"/>
    </row>
    <row r="4234" spans="7:7" s="66" customFormat="1" ht="14.25" x14ac:dyDescent="0.25">
      <c r="G4234" s="28"/>
    </row>
    <row r="4235" spans="7:7" s="66" customFormat="1" ht="14.25" x14ac:dyDescent="0.25">
      <c r="G4235" s="28"/>
    </row>
    <row r="4236" spans="7:7" s="66" customFormat="1" ht="14.25" x14ac:dyDescent="0.25">
      <c r="G4236" s="28"/>
    </row>
    <row r="4237" spans="7:7" s="66" customFormat="1" ht="14.25" x14ac:dyDescent="0.25">
      <c r="G4237" s="28"/>
    </row>
    <row r="4238" spans="7:7" s="66" customFormat="1" ht="14.25" x14ac:dyDescent="0.25">
      <c r="G4238" s="28"/>
    </row>
    <row r="4239" spans="7:7" s="66" customFormat="1" ht="14.25" x14ac:dyDescent="0.25">
      <c r="G4239" s="28"/>
    </row>
    <row r="4240" spans="7:7" s="66" customFormat="1" ht="14.25" x14ac:dyDescent="0.25">
      <c r="G4240" s="28"/>
    </row>
    <row r="4241" spans="7:7" s="66" customFormat="1" ht="14.25" x14ac:dyDescent="0.25">
      <c r="G4241" s="28"/>
    </row>
    <row r="4242" spans="7:7" s="66" customFormat="1" ht="14.25" x14ac:dyDescent="0.25">
      <c r="G4242" s="28"/>
    </row>
    <row r="4243" spans="7:7" s="66" customFormat="1" ht="14.25" x14ac:dyDescent="0.25">
      <c r="G4243" s="28"/>
    </row>
    <row r="4244" spans="7:7" s="66" customFormat="1" ht="14.25" x14ac:dyDescent="0.25">
      <c r="G4244" s="28"/>
    </row>
    <row r="4245" spans="7:7" s="66" customFormat="1" ht="14.25" x14ac:dyDescent="0.25">
      <c r="G4245" s="28"/>
    </row>
    <row r="4246" spans="7:7" s="66" customFormat="1" ht="14.25" x14ac:dyDescent="0.25">
      <c r="G4246" s="28"/>
    </row>
    <row r="4247" spans="7:7" s="66" customFormat="1" ht="14.25" x14ac:dyDescent="0.25">
      <c r="G4247" s="28"/>
    </row>
    <row r="4248" spans="7:7" s="66" customFormat="1" ht="14.25" x14ac:dyDescent="0.25">
      <c r="G4248" s="28"/>
    </row>
    <row r="4249" spans="7:7" s="66" customFormat="1" ht="14.25" x14ac:dyDescent="0.25">
      <c r="G4249" s="28"/>
    </row>
    <row r="4250" spans="7:7" s="66" customFormat="1" ht="14.25" x14ac:dyDescent="0.25">
      <c r="G4250" s="28"/>
    </row>
    <row r="4251" spans="7:7" s="66" customFormat="1" ht="14.25" x14ac:dyDescent="0.25">
      <c r="G4251" s="28"/>
    </row>
    <row r="4252" spans="7:7" s="66" customFormat="1" ht="14.25" x14ac:dyDescent="0.25">
      <c r="G4252" s="28"/>
    </row>
    <row r="4253" spans="7:7" s="66" customFormat="1" ht="14.25" x14ac:dyDescent="0.25">
      <c r="G4253" s="28"/>
    </row>
    <row r="4254" spans="7:7" s="66" customFormat="1" ht="14.25" x14ac:dyDescent="0.25">
      <c r="G4254" s="28"/>
    </row>
    <row r="4255" spans="7:7" s="66" customFormat="1" ht="14.25" x14ac:dyDescent="0.25">
      <c r="G4255" s="28"/>
    </row>
    <row r="4256" spans="7:7" s="66" customFormat="1" ht="14.25" x14ac:dyDescent="0.25">
      <c r="G4256" s="28"/>
    </row>
    <row r="4257" spans="7:7" s="66" customFormat="1" ht="14.25" x14ac:dyDescent="0.25">
      <c r="G4257" s="28"/>
    </row>
    <row r="4258" spans="7:7" s="66" customFormat="1" ht="14.25" x14ac:dyDescent="0.25">
      <c r="G4258" s="28"/>
    </row>
    <row r="4259" spans="7:7" s="66" customFormat="1" ht="14.25" x14ac:dyDescent="0.25">
      <c r="G4259" s="28"/>
    </row>
    <row r="4260" spans="7:7" s="66" customFormat="1" ht="14.25" x14ac:dyDescent="0.25">
      <c r="G4260" s="28"/>
    </row>
    <row r="4261" spans="7:7" s="66" customFormat="1" ht="14.25" x14ac:dyDescent="0.25">
      <c r="G4261" s="28"/>
    </row>
    <row r="4262" spans="7:7" s="66" customFormat="1" ht="14.25" x14ac:dyDescent="0.25">
      <c r="G4262" s="28"/>
    </row>
    <row r="4263" spans="7:7" s="66" customFormat="1" ht="14.25" x14ac:dyDescent="0.25">
      <c r="G4263" s="28"/>
    </row>
    <row r="4264" spans="7:7" s="66" customFormat="1" ht="14.25" x14ac:dyDescent="0.25">
      <c r="G4264" s="28"/>
    </row>
    <row r="4265" spans="7:7" s="66" customFormat="1" ht="14.25" x14ac:dyDescent="0.25">
      <c r="G4265" s="28"/>
    </row>
    <row r="4266" spans="7:7" s="66" customFormat="1" ht="14.25" x14ac:dyDescent="0.25">
      <c r="G4266" s="28"/>
    </row>
    <row r="4267" spans="7:7" s="66" customFormat="1" ht="14.25" x14ac:dyDescent="0.25">
      <c r="G4267" s="28"/>
    </row>
    <row r="4268" spans="7:7" s="66" customFormat="1" ht="14.25" x14ac:dyDescent="0.25">
      <c r="G4268" s="28"/>
    </row>
    <row r="4269" spans="7:7" s="66" customFormat="1" ht="14.25" x14ac:dyDescent="0.25">
      <c r="G4269" s="28"/>
    </row>
    <row r="4270" spans="7:7" s="66" customFormat="1" ht="14.25" x14ac:dyDescent="0.25">
      <c r="G4270" s="28"/>
    </row>
    <row r="4271" spans="7:7" s="66" customFormat="1" ht="14.25" x14ac:dyDescent="0.25">
      <c r="G4271" s="28"/>
    </row>
    <row r="4272" spans="7:7" s="66" customFormat="1" ht="14.25" x14ac:dyDescent="0.25">
      <c r="G4272" s="28"/>
    </row>
    <row r="4273" spans="7:7" s="66" customFormat="1" ht="14.25" x14ac:dyDescent="0.25">
      <c r="G4273" s="28"/>
    </row>
    <row r="4274" spans="7:7" s="66" customFormat="1" ht="14.25" x14ac:dyDescent="0.25">
      <c r="G4274" s="28"/>
    </row>
    <row r="4275" spans="7:7" s="66" customFormat="1" ht="14.25" x14ac:dyDescent="0.25">
      <c r="G4275" s="28"/>
    </row>
    <row r="4276" spans="7:7" s="66" customFormat="1" ht="14.25" x14ac:dyDescent="0.25">
      <c r="G4276" s="28"/>
    </row>
    <row r="4277" spans="7:7" s="66" customFormat="1" ht="14.25" x14ac:dyDescent="0.25">
      <c r="G4277" s="28"/>
    </row>
    <row r="4278" spans="7:7" s="66" customFormat="1" ht="14.25" x14ac:dyDescent="0.25">
      <c r="G4278" s="28"/>
    </row>
    <row r="4279" spans="7:7" s="66" customFormat="1" ht="14.25" x14ac:dyDescent="0.25">
      <c r="G4279" s="28"/>
    </row>
    <row r="4280" spans="7:7" s="66" customFormat="1" ht="14.25" x14ac:dyDescent="0.25">
      <c r="G4280" s="28"/>
    </row>
    <row r="4281" spans="7:7" s="66" customFormat="1" ht="14.25" x14ac:dyDescent="0.25">
      <c r="G4281" s="28"/>
    </row>
    <row r="4282" spans="7:7" s="66" customFormat="1" ht="14.25" x14ac:dyDescent="0.25">
      <c r="G4282" s="28"/>
    </row>
    <row r="4283" spans="7:7" s="66" customFormat="1" ht="14.25" x14ac:dyDescent="0.25">
      <c r="G4283" s="28"/>
    </row>
    <row r="4284" spans="7:7" s="66" customFormat="1" ht="14.25" x14ac:dyDescent="0.25">
      <c r="G4284" s="28"/>
    </row>
    <row r="4285" spans="7:7" s="66" customFormat="1" ht="14.25" x14ac:dyDescent="0.25">
      <c r="G4285" s="28"/>
    </row>
    <row r="4286" spans="7:7" s="66" customFormat="1" ht="14.25" x14ac:dyDescent="0.25">
      <c r="G4286" s="28"/>
    </row>
    <row r="4287" spans="7:7" s="66" customFormat="1" ht="14.25" x14ac:dyDescent="0.25">
      <c r="G4287" s="28"/>
    </row>
    <row r="4288" spans="7:7" s="66" customFormat="1" ht="14.25" x14ac:dyDescent="0.25">
      <c r="G4288" s="28"/>
    </row>
    <row r="4289" spans="7:7" s="66" customFormat="1" ht="14.25" x14ac:dyDescent="0.25">
      <c r="G4289" s="28"/>
    </row>
    <row r="4290" spans="7:7" s="66" customFormat="1" ht="14.25" x14ac:dyDescent="0.25">
      <c r="G4290" s="28"/>
    </row>
    <row r="4291" spans="7:7" s="66" customFormat="1" ht="14.25" x14ac:dyDescent="0.25">
      <c r="G4291" s="28"/>
    </row>
    <row r="4292" spans="7:7" s="66" customFormat="1" ht="14.25" x14ac:dyDescent="0.25">
      <c r="G4292" s="28"/>
    </row>
    <row r="4293" spans="7:7" s="66" customFormat="1" ht="14.25" x14ac:dyDescent="0.25">
      <c r="G4293" s="28"/>
    </row>
    <row r="4294" spans="7:7" s="66" customFormat="1" ht="14.25" x14ac:dyDescent="0.25">
      <c r="G4294" s="28"/>
    </row>
    <row r="4295" spans="7:7" s="66" customFormat="1" ht="14.25" x14ac:dyDescent="0.25">
      <c r="G4295" s="28"/>
    </row>
    <row r="4296" spans="7:7" s="66" customFormat="1" ht="14.25" x14ac:dyDescent="0.25">
      <c r="G4296" s="28"/>
    </row>
    <row r="4297" spans="7:7" s="66" customFormat="1" ht="14.25" x14ac:dyDescent="0.25">
      <c r="G4297" s="28"/>
    </row>
    <row r="4298" spans="7:7" s="66" customFormat="1" ht="14.25" x14ac:dyDescent="0.25">
      <c r="G4298" s="28"/>
    </row>
    <row r="4299" spans="7:7" s="66" customFormat="1" ht="14.25" x14ac:dyDescent="0.25">
      <c r="G4299" s="28"/>
    </row>
    <row r="4300" spans="7:7" s="66" customFormat="1" ht="14.25" x14ac:dyDescent="0.25">
      <c r="G4300" s="28"/>
    </row>
    <row r="4301" spans="7:7" s="66" customFormat="1" ht="14.25" x14ac:dyDescent="0.25">
      <c r="G4301" s="28"/>
    </row>
    <row r="4302" spans="7:7" s="66" customFormat="1" ht="14.25" x14ac:dyDescent="0.25">
      <c r="G4302" s="28"/>
    </row>
    <row r="4303" spans="7:7" s="66" customFormat="1" ht="14.25" x14ac:dyDescent="0.25">
      <c r="G4303" s="28"/>
    </row>
    <row r="4304" spans="7:7" s="66" customFormat="1" ht="14.25" x14ac:dyDescent="0.25">
      <c r="G4304" s="28"/>
    </row>
    <row r="4305" spans="7:7" s="66" customFormat="1" ht="14.25" x14ac:dyDescent="0.25">
      <c r="G4305" s="28"/>
    </row>
    <row r="4306" spans="7:7" s="66" customFormat="1" ht="14.25" x14ac:dyDescent="0.25">
      <c r="G4306" s="28"/>
    </row>
    <row r="4307" spans="7:7" s="66" customFormat="1" ht="14.25" x14ac:dyDescent="0.25">
      <c r="G4307" s="28"/>
    </row>
    <row r="4308" spans="7:7" s="66" customFormat="1" ht="14.25" x14ac:dyDescent="0.25">
      <c r="G4308" s="28"/>
    </row>
    <row r="4309" spans="7:7" s="66" customFormat="1" ht="14.25" x14ac:dyDescent="0.25">
      <c r="G4309" s="28"/>
    </row>
    <row r="4310" spans="7:7" s="66" customFormat="1" ht="14.25" x14ac:dyDescent="0.25">
      <c r="G4310" s="28"/>
    </row>
    <row r="4311" spans="7:7" s="66" customFormat="1" ht="14.25" x14ac:dyDescent="0.25">
      <c r="G4311" s="28"/>
    </row>
    <row r="4312" spans="7:7" s="66" customFormat="1" ht="14.25" x14ac:dyDescent="0.25">
      <c r="G4312" s="28"/>
    </row>
    <row r="4313" spans="7:7" s="66" customFormat="1" ht="14.25" x14ac:dyDescent="0.25">
      <c r="G4313" s="28"/>
    </row>
    <row r="4314" spans="7:7" s="66" customFormat="1" ht="14.25" x14ac:dyDescent="0.25">
      <c r="G4314" s="28"/>
    </row>
    <row r="4315" spans="7:7" s="66" customFormat="1" ht="14.25" x14ac:dyDescent="0.25">
      <c r="G4315" s="28"/>
    </row>
    <row r="4316" spans="7:7" s="66" customFormat="1" ht="14.25" x14ac:dyDescent="0.25">
      <c r="G4316" s="28"/>
    </row>
    <row r="4317" spans="7:7" s="66" customFormat="1" ht="14.25" x14ac:dyDescent="0.25">
      <c r="G4317" s="28"/>
    </row>
    <row r="4318" spans="7:7" s="66" customFormat="1" ht="14.25" x14ac:dyDescent="0.25">
      <c r="G4318" s="28"/>
    </row>
    <row r="4319" spans="7:7" s="66" customFormat="1" ht="14.25" x14ac:dyDescent="0.25">
      <c r="G4319" s="28"/>
    </row>
    <row r="4320" spans="7:7" s="66" customFormat="1" ht="14.25" x14ac:dyDescent="0.25">
      <c r="G4320" s="28"/>
    </row>
    <row r="4321" spans="7:7" s="66" customFormat="1" ht="14.25" x14ac:dyDescent="0.25">
      <c r="G4321" s="28"/>
    </row>
    <row r="4322" spans="7:7" s="66" customFormat="1" ht="14.25" x14ac:dyDescent="0.25">
      <c r="G4322" s="28"/>
    </row>
    <row r="4323" spans="7:7" s="66" customFormat="1" ht="14.25" x14ac:dyDescent="0.25">
      <c r="G4323" s="28"/>
    </row>
    <row r="4324" spans="7:7" s="66" customFormat="1" ht="14.25" x14ac:dyDescent="0.25">
      <c r="G4324" s="28"/>
    </row>
    <row r="4325" spans="7:7" s="66" customFormat="1" ht="14.25" x14ac:dyDescent="0.25">
      <c r="G4325" s="28"/>
    </row>
    <row r="4326" spans="7:7" s="66" customFormat="1" ht="14.25" x14ac:dyDescent="0.25">
      <c r="G4326" s="28"/>
    </row>
    <row r="4327" spans="7:7" s="66" customFormat="1" ht="14.25" x14ac:dyDescent="0.25">
      <c r="G4327" s="28"/>
    </row>
    <row r="4328" spans="7:7" s="66" customFormat="1" ht="14.25" x14ac:dyDescent="0.25">
      <c r="G4328" s="28"/>
    </row>
    <row r="4329" spans="7:7" s="66" customFormat="1" ht="14.25" x14ac:dyDescent="0.25">
      <c r="G4329" s="28"/>
    </row>
    <row r="4330" spans="7:7" s="66" customFormat="1" ht="14.25" x14ac:dyDescent="0.25">
      <c r="G4330" s="28"/>
    </row>
    <row r="4331" spans="7:7" s="66" customFormat="1" ht="14.25" x14ac:dyDescent="0.25">
      <c r="G4331" s="28"/>
    </row>
    <row r="4332" spans="7:7" s="66" customFormat="1" ht="14.25" x14ac:dyDescent="0.25">
      <c r="G4332" s="28"/>
    </row>
    <row r="4333" spans="7:7" s="66" customFormat="1" ht="14.25" x14ac:dyDescent="0.25">
      <c r="G4333" s="28"/>
    </row>
    <row r="4334" spans="7:7" s="66" customFormat="1" ht="14.25" x14ac:dyDescent="0.25">
      <c r="G4334" s="28"/>
    </row>
    <row r="4335" spans="7:7" s="66" customFormat="1" ht="14.25" x14ac:dyDescent="0.25">
      <c r="G4335" s="28"/>
    </row>
    <row r="4336" spans="7:7" s="66" customFormat="1" ht="14.25" x14ac:dyDescent="0.25">
      <c r="G4336" s="28"/>
    </row>
    <row r="4337" spans="7:7" s="66" customFormat="1" ht="14.25" x14ac:dyDescent="0.25">
      <c r="G4337" s="28"/>
    </row>
    <row r="4338" spans="7:7" s="66" customFormat="1" ht="14.25" x14ac:dyDescent="0.25">
      <c r="G4338" s="28"/>
    </row>
    <row r="4339" spans="7:7" s="66" customFormat="1" ht="14.25" x14ac:dyDescent="0.25">
      <c r="G4339" s="28"/>
    </row>
    <row r="4340" spans="7:7" s="66" customFormat="1" ht="14.25" x14ac:dyDescent="0.25">
      <c r="G4340" s="28"/>
    </row>
    <row r="4341" spans="7:7" s="66" customFormat="1" ht="14.25" x14ac:dyDescent="0.25">
      <c r="G4341" s="28"/>
    </row>
    <row r="4342" spans="7:7" s="66" customFormat="1" ht="14.25" x14ac:dyDescent="0.25">
      <c r="G4342" s="28"/>
    </row>
    <row r="4343" spans="7:7" s="66" customFormat="1" ht="14.25" x14ac:dyDescent="0.25">
      <c r="G4343" s="28"/>
    </row>
    <row r="4344" spans="7:7" s="66" customFormat="1" ht="14.25" x14ac:dyDescent="0.25">
      <c r="G4344" s="28"/>
    </row>
    <row r="4345" spans="7:7" s="66" customFormat="1" ht="14.25" x14ac:dyDescent="0.25">
      <c r="G4345" s="28"/>
    </row>
    <row r="4346" spans="7:7" s="66" customFormat="1" ht="14.25" x14ac:dyDescent="0.25">
      <c r="G4346" s="28"/>
    </row>
    <row r="4347" spans="7:7" s="66" customFormat="1" ht="14.25" x14ac:dyDescent="0.25">
      <c r="G4347" s="28"/>
    </row>
    <row r="4348" spans="7:7" s="66" customFormat="1" ht="14.25" x14ac:dyDescent="0.25">
      <c r="G4348" s="28"/>
    </row>
    <row r="4349" spans="7:7" s="66" customFormat="1" ht="14.25" x14ac:dyDescent="0.25">
      <c r="G4349" s="28"/>
    </row>
    <row r="4350" spans="7:7" s="66" customFormat="1" ht="14.25" x14ac:dyDescent="0.25">
      <c r="G4350" s="28"/>
    </row>
    <row r="4351" spans="7:7" s="66" customFormat="1" ht="14.25" x14ac:dyDescent="0.25">
      <c r="G4351" s="28"/>
    </row>
    <row r="4352" spans="7:7" s="66" customFormat="1" ht="14.25" x14ac:dyDescent="0.25">
      <c r="G4352" s="28"/>
    </row>
    <row r="4353" spans="7:7" s="66" customFormat="1" ht="14.25" x14ac:dyDescent="0.25">
      <c r="G4353" s="28"/>
    </row>
    <row r="4354" spans="7:7" s="66" customFormat="1" ht="14.25" x14ac:dyDescent="0.25">
      <c r="G4354" s="28"/>
    </row>
    <row r="4355" spans="7:7" s="66" customFormat="1" ht="14.25" x14ac:dyDescent="0.25">
      <c r="G4355" s="28"/>
    </row>
    <row r="4356" spans="7:7" s="66" customFormat="1" ht="14.25" x14ac:dyDescent="0.25">
      <c r="G4356" s="28"/>
    </row>
    <row r="4357" spans="7:7" s="66" customFormat="1" ht="14.25" x14ac:dyDescent="0.25">
      <c r="G4357" s="28"/>
    </row>
    <row r="4358" spans="7:7" s="66" customFormat="1" ht="14.25" x14ac:dyDescent="0.25">
      <c r="G4358" s="28"/>
    </row>
    <row r="4359" spans="7:7" s="66" customFormat="1" ht="14.25" x14ac:dyDescent="0.25">
      <c r="G4359" s="28"/>
    </row>
    <row r="4360" spans="7:7" s="66" customFormat="1" ht="14.25" x14ac:dyDescent="0.25">
      <c r="G4360" s="28"/>
    </row>
    <row r="4361" spans="7:7" s="66" customFormat="1" ht="14.25" x14ac:dyDescent="0.25">
      <c r="G4361" s="28"/>
    </row>
    <row r="4362" spans="7:7" s="66" customFormat="1" ht="14.25" x14ac:dyDescent="0.25">
      <c r="G4362" s="28"/>
    </row>
    <row r="4363" spans="7:7" s="66" customFormat="1" ht="14.25" x14ac:dyDescent="0.25">
      <c r="G4363" s="28"/>
    </row>
    <row r="4364" spans="7:7" s="66" customFormat="1" ht="14.25" x14ac:dyDescent="0.25">
      <c r="G4364" s="28"/>
    </row>
    <row r="4365" spans="7:7" s="66" customFormat="1" ht="14.25" x14ac:dyDescent="0.25">
      <c r="G4365" s="28"/>
    </row>
    <row r="4366" spans="7:7" s="66" customFormat="1" ht="14.25" x14ac:dyDescent="0.25">
      <c r="G4366" s="28"/>
    </row>
    <row r="4367" spans="7:7" s="66" customFormat="1" ht="14.25" x14ac:dyDescent="0.25">
      <c r="G4367" s="28"/>
    </row>
    <row r="4368" spans="7:7" s="66" customFormat="1" ht="14.25" x14ac:dyDescent="0.25">
      <c r="G4368" s="28"/>
    </row>
    <row r="4369" spans="7:7" s="66" customFormat="1" ht="14.25" x14ac:dyDescent="0.25">
      <c r="G4369" s="28"/>
    </row>
    <row r="4370" spans="7:7" s="66" customFormat="1" ht="14.25" x14ac:dyDescent="0.25">
      <c r="G4370" s="28"/>
    </row>
    <row r="4371" spans="7:7" s="66" customFormat="1" ht="14.25" x14ac:dyDescent="0.25">
      <c r="G4371" s="28"/>
    </row>
    <row r="4372" spans="7:7" s="66" customFormat="1" ht="14.25" x14ac:dyDescent="0.25">
      <c r="G4372" s="28"/>
    </row>
    <row r="4373" spans="7:7" s="66" customFormat="1" ht="14.25" x14ac:dyDescent="0.25">
      <c r="G4373" s="28"/>
    </row>
    <row r="4374" spans="7:7" s="66" customFormat="1" ht="14.25" x14ac:dyDescent="0.25">
      <c r="G4374" s="28"/>
    </row>
    <row r="4375" spans="7:7" s="66" customFormat="1" ht="14.25" x14ac:dyDescent="0.25">
      <c r="G4375" s="28"/>
    </row>
    <row r="4376" spans="7:7" s="66" customFormat="1" ht="14.25" x14ac:dyDescent="0.25">
      <c r="G4376" s="28"/>
    </row>
    <row r="4377" spans="7:7" s="66" customFormat="1" ht="14.25" x14ac:dyDescent="0.25">
      <c r="G4377" s="28"/>
    </row>
    <row r="4378" spans="7:7" s="66" customFormat="1" ht="14.25" x14ac:dyDescent="0.25">
      <c r="G4378" s="28"/>
    </row>
    <row r="4379" spans="7:7" s="66" customFormat="1" ht="14.25" x14ac:dyDescent="0.25">
      <c r="G4379" s="28"/>
    </row>
    <row r="4380" spans="7:7" s="66" customFormat="1" ht="14.25" x14ac:dyDescent="0.25">
      <c r="G4380" s="28"/>
    </row>
    <row r="4381" spans="7:7" s="66" customFormat="1" ht="14.25" x14ac:dyDescent="0.25">
      <c r="G4381" s="28"/>
    </row>
    <row r="4382" spans="7:7" s="66" customFormat="1" ht="14.25" x14ac:dyDescent="0.25">
      <c r="G4382" s="28"/>
    </row>
    <row r="4383" spans="7:7" s="66" customFormat="1" ht="14.25" x14ac:dyDescent="0.25">
      <c r="G4383" s="28"/>
    </row>
    <row r="4384" spans="7:7" s="66" customFormat="1" ht="14.25" x14ac:dyDescent="0.25">
      <c r="G4384" s="28"/>
    </row>
    <row r="4385" spans="7:7" s="66" customFormat="1" ht="14.25" x14ac:dyDescent="0.25">
      <c r="G4385" s="28"/>
    </row>
    <row r="4386" spans="7:7" s="66" customFormat="1" ht="14.25" x14ac:dyDescent="0.25">
      <c r="G4386" s="28"/>
    </row>
    <row r="4387" spans="7:7" s="66" customFormat="1" ht="14.25" x14ac:dyDescent="0.25">
      <c r="G4387" s="28"/>
    </row>
    <row r="4388" spans="7:7" s="66" customFormat="1" ht="14.25" x14ac:dyDescent="0.25">
      <c r="G4388" s="28"/>
    </row>
    <row r="4389" spans="7:7" s="66" customFormat="1" ht="14.25" x14ac:dyDescent="0.25">
      <c r="G4389" s="28"/>
    </row>
    <row r="4390" spans="7:7" s="66" customFormat="1" ht="14.25" x14ac:dyDescent="0.25">
      <c r="G4390" s="28"/>
    </row>
    <row r="4391" spans="7:7" s="66" customFormat="1" ht="14.25" x14ac:dyDescent="0.25">
      <c r="G4391" s="28"/>
    </row>
    <row r="4392" spans="7:7" s="66" customFormat="1" ht="14.25" x14ac:dyDescent="0.25">
      <c r="G4392" s="28"/>
    </row>
    <row r="4393" spans="7:7" s="66" customFormat="1" ht="14.25" x14ac:dyDescent="0.25">
      <c r="G4393" s="28"/>
    </row>
    <row r="4394" spans="7:7" s="66" customFormat="1" ht="14.25" x14ac:dyDescent="0.25">
      <c r="G4394" s="28"/>
    </row>
    <row r="4395" spans="7:7" s="66" customFormat="1" ht="14.25" x14ac:dyDescent="0.25">
      <c r="G4395" s="28"/>
    </row>
    <row r="4396" spans="7:7" s="66" customFormat="1" ht="14.25" x14ac:dyDescent="0.25">
      <c r="G4396" s="28"/>
    </row>
    <row r="4397" spans="7:7" s="66" customFormat="1" ht="14.25" x14ac:dyDescent="0.25">
      <c r="G4397" s="28"/>
    </row>
    <row r="4398" spans="7:7" s="66" customFormat="1" ht="14.25" x14ac:dyDescent="0.25">
      <c r="G4398" s="28"/>
    </row>
    <row r="4399" spans="7:7" s="66" customFormat="1" ht="14.25" x14ac:dyDescent="0.25">
      <c r="G4399" s="28"/>
    </row>
    <row r="4400" spans="7:7" s="66" customFormat="1" ht="14.25" x14ac:dyDescent="0.25">
      <c r="G4400" s="28"/>
    </row>
    <row r="4401" spans="7:7" s="66" customFormat="1" ht="14.25" x14ac:dyDescent="0.25">
      <c r="G4401" s="28"/>
    </row>
    <row r="4402" spans="7:7" s="66" customFormat="1" ht="14.25" x14ac:dyDescent="0.25">
      <c r="G4402" s="28"/>
    </row>
    <row r="4403" spans="7:7" s="66" customFormat="1" ht="14.25" x14ac:dyDescent="0.25">
      <c r="G4403" s="28"/>
    </row>
    <row r="4404" spans="7:7" s="66" customFormat="1" ht="14.25" x14ac:dyDescent="0.25">
      <c r="G4404" s="28"/>
    </row>
    <row r="4405" spans="7:7" s="66" customFormat="1" ht="14.25" x14ac:dyDescent="0.25">
      <c r="G4405" s="28"/>
    </row>
    <row r="4406" spans="7:7" s="66" customFormat="1" ht="14.25" x14ac:dyDescent="0.25">
      <c r="G4406" s="28"/>
    </row>
    <row r="4407" spans="7:7" s="66" customFormat="1" ht="14.25" x14ac:dyDescent="0.25">
      <c r="G4407" s="28"/>
    </row>
    <row r="4408" spans="7:7" s="66" customFormat="1" ht="14.25" x14ac:dyDescent="0.25">
      <c r="G4408" s="28"/>
    </row>
    <row r="4409" spans="7:7" s="66" customFormat="1" ht="14.25" x14ac:dyDescent="0.25">
      <c r="G4409" s="28"/>
    </row>
    <row r="4410" spans="7:7" s="66" customFormat="1" ht="14.25" x14ac:dyDescent="0.25">
      <c r="G4410" s="28"/>
    </row>
    <row r="4411" spans="7:7" s="66" customFormat="1" ht="14.25" x14ac:dyDescent="0.25">
      <c r="G4411" s="28"/>
    </row>
    <row r="4412" spans="7:7" s="66" customFormat="1" ht="14.25" x14ac:dyDescent="0.25">
      <c r="G4412" s="28"/>
    </row>
    <row r="4413" spans="7:7" s="66" customFormat="1" ht="14.25" x14ac:dyDescent="0.25">
      <c r="G4413" s="28"/>
    </row>
    <row r="4414" spans="7:7" s="66" customFormat="1" ht="14.25" x14ac:dyDescent="0.25">
      <c r="G4414" s="28"/>
    </row>
    <row r="4415" spans="7:7" s="66" customFormat="1" ht="14.25" x14ac:dyDescent="0.25">
      <c r="G4415" s="28"/>
    </row>
    <row r="4416" spans="7:7" s="66" customFormat="1" ht="14.25" x14ac:dyDescent="0.25">
      <c r="G4416" s="28"/>
    </row>
    <row r="4417" spans="7:7" s="66" customFormat="1" ht="14.25" x14ac:dyDescent="0.25">
      <c r="G4417" s="28"/>
    </row>
    <row r="4418" spans="7:7" s="66" customFormat="1" ht="14.25" x14ac:dyDescent="0.25">
      <c r="G4418" s="28"/>
    </row>
    <row r="4419" spans="7:7" s="66" customFormat="1" ht="14.25" x14ac:dyDescent="0.25">
      <c r="G4419" s="28"/>
    </row>
    <row r="4420" spans="7:7" s="66" customFormat="1" ht="14.25" x14ac:dyDescent="0.25">
      <c r="G4420" s="28"/>
    </row>
    <row r="4421" spans="7:7" s="66" customFormat="1" ht="14.25" x14ac:dyDescent="0.25">
      <c r="G4421" s="28"/>
    </row>
    <row r="4422" spans="7:7" s="66" customFormat="1" ht="14.25" x14ac:dyDescent="0.25">
      <c r="G4422" s="28"/>
    </row>
    <row r="4423" spans="7:7" s="66" customFormat="1" ht="14.25" x14ac:dyDescent="0.25">
      <c r="G4423" s="28"/>
    </row>
    <row r="4424" spans="7:7" s="66" customFormat="1" ht="14.25" x14ac:dyDescent="0.25">
      <c r="G4424" s="28"/>
    </row>
    <row r="4425" spans="7:7" s="66" customFormat="1" ht="14.25" x14ac:dyDescent="0.25">
      <c r="G4425" s="28"/>
    </row>
    <row r="4426" spans="7:7" s="66" customFormat="1" ht="14.25" x14ac:dyDescent="0.25">
      <c r="G4426" s="28"/>
    </row>
    <row r="4427" spans="7:7" s="66" customFormat="1" ht="14.25" x14ac:dyDescent="0.25">
      <c r="G4427" s="28"/>
    </row>
    <row r="4428" spans="7:7" s="66" customFormat="1" ht="14.25" x14ac:dyDescent="0.25">
      <c r="G4428" s="28"/>
    </row>
    <row r="4429" spans="7:7" s="66" customFormat="1" ht="14.25" x14ac:dyDescent="0.25">
      <c r="G4429" s="28"/>
    </row>
    <row r="4430" spans="7:7" s="66" customFormat="1" ht="14.25" x14ac:dyDescent="0.25">
      <c r="G4430" s="28"/>
    </row>
    <row r="4431" spans="7:7" s="66" customFormat="1" ht="14.25" x14ac:dyDescent="0.25">
      <c r="G4431" s="28"/>
    </row>
    <row r="4432" spans="7:7" s="66" customFormat="1" ht="14.25" x14ac:dyDescent="0.25">
      <c r="G4432" s="28"/>
    </row>
    <row r="4433" spans="7:7" s="66" customFormat="1" ht="14.25" x14ac:dyDescent="0.25">
      <c r="G4433" s="28"/>
    </row>
    <row r="4434" spans="7:7" s="66" customFormat="1" ht="14.25" x14ac:dyDescent="0.25">
      <c r="G4434" s="28"/>
    </row>
    <row r="4435" spans="7:7" s="66" customFormat="1" ht="14.25" x14ac:dyDescent="0.25">
      <c r="G4435" s="28"/>
    </row>
    <row r="4436" spans="7:7" s="66" customFormat="1" ht="14.25" x14ac:dyDescent="0.25">
      <c r="G4436" s="28"/>
    </row>
    <row r="4437" spans="7:7" s="66" customFormat="1" ht="14.25" x14ac:dyDescent="0.25">
      <c r="G4437" s="28"/>
    </row>
    <row r="4438" spans="7:7" s="66" customFormat="1" ht="14.25" x14ac:dyDescent="0.25">
      <c r="G4438" s="28"/>
    </row>
    <row r="4439" spans="7:7" s="66" customFormat="1" ht="14.25" x14ac:dyDescent="0.25">
      <c r="G4439" s="28"/>
    </row>
    <row r="4440" spans="7:7" s="66" customFormat="1" ht="14.25" x14ac:dyDescent="0.25">
      <c r="G4440" s="28"/>
    </row>
    <row r="4441" spans="7:7" s="66" customFormat="1" ht="14.25" x14ac:dyDescent="0.25">
      <c r="G4441" s="28"/>
    </row>
    <row r="4442" spans="7:7" s="66" customFormat="1" ht="14.25" x14ac:dyDescent="0.25">
      <c r="G4442" s="28"/>
    </row>
    <row r="4443" spans="7:7" s="66" customFormat="1" ht="14.25" x14ac:dyDescent="0.25">
      <c r="G4443" s="28"/>
    </row>
    <row r="4444" spans="7:7" s="66" customFormat="1" ht="14.25" x14ac:dyDescent="0.25">
      <c r="G4444" s="28"/>
    </row>
    <row r="4445" spans="7:7" s="66" customFormat="1" ht="14.25" x14ac:dyDescent="0.25">
      <c r="G4445" s="28"/>
    </row>
    <row r="4446" spans="7:7" s="66" customFormat="1" ht="14.25" x14ac:dyDescent="0.25">
      <c r="G4446" s="28"/>
    </row>
    <row r="4447" spans="7:7" s="66" customFormat="1" ht="14.25" x14ac:dyDescent="0.25">
      <c r="G4447" s="28"/>
    </row>
    <row r="4448" spans="7:7" s="66" customFormat="1" ht="14.25" x14ac:dyDescent="0.25">
      <c r="G4448" s="28"/>
    </row>
    <row r="4449" spans="7:7" s="66" customFormat="1" ht="14.25" x14ac:dyDescent="0.25">
      <c r="G4449" s="28"/>
    </row>
    <row r="4450" spans="7:7" s="66" customFormat="1" ht="14.25" x14ac:dyDescent="0.25">
      <c r="G4450" s="28"/>
    </row>
    <row r="4451" spans="7:7" s="66" customFormat="1" ht="14.25" x14ac:dyDescent="0.25">
      <c r="G4451" s="28"/>
    </row>
    <row r="4452" spans="7:7" s="66" customFormat="1" ht="14.25" x14ac:dyDescent="0.25">
      <c r="G4452" s="28"/>
    </row>
    <row r="4453" spans="7:7" s="66" customFormat="1" ht="14.25" x14ac:dyDescent="0.25">
      <c r="G4453" s="28"/>
    </row>
    <row r="4454" spans="7:7" s="66" customFormat="1" ht="14.25" x14ac:dyDescent="0.25">
      <c r="G4454" s="28"/>
    </row>
    <row r="4455" spans="7:7" s="66" customFormat="1" ht="14.25" x14ac:dyDescent="0.25">
      <c r="G4455" s="28"/>
    </row>
    <row r="4456" spans="7:7" s="66" customFormat="1" ht="14.25" x14ac:dyDescent="0.25">
      <c r="G4456" s="28"/>
    </row>
    <row r="4457" spans="7:7" s="66" customFormat="1" ht="14.25" x14ac:dyDescent="0.25">
      <c r="G4457" s="28"/>
    </row>
    <row r="4458" spans="7:7" s="66" customFormat="1" ht="14.25" x14ac:dyDescent="0.25">
      <c r="G4458" s="28"/>
    </row>
    <row r="4459" spans="7:7" s="66" customFormat="1" ht="14.25" x14ac:dyDescent="0.25">
      <c r="G4459" s="28"/>
    </row>
    <row r="4460" spans="7:7" s="66" customFormat="1" ht="14.25" x14ac:dyDescent="0.25">
      <c r="G4460" s="28"/>
    </row>
    <row r="4461" spans="7:7" s="66" customFormat="1" ht="14.25" x14ac:dyDescent="0.25">
      <c r="G4461" s="28"/>
    </row>
    <row r="4462" spans="7:7" s="66" customFormat="1" ht="14.25" x14ac:dyDescent="0.25">
      <c r="G4462" s="28"/>
    </row>
    <row r="4463" spans="7:7" s="66" customFormat="1" ht="14.25" x14ac:dyDescent="0.25">
      <c r="G4463" s="28"/>
    </row>
    <row r="4464" spans="7:7" s="66" customFormat="1" ht="14.25" x14ac:dyDescent="0.25">
      <c r="G4464" s="28"/>
    </row>
    <row r="4465" spans="7:7" s="66" customFormat="1" ht="14.25" x14ac:dyDescent="0.25">
      <c r="G4465" s="28"/>
    </row>
    <row r="4466" spans="7:7" s="66" customFormat="1" ht="14.25" x14ac:dyDescent="0.25">
      <c r="G4466" s="28"/>
    </row>
    <row r="4467" spans="7:7" s="66" customFormat="1" ht="14.25" x14ac:dyDescent="0.25">
      <c r="G4467" s="28"/>
    </row>
    <row r="4468" spans="7:7" s="66" customFormat="1" ht="14.25" x14ac:dyDescent="0.25">
      <c r="G4468" s="28"/>
    </row>
    <row r="4469" spans="7:7" s="66" customFormat="1" ht="14.25" x14ac:dyDescent="0.25">
      <c r="G4469" s="28"/>
    </row>
    <row r="4470" spans="7:7" s="66" customFormat="1" ht="14.25" x14ac:dyDescent="0.25">
      <c r="G4470" s="28"/>
    </row>
    <row r="4471" spans="7:7" s="66" customFormat="1" ht="14.25" x14ac:dyDescent="0.25">
      <c r="G4471" s="28"/>
    </row>
    <row r="4472" spans="7:7" s="66" customFormat="1" ht="14.25" x14ac:dyDescent="0.25">
      <c r="G4472" s="28"/>
    </row>
    <row r="4473" spans="7:7" s="66" customFormat="1" ht="14.25" x14ac:dyDescent="0.25">
      <c r="G4473" s="28"/>
    </row>
    <row r="4474" spans="7:7" s="66" customFormat="1" ht="14.25" x14ac:dyDescent="0.25">
      <c r="G4474" s="28"/>
    </row>
    <row r="4475" spans="7:7" s="66" customFormat="1" ht="14.25" x14ac:dyDescent="0.25">
      <c r="G4475" s="28"/>
    </row>
    <row r="4476" spans="7:7" s="66" customFormat="1" ht="14.25" x14ac:dyDescent="0.25">
      <c r="G4476" s="28"/>
    </row>
    <row r="4477" spans="7:7" s="66" customFormat="1" ht="14.25" x14ac:dyDescent="0.25">
      <c r="G4477" s="28"/>
    </row>
    <row r="4478" spans="7:7" s="66" customFormat="1" ht="14.25" x14ac:dyDescent="0.25">
      <c r="G4478" s="28"/>
    </row>
    <row r="4479" spans="7:7" s="66" customFormat="1" ht="14.25" x14ac:dyDescent="0.25">
      <c r="G4479" s="28"/>
    </row>
    <row r="4480" spans="7:7" s="66" customFormat="1" ht="14.25" x14ac:dyDescent="0.25">
      <c r="G4480" s="28"/>
    </row>
    <row r="4481" spans="7:7" s="66" customFormat="1" ht="14.25" x14ac:dyDescent="0.25">
      <c r="G4481" s="28"/>
    </row>
    <row r="4482" spans="7:7" s="66" customFormat="1" ht="14.25" x14ac:dyDescent="0.25">
      <c r="G4482" s="28"/>
    </row>
    <row r="4483" spans="7:7" s="66" customFormat="1" ht="14.25" x14ac:dyDescent="0.25">
      <c r="G4483" s="28"/>
    </row>
    <row r="4484" spans="7:7" s="66" customFormat="1" ht="14.25" x14ac:dyDescent="0.25">
      <c r="G4484" s="28"/>
    </row>
    <row r="4485" spans="7:7" s="66" customFormat="1" ht="14.25" x14ac:dyDescent="0.25">
      <c r="G4485" s="28"/>
    </row>
    <row r="4486" spans="7:7" s="66" customFormat="1" ht="14.25" x14ac:dyDescent="0.25">
      <c r="G4486" s="28"/>
    </row>
    <row r="4487" spans="7:7" s="66" customFormat="1" ht="14.25" x14ac:dyDescent="0.25">
      <c r="G4487" s="28"/>
    </row>
    <row r="4488" spans="7:7" s="66" customFormat="1" ht="14.25" x14ac:dyDescent="0.25">
      <c r="G4488" s="28"/>
    </row>
    <row r="4489" spans="7:7" s="66" customFormat="1" ht="14.25" x14ac:dyDescent="0.25">
      <c r="G4489" s="28"/>
    </row>
    <row r="4490" spans="7:7" s="66" customFormat="1" ht="14.25" x14ac:dyDescent="0.25">
      <c r="G4490" s="28"/>
    </row>
    <row r="4491" spans="7:7" s="66" customFormat="1" ht="14.25" x14ac:dyDescent="0.25">
      <c r="G4491" s="28"/>
    </row>
    <row r="4492" spans="7:7" s="66" customFormat="1" ht="14.25" x14ac:dyDescent="0.25">
      <c r="G4492" s="28"/>
    </row>
    <row r="4493" spans="7:7" s="66" customFormat="1" ht="14.25" x14ac:dyDescent="0.25">
      <c r="G4493" s="28"/>
    </row>
    <row r="4494" spans="7:7" s="66" customFormat="1" ht="14.25" x14ac:dyDescent="0.25">
      <c r="G4494" s="28"/>
    </row>
    <row r="4495" spans="7:7" s="66" customFormat="1" ht="14.25" x14ac:dyDescent="0.25">
      <c r="G4495" s="28"/>
    </row>
    <row r="4496" spans="7:7" s="66" customFormat="1" ht="14.25" x14ac:dyDescent="0.25">
      <c r="G4496" s="28"/>
    </row>
    <row r="4497" spans="7:7" s="66" customFormat="1" ht="14.25" x14ac:dyDescent="0.25">
      <c r="G4497" s="28"/>
    </row>
    <row r="4498" spans="7:7" s="66" customFormat="1" ht="14.25" x14ac:dyDescent="0.25">
      <c r="G4498" s="28"/>
    </row>
    <row r="4499" spans="7:7" s="66" customFormat="1" ht="14.25" x14ac:dyDescent="0.25">
      <c r="G4499" s="28"/>
    </row>
    <row r="4500" spans="7:7" s="66" customFormat="1" ht="14.25" x14ac:dyDescent="0.25">
      <c r="G4500" s="28"/>
    </row>
    <row r="4501" spans="7:7" s="66" customFormat="1" ht="14.25" x14ac:dyDescent="0.25">
      <c r="G4501" s="28"/>
    </row>
    <row r="4502" spans="7:7" s="66" customFormat="1" ht="14.25" x14ac:dyDescent="0.25">
      <c r="G4502" s="28"/>
    </row>
    <row r="4503" spans="7:7" s="66" customFormat="1" ht="14.25" x14ac:dyDescent="0.25">
      <c r="G4503" s="28"/>
    </row>
    <row r="4504" spans="7:7" s="66" customFormat="1" ht="14.25" x14ac:dyDescent="0.25">
      <c r="G4504" s="28"/>
    </row>
    <row r="4505" spans="7:7" s="66" customFormat="1" ht="14.25" x14ac:dyDescent="0.25">
      <c r="G4505" s="28"/>
    </row>
    <row r="4506" spans="7:7" s="66" customFormat="1" ht="14.25" x14ac:dyDescent="0.25">
      <c r="G4506" s="28"/>
    </row>
    <row r="4507" spans="7:7" s="66" customFormat="1" ht="14.25" x14ac:dyDescent="0.25">
      <c r="G4507" s="28"/>
    </row>
    <row r="4508" spans="7:7" s="66" customFormat="1" ht="14.25" x14ac:dyDescent="0.25">
      <c r="G4508" s="28"/>
    </row>
    <row r="4509" spans="7:7" s="66" customFormat="1" ht="14.25" x14ac:dyDescent="0.25">
      <c r="G4509" s="28"/>
    </row>
    <row r="4510" spans="7:7" s="66" customFormat="1" ht="14.25" x14ac:dyDescent="0.25">
      <c r="G4510" s="28"/>
    </row>
    <row r="4511" spans="7:7" s="66" customFormat="1" ht="14.25" x14ac:dyDescent="0.25">
      <c r="G4511" s="28"/>
    </row>
    <row r="4512" spans="7:7" s="66" customFormat="1" ht="14.25" x14ac:dyDescent="0.25">
      <c r="G4512" s="28"/>
    </row>
    <row r="4513" spans="7:7" s="66" customFormat="1" ht="14.25" x14ac:dyDescent="0.25">
      <c r="G4513" s="28"/>
    </row>
    <row r="4514" spans="7:7" s="66" customFormat="1" ht="14.25" x14ac:dyDescent="0.25">
      <c r="G4514" s="28"/>
    </row>
    <row r="4515" spans="7:7" s="66" customFormat="1" ht="14.25" x14ac:dyDescent="0.25">
      <c r="G4515" s="28"/>
    </row>
    <row r="4516" spans="7:7" s="66" customFormat="1" ht="14.25" x14ac:dyDescent="0.25">
      <c r="G4516" s="28"/>
    </row>
    <row r="4517" spans="7:7" s="66" customFormat="1" ht="14.25" x14ac:dyDescent="0.25">
      <c r="G4517" s="28"/>
    </row>
    <row r="4518" spans="7:7" s="66" customFormat="1" ht="14.25" x14ac:dyDescent="0.25">
      <c r="G4518" s="28"/>
    </row>
    <row r="4519" spans="7:7" s="66" customFormat="1" ht="14.25" x14ac:dyDescent="0.25">
      <c r="G4519" s="28"/>
    </row>
    <row r="4520" spans="7:7" s="66" customFormat="1" ht="14.25" x14ac:dyDescent="0.25">
      <c r="G4520" s="28"/>
    </row>
    <row r="4521" spans="7:7" s="66" customFormat="1" ht="14.25" x14ac:dyDescent="0.25">
      <c r="G4521" s="28"/>
    </row>
    <row r="4522" spans="7:7" s="66" customFormat="1" ht="14.25" x14ac:dyDescent="0.25">
      <c r="G4522" s="28"/>
    </row>
    <row r="4523" spans="7:7" s="66" customFormat="1" ht="14.25" x14ac:dyDescent="0.25">
      <c r="G4523" s="28"/>
    </row>
    <row r="4524" spans="7:7" s="66" customFormat="1" ht="14.25" x14ac:dyDescent="0.25">
      <c r="G4524" s="28"/>
    </row>
    <row r="4525" spans="7:7" s="66" customFormat="1" ht="14.25" x14ac:dyDescent="0.25">
      <c r="G4525" s="28"/>
    </row>
    <row r="4526" spans="7:7" s="66" customFormat="1" ht="14.25" x14ac:dyDescent="0.25">
      <c r="G4526" s="28"/>
    </row>
    <row r="4527" spans="7:7" s="66" customFormat="1" ht="14.25" x14ac:dyDescent="0.25">
      <c r="G4527" s="28"/>
    </row>
    <row r="4528" spans="7:7" s="66" customFormat="1" ht="14.25" x14ac:dyDescent="0.25">
      <c r="G4528" s="28"/>
    </row>
    <row r="4529" spans="7:7" s="66" customFormat="1" ht="14.25" x14ac:dyDescent="0.25">
      <c r="G4529" s="28"/>
    </row>
    <row r="4530" spans="7:7" s="66" customFormat="1" ht="14.25" x14ac:dyDescent="0.25">
      <c r="G4530" s="28"/>
    </row>
    <row r="4531" spans="7:7" s="66" customFormat="1" ht="14.25" x14ac:dyDescent="0.25">
      <c r="G4531" s="28"/>
    </row>
    <row r="4532" spans="7:7" s="66" customFormat="1" ht="14.25" x14ac:dyDescent="0.25">
      <c r="G4532" s="28"/>
    </row>
    <row r="4533" spans="7:7" s="66" customFormat="1" ht="14.25" x14ac:dyDescent="0.25">
      <c r="G4533" s="28"/>
    </row>
    <row r="4534" spans="7:7" s="66" customFormat="1" ht="14.25" x14ac:dyDescent="0.25">
      <c r="G4534" s="28"/>
    </row>
    <row r="4535" spans="7:7" s="66" customFormat="1" ht="14.25" x14ac:dyDescent="0.25">
      <c r="G4535" s="28"/>
    </row>
    <row r="4536" spans="7:7" s="66" customFormat="1" ht="14.25" x14ac:dyDescent="0.25">
      <c r="G4536" s="28"/>
    </row>
    <row r="4537" spans="7:7" s="66" customFormat="1" ht="14.25" x14ac:dyDescent="0.25">
      <c r="G4537" s="28"/>
    </row>
    <row r="4538" spans="7:7" s="66" customFormat="1" ht="14.25" x14ac:dyDescent="0.25">
      <c r="G4538" s="28"/>
    </row>
    <row r="4539" spans="7:7" s="66" customFormat="1" ht="14.25" x14ac:dyDescent="0.25">
      <c r="G4539" s="28"/>
    </row>
    <row r="4540" spans="7:7" s="66" customFormat="1" ht="14.25" x14ac:dyDescent="0.25">
      <c r="G4540" s="28"/>
    </row>
    <row r="4541" spans="7:7" s="66" customFormat="1" ht="14.25" x14ac:dyDescent="0.25">
      <c r="G4541" s="28"/>
    </row>
    <row r="4542" spans="7:7" s="66" customFormat="1" ht="14.25" x14ac:dyDescent="0.25">
      <c r="G4542" s="28"/>
    </row>
    <row r="4543" spans="7:7" s="66" customFormat="1" ht="14.25" x14ac:dyDescent="0.25">
      <c r="G4543" s="28"/>
    </row>
    <row r="4544" spans="7:7" s="66" customFormat="1" ht="14.25" x14ac:dyDescent="0.25">
      <c r="G4544" s="28"/>
    </row>
    <row r="4545" spans="7:7" s="66" customFormat="1" ht="14.25" x14ac:dyDescent="0.25">
      <c r="G4545" s="28"/>
    </row>
    <row r="4546" spans="7:7" s="66" customFormat="1" ht="14.25" x14ac:dyDescent="0.25">
      <c r="G4546" s="28"/>
    </row>
    <row r="4547" spans="7:7" s="66" customFormat="1" ht="14.25" x14ac:dyDescent="0.25">
      <c r="G4547" s="28"/>
    </row>
    <row r="4548" spans="7:7" s="66" customFormat="1" ht="14.25" x14ac:dyDescent="0.25">
      <c r="G4548" s="28"/>
    </row>
    <row r="4549" spans="7:7" s="66" customFormat="1" ht="14.25" x14ac:dyDescent="0.25">
      <c r="G4549" s="28"/>
    </row>
    <row r="4550" spans="7:7" s="66" customFormat="1" ht="14.25" x14ac:dyDescent="0.25">
      <c r="G4550" s="28"/>
    </row>
    <row r="4551" spans="7:7" s="66" customFormat="1" ht="14.25" x14ac:dyDescent="0.25">
      <c r="G4551" s="28"/>
    </row>
    <row r="4552" spans="7:7" s="66" customFormat="1" ht="14.25" x14ac:dyDescent="0.25">
      <c r="G4552" s="28"/>
    </row>
    <row r="4553" spans="7:7" s="66" customFormat="1" ht="14.25" x14ac:dyDescent="0.25">
      <c r="G4553" s="28"/>
    </row>
    <row r="4554" spans="7:7" s="66" customFormat="1" ht="14.25" x14ac:dyDescent="0.25">
      <c r="G4554" s="28"/>
    </row>
    <row r="4555" spans="7:7" s="66" customFormat="1" ht="14.25" x14ac:dyDescent="0.25">
      <c r="G4555" s="28"/>
    </row>
    <row r="4556" spans="7:7" s="66" customFormat="1" ht="14.25" x14ac:dyDescent="0.25">
      <c r="G4556" s="28"/>
    </row>
    <row r="4557" spans="7:7" s="66" customFormat="1" ht="14.25" x14ac:dyDescent="0.25">
      <c r="G4557" s="28"/>
    </row>
    <row r="4558" spans="7:7" s="66" customFormat="1" ht="14.25" x14ac:dyDescent="0.25">
      <c r="G4558" s="28"/>
    </row>
    <row r="4559" spans="7:7" s="66" customFormat="1" ht="14.25" x14ac:dyDescent="0.25">
      <c r="G4559" s="28"/>
    </row>
    <row r="4560" spans="7:7" s="66" customFormat="1" ht="14.25" x14ac:dyDescent="0.25">
      <c r="G4560" s="28"/>
    </row>
    <row r="4561" spans="7:7" s="66" customFormat="1" ht="14.25" x14ac:dyDescent="0.25">
      <c r="G4561" s="28"/>
    </row>
    <row r="4562" spans="7:7" s="66" customFormat="1" ht="14.25" x14ac:dyDescent="0.25">
      <c r="G4562" s="28"/>
    </row>
    <row r="4563" spans="7:7" s="66" customFormat="1" ht="14.25" x14ac:dyDescent="0.25">
      <c r="G4563" s="28"/>
    </row>
    <row r="4564" spans="7:7" s="66" customFormat="1" ht="14.25" x14ac:dyDescent="0.25">
      <c r="G4564" s="28"/>
    </row>
    <row r="4565" spans="7:7" s="66" customFormat="1" ht="14.25" x14ac:dyDescent="0.25">
      <c r="G4565" s="28"/>
    </row>
    <row r="4566" spans="7:7" s="66" customFormat="1" ht="14.25" x14ac:dyDescent="0.25">
      <c r="G4566" s="28"/>
    </row>
    <row r="4567" spans="7:7" s="66" customFormat="1" ht="14.25" x14ac:dyDescent="0.25">
      <c r="G4567" s="28"/>
    </row>
    <row r="4568" spans="7:7" s="66" customFormat="1" ht="14.25" x14ac:dyDescent="0.25">
      <c r="G4568" s="28"/>
    </row>
    <row r="4569" spans="7:7" s="66" customFormat="1" ht="14.25" x14ac:dyDescent="0.25">
      <c r="G4569" s="28"/>
    </row>
    <row r="4570" spans="7:7" s="66" customFormat="1" ht="14.25" x14ac:dyDescent="0.25">
      <c r="G4570" s="28"/>
    </row>
    <row r="4571" spans="7:7" s="66" customFormat="1" ht="14.25" x14ac:dyDescent="0.25">
      <c r="G4571" s="28"/>
    </row>
    <row r="4572" spans="7:7" s="66" customFormat="1" ht="14.25" x14ac:dyDescent="0.25">
      <c r="G4572" s="28"/>
    </row>
    <row r="4573" spans="7:7" s="66" customFormat="1" ht="14.25" x14ac:dyDescent="0.25">
      <c r="G4573" s="28"/>
    </row>
    <row r="4574" spans="7:7" s="66" customFormat="1" ht="14.25" x14ac:dyDescent="0.25">
      <c r="G4574" s="28"/>
    </row>
    <row r="4575" spans="7:7" s="66" customFormat="1" ht="14.25" x14ac:dyDescent="0.25">
      <c r="G4575" s="28"/>
    </row>
    <row r="4576" spans="7:7" s="66" customFormat="1" ht="14.25" x14ac:dyDescent="0.25">
      <c r="G4576" s="28"/>
    </row>
    <row r="4577" spans="7:7" s="66" customFormat="1" ht="14.25" x14ac:dyDescent="0.25">
      <c r="G4577" s="28"/>
    </row>
    <row r="4578" spans="7:7" s="66" customFormat="1" ht="14.25" x14ac:dyDescent="0.25">
      <c r="G4578" s="28"/>
    </row>
    <row r="4579" spans="7:7" s="66" customFormat="1" ht="14.25" x14ac:dyDescent="0.25">
      <c r="G4579" s="28"/>
    </row>
    <row r="4580" spans="7:7" s="66" customFormat="1" ht="14.25" x14ac:dyDescent="0.25">
      <c r="G4580" s="28"/>
    </row>
    <row r="4581" spans="7:7" s="66" customFormat="1" ht="14.25" x14ac:dyDescent="0.25">
      <c r="G4581" s="28"/>
    </row>
    <row r="4582" spans="7:7" s="66" customFormat="1" ht="14.25" x14ac:dyDescent="0.25">
      <c r="G4582" s="28"/>
    </row>
    <row r="4583" spans="7:7" s="66" customFormat="1" ht="14.25" x14ac:dyDescent="0.25">
      <c r="G4583" s="28"/>
    </row>
    <row r="4584" spans="7:7" s="66" customFormat="1" ht="14.25" x14ac:dyDescent="0.25">
      <c r="G4584" s="28"/>
    </row>
    <row r="4585" spans="7:7" s="66" customFormat="1" ht="14.25" x14ac:dyDescent="0.25">
      <c r="G4585" s="28"/>
    </row>
    <row r="4586" spans="7:7" s="66" customFormat="1" ht="14.25" x14ac:dyDescent="0.25">
      <c r="G4586" s="28"/>
    </row>
    <row r="4587" spans="7:7" s="66" customFormat="1" ht="14.25" x14ac:dyDescent="0.25">
      <c r="G4587" s="28"/>
    </row>
    <row r="4588" spans="7:7" s="66" customFormat="1" ht="14.25" x14ac:dyDescent="0.25">
      <c r="G4588" s="28"/>
    </row>
    <row r="4589" spans="7:7" s="66" customFormat="1" ht="14.25" x14ac:dyDescent="0.25">
      <c r="G4589" s="28"/>
    </row>
    <row r="4590" spans="7:7" s="66" customFormat="1" ht="14.25" x14ac:dyDescent="0.25">
      <c r="G4590" s="28"/>
    </row>
    <row r="4591" spans="7:7" s="66" customFormat="1" ht="14.25" x14ac:dyDescent="0.25">
      <c r="G4591" s="28"/>
    </row>
    <row r="4592" spans="7:7" s="66" customFormat="1" ht="14.25" x14ac:dyDescent="0.25">
      <c r="G4592" s="28"/>
    </row>
    <row r="4593" spans="7:7" s="66" customFormat="1" ht="14.25" x14ac:dyDescent="0.25">
      <c r="G4593" s="28"/>
    </row>
    <row r="4594" spans="7:7" s="66" customFormat="1" ht="14.25" x14ac:dyDescent="0.25">
      <c r="G4594" s="28"/>
    </row>
    <row r="4595" spans="7:7" s="66" customFormat="1" ht="14.25" x14ac:dyDescent="0.25">
      <c r="G4595" s="28"/>
    </row>
    <row r="4596" spans="7:7" s="66" customFormat="1" ht="14.25" x14ac:dyDescent="0.25">
      <c r="G4596" s="28"/>
    </row>
    <row r="4597" spans="7:7" s="66" customFormat="1" ht="14.25" x14ac:dyDescent="0.25">
      <c r="G4597" s="28"/>
    </row>
    <row r="4598" spans="7:7" s="66" customFormat="1" ht="14.25" x14ac:dyDescent="0.25">
      <c r="G4598" s="28"/>
    </row>
    <row r="4599" spans="7:7" s="66" customFormat="1" ht="14.25" x14ac:dyDescent="0.25">
      <c r="G4599" s="28"/>
    </row>
    <row r="4600" spans="7:7" s="66" customFormat="1" ht="14.25" x14ac:dyDescent="0.25">
      <c r="G4600" s="28"/>
    </row>
    <row r="4601" spans="7:7" s="66" customFormat="1" ht="14.25" x14ac:dyDescent="0.25">
      <c r="G4601" s="28"/>
    </row>
    <row r="4602" spans="7:7" s="66" customFormat="1" ht="14.25" x14ac:dyDescent="0.25">
      <c r="G4602" s="28"/>
    </row>
    <row r="4603" spans="7:7" s="66" customFormat="1" ht="14.25" x14ac:dyDescent="0.25">
      <c r="G4603" s="28"/>
    </row>
    <row r="4604" spans="7:7" s="66" customFormat="1" ht="14.25" x14ac:dyDescent="0.25">
      <c r="G4604" s="28"/>
    </row>
    <row r="4605" spans="7:7" s="66" customFormat="1" ht="14.25" x14ac:dyDescent="0.25">
      <c r="G4605" s="28"/>
    </row>
    <row r="4606" spans="7:7" s="66" customFormat="1" ht="14.25" x14ac:dyDescent="0.25">
      <c r="G4606" s="28"/>
    </row>
    <row r="4607" spans="7:7" s="66" customFormat="1" ht="14.25" x14ac:dyDescent="0.25">
      <c r="G4607" s="28"/>
    </row>
    <row r="4608" spans="7:7" s="66" customFormat="1" ht="14.25" x14ac:dyDescent="0.25">
      <c r="G4608" s="28"/>
    </row>
    <row r="4609" spans="7:7" s="66" customFormat="1" ht="14.25" x14ac:dyDescent="0.25">
      <c r="G4609" s="28"/>
    </row>
    <row r="4610" spans="7:7" s="66" customFormat="1" ht="14.25" x14ac:dyDescent="0.25">
      <c r="G4610" s="28"/>
    </row>
    <row r="4611" spans="7:7" s="66" customFormat="1" ht="14.25" x14ac:dyDescent="0.25">
      <c r="G4611" s="28"/>
    </row>
    <row r="4612" spans="7:7" s="66" customFormat="1" ht="14.25" x14ac:dyDescent="0.25">
      <c r="G4612" s="28"/>
    </row>
    <row r="4613" spans="7:7" s="66" customFormat="1" ht="14.25" x14ac:dyDescent="0.25">
      <c r="G4613" s="28"/>
    </row>
    <row r="4614" spans="7:7" s="66" customFormat="1" ht="14.25" x14ac:dyDescent="0.25">
      <c r="G4614" s="28"/>
    </row>
    <row r="4615" spans="7:7" s="66" customFormat="1" ht="14.25" x14ac:dyDescent="0.25">
      <c r="G4615" s="28"/>
    </row>
    <row r="4616" spans="7:7" s="66" customFormat="1" ht="14.25" x14ac:dyDescent="0.25">
      <c r="G4616" s="28"/>
    </row>
    <row r="4617" spans="7:7" s="66" customFormat="1" ht="14.25" x14ac:dyDescent="0.25">
      <c r="G4617" s="28"/>
    </row>
    <row r="4618" spans="7:7" s="66" customFormat="1" ht="14.25" x14ac:dyDescent="0.25">
      <c r="G4618" s="28"/>
    </row>
    <row r="4619" spans="7:7" s="66" customFormat="1" ht="14.25" x14ac:dyDescent="0.25">
      <c r="G4619" s="28"/>
    </row>
    <row r="4620" spans="7:7" s="66" customFormat="1" ht="14.25" x14ac:dyDescent="0.25">
      <c r="G4620" s="28"/>
    </row>
    <row r="4621" spans="7:7" s="66" customFormat="1" ht="14.25" x14ac:dyDescent="0.25">
      <c r="G4621" s="28"/>
    </row>
    <row r="4622" spans="7:7" s="66" customFormat="1" ht="14.25" x14ac:dyDescent="0.25">
      <c r="G4622" s="28"/>
    </row>
    <row r="4623" spans="7:7" s="66" customFormat="1" ht="14.25" x14ac:dyDescent="0.25">
      <c r="G4623" s="28"/>
    </row>
    <row r="4624" spans="7:7" s="66" customFormat="1" ht="14.25" x14ac:dyDescent="0.25">
      <c r="G4624" s="28"/>
    </row>
    <row r="4625" spans="7:7" s="66" customFormat="1" ht="14.25" x14ac:dyDescent="0.25">
      <c r="G4625" s="28"/>
    </row>
    <row r="4626" spans="7:7" s="66" customFormat="1" ht="14.25" x14ac:dyDescent="0.25">
      <c r="G4626" s="28"/>
    </row>
    <row r="4627" spans="7:7" s="66" customFormat="1" ht="14.25" x14ac:dyDescent="0.25">
      <c r="G4627" s="28"/>
    </row>
    <row r="4628" spans="7:7" s="66" customFormat="1" ht="14.25" x14ac:dyDescent="0.25">
      <c r="G4628" s="28"/>
    </row>
    <row r="4629" spans="7:7" s="66" customFormat="1" ht="14.25" x14ac:dyDescent="0.25">
      <c r="G4629" s="28"/>
    </row>
    <row r="4630" spans="7:7" s="66" customFormat="1" ht="14.25" x14ac:dyDescent="0.25">
      <c r="G4630" s="28"/>
    </row>
    <row r="4631" spans="7:7" s="66" customFormat="1" ht="14.25" x14ac:dyDescent="0.25">
      <c r="G4631" s="28"/>
    </row>
    <row r="4632" spans="7:7" s="66" customFormat="1" ht="14.25" x14ac:dyDescent="0.25">
      <c r="G4632" s="28"/>
    </row>
    <row r="4633" spans="7:7" s="66" customFormat="1" ht="14.25" x14ac:dyDescent="0.25">
      <c r="G4633" s="28"/>
    </row>
    <row r="4634" spans="7:7" s="66" customFormat="1" ht="14.25" x14ac:dyDescent="0.25">
      <c r="G4634" s="28"/>
    </row>
    <row r="4635" spans="7:7" s="66" customFormat="1" ht="14.25" x14ac:dyDescent="0.25">
      <c r="G4635" s="28"/>
    </row>
    <row r="4636" spans="7:7" s="66" customFormat="1" ht="14.25" x14ac:dyDescent="0.25">
      <c r="G4636" s="28"/>
    </row>
    <row r="4637" spans="7:7" s="66" customFormat="1" ht="14.25" x14ac:dyDescent="0.25">
      <c r="G4637" s="28"/>
    </row>
    <row r="4638" spans="7:7" s="66" customFormat="1" ht="14.25" x14ac:dyDescent="0.25">
      <c r="G4638" s="28"/>
    </row>
    <row r="4639" spans="7:7" s="66" customFormat="1" ht="14.25" x14ac:dyDescent="0.25">
      <c r="G4639" s="28"/>
    </row>
    <row r="4640" spans="7:7" s="66" customFormat="1" ht="14.25" x14ac:dyDescent="0.25">
      <c r="G4640" s="28"/>
    </row>
    <row r="4641" spans="7:7" s="66" customFormat="1" ht="14.25" x14ac:dyDescent="0.25">
      <c r="G4641" s="28"/>
    </row>
    <row r="4642" spans="7:7" s="66" customFormat="1" ht="14.25" x14ac:dyDescent="0.25">
      <c r="G4642" s="28"/>
    </row>
    <row r="4643" spans="7:7" s="66" customFormat="1" ht="14.25" x14ac:dyDescent="0.25">
      <c r="G4643" s="28"/>
    </row>
    <row r="4644" spans="7:7" s="66" customFormat="1" ht="14.25" x14ac:dyDescent="0.25">
      <c r="G4644" s="28"/>
    </row>
    <row r="4645" spans="7:7" s="66" customFormat="1" ht="14.25" x14ac:dyDescent="0.25">
      <c r="G4645" s="28"/>
    </row>
    <row r="4646" spans="7:7" s="66" customFormat="1" ht="14.25" x14ac:dyDescent="0.25">
      <c r="G4646" s="28"/>
    </row>
    <row r="4647" spans="7:7" s="66" customFormat="1" ht="14.25" x14ac:dyDescent="0.25">
      <c r="G4647" s="28"/>
    </row>
    <row r="4648" spans="7:7" s="66" customFormat="1" ht="14.25" x14ac:dyDescent="0.25">
      <c r="G4648" s="28"/>
    </row>
    <row r="4649" spans="7:7" s="66" customFormat="1" ht="14.25" x14ac:dyDescent="0.25">
      <c r="G4649" s="28"/>
    </row>
    <row r="4650" spans="7:7" s="66" customFormat="1" ht="14.25" x14ac:dyDescent="0.25">
      <c r="G4650" s="28"/>
    </row>
    <row r="4651" spans="7:7" s="66" customFormat="1" ht="14.25" x14ac:dyDescent="0.25">
      <c r="G4651" s="28"/>
    </row>
    <row r="4652" spans="7:7" s="66" customFormat="1" ht="14.25" x14ac:dyDescent="0.25">
      <c r="G4652" s="28"/>
    </row>
    <row r="4653" spans="7:7" s="66" customFormat="1" ht="14.25" x14ac:dyDescent="0.25">
      <c r="G4653" s="28"/>
    </row>
    <row r="4654" spans="7:7" s="66" customFormat="1" ht="14.25" x14ac:dyDescent="0.25">
      <c r="G4654" s="28"/>
    </row>
    <row r="4655" spans="7:7" s="66" customFormat="1" ht="14.25" x14ac:dyDescent="0.25">
      <c r="G4655" s="28"/>
    </row>
    <row r="4656" spans="7:7" s="66" customFormat="1" ht="14.25" x14ac:dyDescent="0.25">
      <c r="G4656" s="28"/>
    </row>
    <row r="4657" spans="7:7" s="66" customFormat="1" ht="14.25" x14ac:dyDescent="0.25">
      <c r="G4657" s="28"/>
    </row>
    <row r="4658" spans="7:7" s="66" customFormat="1" ht="14.25" x14ac:dyDescent="0.25">
      <c r="G4658" s="28"/>
    </row>
    <row r="4659" spans="7:7" s="66" customFormat="1" ht="14.25" x14ac:dyDescent="0.25">
      <c r="G4659" s="28"/>
    </row>
    <row r="4660" spans="7:7" s="66" customFormat="1" ht="14.25" x14ac:dyDescent="0.25">
      <c r="G4660" s="28"/>
    </row>
    <row r="4661" spans="7:7" s="66" customFormat="1" ht="14.25" x14ac:dyDescent="0.25">
      <c r="G4661" s="28"/>
    </row>
    <row r="4662" spans="7:7" s="66" customFormat="1" ht="14.25" x14ac:dyDescent="0.25">
      <c r="G4662" s="28"/>
    </row>
    <row r="4663" spans="7:7" s="66" customFormat="1" ht="14.25" x14ac:dyDescent="0.25">
      <c r="G4663" s="28"/>
    </row>
    <row r="4664" spans="7:7" s="66" customFormat="1" ht="14.25" x14ac:dyDescent="0.25">
      <c r="G4664" s="28"/>
    </row>
    <row r="4665" spans="7:7" s="66" customFormat="1" ht="14.25" x14ac:dyDescent="0.25">
      <c r="G4665" s="28"/>
    </row>
    <row r="4666" spans="7:7" s="66" customFormat="1" ht="14.25" x14ac:dyDescent="0.25">
      <c r="G4666" s="28"/>
    </row>
    <row r="4667" spans="7:7" s="66" customFormat="1" ht="14.25" x14ac:dyDescent="0.25">
      <c r="G4667" s="28"/>
    </row>
    <row r="4668" spans="7:7" s="66" customFormat="1" ht="14.25" x14ac:dyDescent="0.25">
      <c r="G4668" s="28"/>
    </row>
    <row r="4669" spans="7:7" s="66" customFormat="1" ht="14.25" x14ac:dyDescent="0.25">
      <c r="G4669" s="28"/>
    </row>
    <row r="4670" spans="7:7" s="66" customFormat="1" ht="14.25" x14ac:dyDescent="0.25">
      <c r="G4670" s="28"/>
    </row>
    <row r="4671" spans="7:7" s="66" customFormat="1" ht="14.25" x14ac:dyDescent="0.25">
      <c r="G4671" s="28"/>
    </row>
    <row r="4672" spans="7:7" s="66" customFormat="1" ht="14.25" x14ac:dyDescent="0.25">
      <c r="G4672" s="28"/>
    </row>
    <row r="4673" spans="7:7" s="66" customFormat="1" ht="14.25" x14ac:dyDescent="0.25">
      <c r="G4673" s="28"/>
    </row>
    <row r="4674" spans="7:7" s="66" customFormat="1" ht="14.25" x14ac:dyDescent="0.25">
      <c r="G4674" s="28"/>
    </row>
    <row r="4675" spans="7:7" s="66" customFormat="1" ht="14.25" x14ac:dyDescent="0.25">
      <c r="G4675" s="28"/>
    </row>
    <row r="4676" spans="7:7" s="66" customFormat="1" ht="14.25" x14ac:dyDescent="0.25">
      <c r="G4676" s="28"/>
    </row>
    <row r="4677" spans="7:7" s="66" customFormat="1" ht="14.25" x14ac:dyDescent="0.25">
      <c r="G4677" s="28"/>
    </row>
    <row r="4678" spans="7:7" s="66" customFormat="1" ht="14.25" x14ac:dyDescent="0.25">
      <c r="G4678" s="28"/>
    </row>
    <row r="4679" spans="7:7" s="66" customFormat="1" ht="14.25" x14ac:dyDescent="0.25">
      <c r="G4679" s="28"/>
    </row>
    <row r="4680" spans="7:7" s="66" customFormat="1" ht="14.25" x14ac:dyDescent="0.25">
      <c r="G4680" s="28"/>
    </row>
    <row r="4681" spans="7:7" s="66" customFormat="1" ht="14.25" x14ac:dyDescent="0.25">
      <c r="G4681" s="28"/>
    </row>
    <row r="4682" spans="7:7" s="66" customFormat="1" ht="14.25" x14ac:dyDescent="0.25">
      <c r="G4682" s="28"/>
    </row>
    <row r="4683" spans="7:7" s="66" customFormat="1" ht="14.25" x14ac:dyDescent="0.25">
      <c r="G4683" s="28"/>
    </row>
    <row r="4684" spans="7:7" s="66" customFormat="1" ht="14.25" x14ac:dyDescent="0.25">
      <c r="G4684" s="28"/>
    </row>
    <row r="4685" spans="7:7" s="66" customFormat="1" ht="14.25" x14ac:dyDescent="0.25">
      <c r="G4685" s="28"/>
    </row>
    <row r="4686" spans="7:7" s="66" customFormat="1" ht="14.25" x14ac:dyDescent="0.25">
      <c r="G4686" s="28"/>
    </row>
    <row r="4687" spans="7:7" s="66" customFormat="1" ht="14.25" x14ac:dyDescent="0.25">
      <c r="G4687" s="28"/>
    </row>
    <row r="4688" spans="7:7" s="66" customFormat="1" ht="14.25" x14ac:dyDescent="0.25">
      <c r="G4688" s="28"/>
    </row>
    <row r="4689" spans="7:7" s="66" customFormat="1" ht="14.25" x14ac:dyDescent="0.25">
      <c r="G4689" s="28"/>
    </row>
    <row r="4690" spans="7:7" s="66" customFormat="1" ht="14.25" x14ac:dyDescent="0.25">
      <c r="G4690" s="28"/>
    </row>
    <row r="4691" spans="7:7" s="66" customFormat="1" ht="14.25" x14ac:dyDescent="0.25">
      <c r="G4691" s="28"/>
    </row>
    <row r="4692" spans="7:7" s="66" customFormat="1" ht="14.25" x14ac:dyDescent="0.25">
      <c r="G4692" s="28"/>
    </row>
    <row r="4693" spans="7:7" s="66" customFormat="1" ht="14.25" x14ac:dyDescent="0.25">
      <c r="G4693" s="28"/>
    </row>
    <row r="4694" spans="7:7" s="66" customFormat="1" ht="14.25" x14ac:dyDescent="0.25">
      <c r="G4694" s="28"/>
    </row>
    <row r="4695" spans="7:7" s="66" customFormat="1" ht="14.25" x14ac:dyDescent="0.25">
      <c r="G4695" s="28"/>
    </row>
    <row r="4696" spans="7:7" s="66" customFormat="1" ht="14.25" x14ac:dyDescent="0.25">
      <c r="G4696" s="28"/>
    </row>
    <row r="4697" spans="7:7" s="66" customFormat="1" ht="14.25" x14ac:dyDescent="0.25">
      <c r="G4697" s="28"/>
    </row>
    <row r="4698" spans="7:7" s="66" customFormat="1" ht="14.25" x14ac:dyDescent="0.25">
      <c r="G4698" s="28"/>
    </row>
    <row r="4699" spans="7:7" s="66" customFormat="1" ht="14.25" x14ac:dyDescent="0.25">
      <c r="G4699" s="28"/>
    </row>
    <row r="4700" spans="7:7" s="66" customFormat="1" ht="14.25" x14ac:dyDescent="0.25">
      <c r="G4700" s="28"/>
    </row>
    <row r="4701" spans="7:7" s="66" customFormat="1" ht="14.25" x14ac:dyDescent="0.25">
      <c r="G4701" s="28"/>
    </row>
    <row r="4702" spans="7:7" s="66" customFormat="1" ht="14.25" x14ac:dyDescent="0.25">
      <c r="G4702" s="28"/>
    </row>
    <row r="4703" spans="7:7" s="66" customFormat="1" ht="14.25" x14ac:dyDescent="0.25">
      <c r="G4703" s="28"/>
    </row>
    <row r="4704" spans="7:7" s="66" customFormat="1" ht="14.25" x14ac:dyDescent="0.25">
      <c r="G4704" s="28"/>
    </row>
    <row r="4705" spans="7:7" s="66" customFormat="1" ht="14.25" x14ac:dyDescent="0.25">
      <c r="G4705" s="28"/>
    </row>
    <row r="4706" spans="7:7" s="66" customFormat="1" ht="14.25" x14ac:dyDescent="0.25">
      <c r="G4706" s="28"/>
    </row>
    <row r="4707" spans="7:7" s="66" customFormat="1" ht="14.25" x14ac:dyDescent="0.25">
      <c r="G4707" s="28"/>
    </row>
    <row r="4708" spans="7:7" s="66" customFormat="1" ht="14.25" x14ac:dyDescent="0.25">
      <c r="G4708" s="28"/>
    </row>
    <row r="4709" spans="7:7" s="66" customFormat="1" ht="14.25" x14ac:dyDescent="0.25">
      <c r="G4709" s="28"/>
    </row>
    <row r="4710" spans="7:7" s="66" customFormat="1" ht="14.25" x14ac:dyDescent="0.25">
      <c r="G4710" s="28"/>
    </row>
    <row r="4711" spans="7:7" s="66" customFormat="1" ht="14.25" x14ac:dyDescent="0.25">
      <c r="G4711" s="28"/>
    </row>
    <row r="4712" spans="7:7" s="66" customFormat="1" ht="14.25" x14ac:dyDescent="0.25">
      <c r="G4712" s="28"/>
    </row>
    <row r="4713" spans="7:7" s="66" customFormat="1" ht="14.25" x14ac:dyDescent="0.25">
      <c r="G4713" s="28"/>
    </row>
    <row r="4714" spans="7:7" s="66" customFormat="1" ht="14.25" x14ac:dyDescent="0.25">
      <c r="G4714" s="28"/>
    </row>
    <row r="4715" spans="7:7" s="66" customFormat="1" ht="14.25" x14ac:dyDescent="0.25">
      <c r="G4715" s="28"/>
    </row>
    <row r="4716" spans="7:7" s="66" customFormat="1" ht="14.25" x14ac:dyDescent="0.25">
      <c r="G4716" s="28"/>
    </row>
    <row r="4717" spans="7:7" s="66" customFormat="1" ht="14.25" x14ac:dyDescent="0.25">
      <c r="G4717" s="28"/>
    </row>
    <row r="4718" spans="7:7" s="66" customFormat="1" ht="14.25" x14ac:dyDescent="0.25">
      <c r="G4718" s="28"/>
    </row>
    <row r="4719" spans="7:7" s="66" customFormat="1" ht="14.25" x14ac:dyDescent="0.25">
      <c r="G4719" s="28"/>
    </row>
    <row r="4720" spans="7:7" s="66" customFormat="1" ht="14.25" x14ac:dyDescent="0.25">
      <c r="G4720" s="28"/>
    </row>
    <row r="4721" spans="7:7" s="66" customFormat="1" ht="14.25" x14ac:dyDescent="0.25">
      <c r="G4721" s="28"/>
    </row>
    <row r="4722" spans="7:7" s="66" customFormat="1" ht="14.25" x14ac:dyDescent="0.25">
      <c r="G4722" s="28"/>
    </row>
    <row r="4723" spans="7:7" s="66" customFormat="1" ht="14.25" x14ac:dyDescent="0.25">
      <c r="G4723" s="28"/>
    </row>
    <row r="4724" spans="7:7" s="66" customFormat="1" ht="14.25" x14ac:dyDescent="0.25">
      <c r="G4724" s="28"/>
    </row>
    <row r="4725" spans="7:7" s="66" customFormat="1" ht="14.25" x14ac:dyDescent="0.25">
      <c r="G4725" s="28"/>
    </row>
    <row r="4726" spans="7:7" s="66" customFormat="1" ht="14.25" x14ac:dyDescent="0.25">
      <c r="G4726" s="28"/>
    </row>
    <row r="4727" spans="7:7" s="66" customFormat="1" ht="14.25" x14ac:dyDescent="0.25">
      <c r="G4727" s="28"/>
    </row>
    <row r="4728" spans="7:7" s="66" customFormat="1" ht="14.25" x14ac:dyDescent="0.25">
      <c r="G4728" s="28"/>
    </row>
    <row r="4729" spans="7:7" s="66" customFormat="1" ht="14.25" x14ac:dyDescent="0.25">
      <c r="G4729" s="28"/>
    </row>
    <row r="4730" spans="7:7" s="66" customFormat="1" ht="14.25" x14ac:dyDescent="0.25">
      <c r="G4730" s="28"/>
    </row>
    <row r="4731" spans="7:7" s="66" customFormat="1" ht="14.25" x14ac:dyDescent="0.25">
      <c r="G4731" s="28"/>
    </row>
    <row r="4732" spans="7:7" s="66" customFormat="1" ht="14.25" x14ac:dyDescent="0.25">
      <c r="G4732" s="28"/>
    </row>
    <row r="4733" spans="7:7" s="66" customFormat="1" ht="14.25" x14ac:dyDescent="0.25">
      <c r="G4733" s="28"/>
    </row>
    <row r="4734" spans="7:7" s="66" customFormat="1" ht="14.25" x14ac:dyDescent="0.25">
      <c r="G4734" s="28"/>
    </row>
    <row r="4735" spans="7:7" s="66" customFormat="1" ht="14.25" x14ac:dyDescent="0.25">
      <c r="G4735" s="28"/>
    </row>
    <row r="4736" spans="7:7" s="66" customFormat="1" ht="14.25" x14ac:dyDescent="0.25">
      <c r="G4736" s="28"/>
    </row>
    <row r="4737" spans="7:7" s="66" customFormat="1" ht="14.25" x14ac:dyDescent="0.25">
      <c r="G4737" s="28"/>
    </row>
    <row r="4738" spans="7:7" s="66" customFormat="1" ht="14.25" x14ac:dyDescent="0.25">
      <c r="G4738" s="28"/>
    </row>
    <row r="4739" spans="7:7" s="66" customFormat="1" ht="14.25" x14ac:dyDescent="0.25">
      <c r="G4739" s="28"/>
    </row>
    <row r="4740" spans="7:7" s="66" customFormat="1" ht="14.25" x14ac:dyDescent="0.25">
      <c r="G4740" s="28"/>
    </row>
    <row r="4741" spans="7:7" s="66" customFormat="1" ht="14.25" x14ac:dyDescent="0.25">
      <c r="G4741" s="28"/>
    </row>
    <row r="4742" spans="7:7" s="66" customFormat="1" ht="14.25" x14ac:dyDescent="0.25">
      <c r="G4742" s="28"/>
    </row>
    <row r="4743" spans="7:7" s="66" customFormat="1" ht="14.25" x14ac:dyDescent="0.25">
      <c r="G4743" s="28"/>
    </row>
    <row r="4744" spans="7:7" s="66" customFormat="1" ht="14.25" x14ac:dyDescent="0.25">
      <c r="G4744" s="28"/>
    </row>
    <row r="4745" spans="7:7" s="66" customFormat="1" ht="14.25" x14ac:dyDescent="0.25">
      <c r="G4745" s="28"/>
    </row>
    <row r="4746" spans="7:7" s="66" customFormat="1" ht="14.25" x14ac:dyDescent="0.25">
      <c r="G4746" s="28"/>
    </row>
    <row r="4747" spans="7:7" s="66" customFormat="1" ht="14.25" x14ac:dyDescent="0.25">
      <c r="G4747" s="28"/>
    </row>
    <row r="4748" spans="7:7" s="66" customFormat="1" ht="14.25" x14ac:dyDescent="0.25">
      <c r="G4748" s="28"/>
    </row>
    <row r="4749" spans="7:7" s="66" customFormat="1" ht="14.25" x14ac:dyDescent="0.25">
      <c r="G4749" s="28"/>
    </row>
    <row r="4750" spans="7:7" s="66" customFormat="1" ht="14.25" x14ac:dyDescent="0.25">
      <c r="G4750" s="28"/>
    </row>
    <row r="4751" spans="7:7" s="66" customFormat="1" ht="14.25" x14ac:dyDescent="0.25">
      <c r="G4751" s="28"/>
    </row>
    <row r="4752" spans="7:7" s="66" customFormat="1" ht="14.25" x14ac:dyDescent="0.25">
      <c r="G4752" s="28"/>
    </row>
    <row r="4753" spans="7:7" s="66" customFormat="1" ht="14.25" x14ac:dyDescent="0.25">
      <c r="G4753" s="28"/>
    </row>
    <row r="4754" spans="7:7" s="66" customFormat="1" ht="14.25" x14ac:dyDescent="0.25">
      <c r="G4754" s="28"/>
    </row>
    <row r="4755" spans="7:7" s="66" customFormat="1" ht="14.25" x14ac:dyDescent="0.25">
      <c r="G4755" s="28"/>
    </row>
    <row r="4756" spans="7:7" s="66" customFormat="1" ht="14.25" x14ac:dyDescent="0.25">
      <c r="G4756" s="28"/>
    </row>
    <row r="4757" spans="7:7" s="66" customFormat="1" ht="14.25" x14ac:dyDescent="0.25">
      <c r="G4757" s="28"/>
    </row>
    <row r="4758" spans="7:7" s="66" customFormat="1" ht="14.25" x14ac:dyDescent="0.25">
      <c r="G4758" s="28"/>
    </row>
    <row r="4759" spans="7:7" s="66" customFormat="1" ht="14.25" x14ac:dyDescent="0.25">
      <c r="G4759" s="28"/>
    </row>
    <row r="4760" spans="7:7" s="66" customFormat="1" ht="14.25" x14ac:dyDescent="0.25">
      <c r="G4760" s="28"/>
    </row>
    <row r="4761" spans="7:7" s="66" customFormat="1" ht="14.25" x14ac:dyDescent="0.25">
      <c r="G4761" s="28"/>
    </row>
    <row r="4762" spans="7:7" s="66" customFormat="1" ht="14.25" x14ac:dyDescent="0.25">
      <c r="G4762" s="28"/>
    </row>
    <row r="4763" spans="7:7" s="66" customFormat="1" ht="14.25" x14ac:dyDescent="0.25">
      <c r="G4763" s="28"/>
    </row>
    <row r="4764" spans="7:7" s="66" customFormat="1" ht="14.25" x14ac:dyDescent="0.25">
      <c r="G4764" s="28"/>
    </row>
    <row r="4765" spans="7:7" s="66" customFormat="1" ht="14.25" x14ac:dyDescent="0.25">
      <c r="G4765" s="28"/>
    </row>
    <row r="4766" spans="7:7" s="66" customFormat="1" ht="14.25" x14ac:dyDescent="0.25">
      <c r="G4766" s="28"/>
    </row>
    <row r="4767" spans="7:7" s="66" customFormat="1" ht="14.25" x14ac:dyDescent="0.25">
      <c r="G4767" s="28"/>
    </row>
    <row r="4768" spans="7:7" s="66" customFormat="1" ht="14.25" x14ac:dyDescent="0.25">
      <c r="G4768" s="28"/>
    </row>
    <row r="4769" spans="7:7" s="66" customFormat="1" ht="14.25" x14ac:dyDescent="0.25">
      <c r="G4769" s="28"/>
    </row>
    <row r="4770" spans="7:7" s="66" customFormat="1" ht="14.25" x14ac:dyDescent="0.25">
      <c r="G4770" s="28"/>
    </row>
    <row r="4771" spans="7:7" s="66" customFormat="1" ht="14.25" x14ac:dyDescent="0.25">
      <c r="G4771" s="28"/>
    </row>
    <row r="4772" spans="7:7" s="66" customFormat="1" ht="14.25" x14ac:dyDescent="0.25">
      <c r="G4772" s="28"/>
    </row>
    <row r="4773" spans="7:7" s="66" customFormat="1" ht="14.25" x14ac:dyDescent="0.25">
      <c r="G4773" s="28"/>
    </row>
    <row r="4774" spans="7:7" s="66" customFormat="1" ht="14.25" x14ac:dyDescent="0.25">
      <c r="G4774" s="28"/>
    </row>
    <row r="4775" spans="7:7" s="66" customFormat="1" ht="14.25" x14ac:dyDescent="0.25">
      <c r="G4775" s="28"/>
    </row>
    <row r="4776" spans="7:7" s="66" customFormat="1" ht="14.25" x14ac:dyDescent="0.25">
      <c r="G4776" s="28"/>
    </row>
    <row r="4777" spans="7:7" s="66" customFormat="1" ht="14.25" x14ac:dyDescent="0.25">
      <c r="G4777" s="28"/>
    </row>
    <row r="4778" spans="7:7" s="66" customFormat="1" ht="14.25" x14ac:dyDescent="0.25">
      <c r="G4778" s="28"/>
    </row>
    <row r="4779" spans="7:7" s="66" customFormat="1" ht="14.25" x14ac:dyDescent="0.25">
      <c r="G4779" s="28"/>
    </row>
    <row r="4780" spans="7:7" s="66" customFormat="1" ht="14.25" x14ac:dyDescent="0.25">
      <c r="G4780" s="28"/>
    </row>
    <row r="4781" spans="7:7" s="66" customFormat="1" ht="14.25" x14ac:dyDescent="0.25">
      <c r="G4781" s="28"/>
    </row>
    <row r="4782" spans="7:7" s="66" customFormat="1" ht="14.25" x14ac:dyDescent="0.25">
      <c r="G4782" s="28"/>
    </row>
    <row r="4783" spans="7:7" s="66" customFormat="1" ht="14.25" x14ac:dyDescent="0.25">
      <c r="G4783" s="28"/>
    </row>
    <row r="4784" spans="7:7" s="66" customFormat="1" ht="14.25" x14ac:dyDescent="0.25">
      <c r="G4784" s="28"/>
    </row>
    <row r="4785" spans="7:7" s="66" customFormat="1" ht="14.25" x14ac:dyDescent="0.25">
      <c r="G4785" s="28"/>
    </row>
    <row r="4786" spans="7:7" s="66" customFormat="1" ht="14.25" x14ac:dyDescent="0.25">
      <c r="G4786" s="28"/>
    </row>
    <row r="4787" spans="7:7" s="66" customFormat="1" ht="14.25" x14ac:dyDescent="0.25">
      <c r="G4787" s="28"/>
    </row>
    <row r="4788" spans="7:7" s="66" customFormat="1" ht="14.25" x14ac:dyDescent="0.25">
      <c r="G4788" s="28"/>
    </row>
    <row r="4789" spans="7:7" s="66" customFormat="1" ht="14.25" x14ac:dyDescent="0.25">
      <c r="G4789" s="28"/>
    </row>
    <row r="4790" spans="7:7" s="66" customFormat="1" ht="14.25" x14ac:dyDescent="0.25">
      <c r="G4790" s="28"/>
    </row>
    <row r="4791" spans="7:7" s="66" customFormat="1" ht="14.25" x14ac:dyDescent="0.25">
      <c r="G4791" s="28"/>
    </row>
    <row r="4792" spans="7:7" s="66" customFormat="1" ht="14.25" x14ac:dyDescent="0.25">
      <c r="G4792" s="28"/>
    </row>
    <row r="4793" spans="7:7" s="66" customFormat="1" ht="14.25" x14ac:dyDescent="0.25">
      <c r="G4793" s="28"/>
    </row>
    <row r="4794" spans="7:7" s="66" customFormat="1" ht="14.25" x14ac:dyDescent="0.25">
      <c r="G4794" s="28"/>
    </row>
    <row r="4795" spans="7:7" s="66" customFormat="1" ht="14.25" x14ac:dyDescent="0.25">
      <c r="G4795" s="28"/>
    </row>
    <row r="4796" spans="7:7" s="66" customFormat="1" ht="14.25" x14ac:dyDescent="0.25">
      <c r="G4796" s="28"/>
    </row>
    <row r="4797" spans="7:7" s="66" customFormat="1" ht="14.25" x14ac:dyDescent="0.25">
      <c r="G4797" s="28"/>
    </row>
    <row r="4798" spans="7:7" s="66" customFormat="1" ht="14.25" x14ac:dyDescent="0.25">
      <c r="G4798" s="28"/>
    </row>
    <row r="4799" spans="7:7" s="66" customFormat="1" ht="14.25" x14ac:dyDescent="0.25">
      <c r="G4799" s="28"/>
    </row>
    <row r="4800" spans="7:7" s="66" customFormat="1" ht="14.25" x14ac:dyDescent="0.25">
      <c r="G4800" s="28"/>
    </row>
    <row r="4801" spans="7:7" s="66" customFormat="1" ht="14.25" x14ac:dyDescent="0.25">
      <c r="G4801" s="28"/>
    </row>
    <row r="4802" spans="7:7" s="66" customFormat="1" ht="14.25" x14ac:dyDescent="0.25">
      <c r="G4802" s="28"/>
    </row>
    <row r="4803" spans="7:7" s="66" customFormat="1" ht="14.25" x14ac:dyDescent="0.25">
      <c r="G4803" s="28"/>
    </row>
    <row r="4804" spans="7:7" s="66" customFormat="1" ht="14.25" x14ac:dyDescent="0.25">
      <c r="G4804" s="28"/>
    </row>
    <row r="4805" spans="7:7" s="66" customFormat="1" ht="14.25" x14ac:dyDescent="0.25">
      <c r="G4805" s="28"/>
    </row>
    <row r="4806" spans="7:7" s="66" customFormat="1" ht="14.25" x14ac:dyDescent="0.25">
      <c r="G4806" s="28"/>
    </row>
    <row r="4807" spans="7:7" s="66" customFormat="1" ht="14.25" x14ac:dyDescent="0.25">
      <c r="G4807" s="28"/>
    </row>
    <row r="4808" spans="7:7" s="66" customFormat="1" ht="14.25" x14ac:dyDescent="0.25">
      <c r="G4808" s="28"/>
    </row>
    <row r="4809" spans="7:7" s="66" customFormat="1" ht="14.25" x14ac:dyDescent="0.25">
      <c r="G4809" s="28"/>
    </row>
    <row r="4810" spans="7:7" s="66" customFormat="1" ht="14.25" x14ac:dyDescent="0.25">
      <c r="G4810" s="28"/>
    </row>
    <row r="4811" spans="7:7" s="66" customFormat="1" ht="14.25" x14ac:dyDescent="0.25">
      <c r="G4811" s="28"/>
    </row>
    <row r="4812" spans="7:7" s="66" customFormat="1" ht="14.25" x14ac:dyDescent="0.25">
      <c r="G4812" s="28"/>
    </row>
    <row r="4813" spans="7:7" s="66" customFormat="1" ht="14.25" x14ac:dyDescent="0.25">
      <c r="G4813" s="28"/>
    </row>
    <row r="4814" spans="7:7" s="66" customFormat="1" ht="14.25" x14ac:dyDescent="0.25">
      <c r="G4814" s="28"/>
    </row>
    <row r="4815" spans="7:7" s="66" customFormat="1" ht="14.25" x14ac:dyDescent="0.25">
      <c r="G4815" s="28"/>
    </row>
    <row r="4816" spans="7:7" s="66" customFormat="1" ht="14.25" x14ac:dyDescent="0.25">
      <c r="G4816" s="28"/>
    </row>
    <row r="4817" spans="7:7" s="66" customFormat="1" ht="14.25" x14ac:dyDescent="0.25">
      <c r="G4817" s="28"/>
    </row>
    <row r="4818" spans="7:7" s="66" customFormat="1" ht="14.25" x14ac:dyDescent="0.25">
      <c r="G4818" s="28"/>
    </row>
    <row r="4819" spans="7:7" s="66" customFormat="1" ht="14.25" x14ac:dyDescent="0.25">
      <c r="G4819" s="28"/>
    </row>
    <row r="4820" spans="7:7" s="66" customFormat="1" ht="14.25" x14ac:dyDescent="0.25">
      <c r="G4820" s="28"/>
    </row>
    <row r="4821" spans="7:7" s="66" customFormat="1" ht="14.25" x14ac:dyDescent="0.25">
      <c r="G4821" s="28"/>
    </row>
    <row r="4822" spans="7:7" s="66" customFormat="1" ht="14.25" x14ac:dyDescent="0.25">
      <c r="G4822" s="28"/>
    </row>
    <row r="4823" spans="7:7" s="66" customFormat="1" ht="14.25" x14ac:dyDescent="0.25">
      <c r="G4823" s="28"/>
    </row>
    <row r="4824" spans="7:7" s="66" customFormat="1" ht="14.25" x14ac:dyDescent="0.25">
      <c r="G4824" s="28"/>
    </row>
    <row r="4825" spans="7:7" s="66" customFormat="1" ht="14.25" x14ac:dyDescent="0.25">
      <c r="G4825" s="28"/>
    </row>
    <row r="4826" spans="7:7" s="66" customFormat="1" ht="14.25" x14ac:dyDescent="0.25">
      <c r="G4826" s="28"/>
    </row>
    <row r="4827" spans="7:7" s="66" customFormat="1" ht="14.25" x14ac:dyDescent="0.25">
      <c r="G4827" s="28"/>
    </row>
    <row r="4828" spans="7:7" s="66" customFormat="1" ht="14.25" x14ac:dyDescent="0.25">
      <c r="G4828" s="28"/>
    </row>
    <row r="4829" spans="7:7" s="66" customFormat="1" ht="14.25" x14ac:dyDescent="0.25">
      <c r="G4829" s="28"/>
    </row>
    <row r="4830" spans="7:7" s="66" customFormat="1" ht="14.25" x14ac:dyDescent="0.25">
      <c r="G4830" s="28"/>
    </row>
    <row r="4831" spans="7:7" s="66" customFormat="1" ht="14.25" x14ac:dyDescent="0.25">
      <c r="G4831" s="28"/>
    </row>
    <row r="4832" spans="7:7" s="66" customFormat="1" ht="14.25" x14ac:dyDescent="0.25">
      <c r="G4832" s="28"/>
    </row>
    <row r="4833" spans="7:7" s="66" customFormat="1" ht="14.25" x14ac:dyDescent="0.25">
      <c r="G4833" s="28"/>
    </row>
    <row r="4834" spans="7:7" s="66" customFormat="1" ht="14.25" x14ac:dyDescent="0.25">
      <c r="G4834" s="28"/>
    </row>
    <row r="4835" spans="7:7" s="66" customFormat="1" ht="14.25" x14ac:dyDescent="0.25">
      <c r="G4835" s="28"/>
    </row>
    <row r="4836" spans="7:7" s="66" customFormat="1" ht="14.25" x14ac:dyDescent="0.25">
      <c r="G4836" s="28"/>
    </row>
    <row r="4837" spans="7:7" s="66" customFormat="1" ht="14.25" x14ac:dyDescent="0.25">
      <c r="G4837" s="28"/>
    </row>
    <row r="4838" spans="7:7" s="66" customFormat="1" ht="14.25" x14ac:dyDescent="0.25">
      <c r="G4838" s="28"/>
    </row>
    <row r="4839" spans="7:7" s="66" customFormat="1" ht="14.25" x14ac:dyDescent="0.25">
      <c r="G4839" s="28"/>
    </row>
    <row r="4840" spans="7:7" s="66" customFormat="1" ht="14.25" x14ac:dyDescent="0.25">
      <c r="G4840" s="28"/>
    </row>
    <row r="4841" spans="7:7" s="66" customFormat="1" ht="14.25" x14ac:dyDescent="0.25">
      <c r="G4841" s="28"/>
    </row>
    <row r="4842" spans="7:7" s="66" customFormat="1" ht="14.25" x14ac:dyDescent="0.25">
      <c r="G4842" s="28"/>
    </row>
    <row r="4843" spans="7:7" s="66" customFormat="1" ht="14.25" x14ac:dyDescent="0.25">
      <c r="G4843" s="28"/>
    </row>
    <row r="4844" spans="7:7" s="66" customFormat="1" ht="14.25" x14ac:dyDescent="0.25">
      <c r="G4844" s="28"/>
    </row>
    <row r="4845" spans="7:7" s="66" customFormat="1" ht="14.25" x14ac:dyDescent="0.25">
      <c r="G4845" s="28"/>
    </row>
    <row r="4846" spans="7:7" s="66" customFormat="1" ht="14.25" x14ac:dyDescent="0.25">
      <c r="G4846" s="28"/>
    </row>
    <row r="4847" spans="7:7" s="66" customFormat="1" ht="14.25" x14ac:dyDescent="0.25">
      <c r="G4847" s="28"/>
    </row>
    <row r="4848" spans="7:7" s="66" customFormat="1" ht="14.25" x14ac:dyDescent="0.25">
      <c r="G4848" s="28"/>
    </row>
    <row r="4849" spans="7:7" s="66" customFormat="1" ht="14.25" x14ac:dyDescent="0.25">
      <c r="G4849" s="28"/>
    </row>
    <row r="4850" spans="7:7" s="66" customFormat="1" ht="14.25" x14ac:dyDescent="0.25">
      <c r="G4850" s="28"/>
    </row>
    <row r="4851" spans="7:7" s="66" customFormat="1" ht="14.25" x14ac:dyDescent="0.25">
      <c r="G4851" s="28"/>
    </row>
    <row r="4852" spans="7:7" s="66" customFormat="1" ht="14.25" x14ac:dyDescent="0.25">
      <c r="G4852" s="28"/>
    </row>
    <row r="4853" spans="7:7" s="66" customFormat="1" ht="14.25" x14ac:dyDescent="0.25">
      <c r="G4853" s="28"/>
    </row>
    <row r="4854" spans="7:7" s="66" customFormat="1" ht="14.25" x14ac:dyDescent="0.25">
      <c r="G4854" s="28"/>
    </row>
    <row r="4855" spans="7:7" s="66" customFormat="1" ht="14.25" x14ac:dyDescent="0.25">
      <c r="G4855" s="28"/>
    </row>
    <row r="4856" spans="7:7" s="66" customFormat="1" ht="14.25" x14ac:dyDescent="0.25">
      <c r="G4856" s="28"/>
    </row>
    <row r="4857" spans="7:7" s="66" customFormat="1" ht="14.25" x14ac:dyDescent="0.25">
      <c r="G4857" s="28"/>
    </row>
    <row r="4858" spans="7:7" s="66" customFormat="1" ht="14.25" x14ac:dyDescent="0.25">
      <c r="G4858" s="28"/>
    </row>
    <row r="4859" spans="7:7" s="66" customFormat="1" ht="14.25" x14ac:dyDescent="0.25">
      <c r="G4859" s="28"/>
    </row>
    <row r="4860" spans="7:7" s="66" customFormat="1" ht="14.25" x14ac:dyDescent="0.25">
      <c r="G4860" s="28"/>
    </row>
    <row r="4861" spans="7:7" s="66" customFormat="1" ht="14.25" x14ac:dyDescent="0.25">
      <c r="G4861" s="28"/>
    </row>
    <row r="4862" spans="7:7" s="66" customFormat="1" ht="14.25" x14ac:dyDescent="0.25">
      <c r="G4862" s="28"/>
    </row>
    <row r="4863" spans="7:7" s="66" customFormat="1" ht="14.25" x14ac:dyDescent="0.25">
      <c r="G4863" s="28"/>
    </row>
    <row r="4864" spans="7:7" s="66" customFormat="1" ht="14.25" x14ac:dyDescent="0.25">
      <c r="G4864" s="28"/>
    </row>
    <row r="4865" spans="7:7" s="66" customFormat="1" ht="14.25" x14ac:dyDescent="0.25">
      <c r="G4865" s="28"/>
    </row>
    <row r="4866" spans="7:7" s="66" customFormat="1" ht="14.25" x14ac:dyDescent="0.25">
      <c r="G4866" s="28"/>
    </row>
    <row r="4867" spans="7:7" s="66" customFormat="1" ht="14.25" x14ac:dyDescent="0.25">
      <c r="G4867" s="28"/>
    </row>
    <row r="4868" spans="7:7" s="66" customFormat="1" ht="14.25" x14ac:dyDescent="0.25">
      <c r="G4868" s="28"/>
    </row>
    <row r="4869" spans="7:7" s="66" customFormat="1" ht="14.25" x14ac:dyDescent="0.25">
      <c r="G4869" s="28"/>
    </row>
    <row r="4870" spans="7:7" s="66" customFormat="1" ht="14.25" x14ac:dyDescent="0.25">
      <c r="G4870" s="28"/>
    </row>
    <row r="4871" spans="7:7" s="66" customFormat="1" ht="14.25" x14ac:dyDescent="0.25">
      <c r="G4871" s="28"/>
    </row>
    <row r="4872" spans="7:7" s="66" customFormat="1" ht="14.25" x14ac:dyDescent="0.25">
      <c r="G4872" s="28"/>
    </row>
    <row r="4873" spans="7:7" s="66" customFormat="1" ht="14.25" x14ac:dyDescent="0.25">
      <c r="G4873" s="28"/>
    </row>
    <row r="4874" spans="7:7" s="66" customFormat="1" ht="14.25" x14ac:dyDescent="0.25">
      <c r="G4874" s="28"/>
    </row>
    <row r="4875" spans="7:7" s="66" customFormat="1" ht="14.25" x14ac:dyDescent="0.25">
      <c r="G4875" s="28"/>
    </row>
    <row r="4876" spans="7:7" s="66" customFormat="1" ht="14.25" x14ac:dyDescent="0.25">
      <c r="G4876" s="28"/>
    </row>
    <row r="4877" spans="7:7" s="66" customFormat="1" ht="14.25" x14ac:dyDescent="0.25">
      <c r="G4877" s="28"/>
    </row>
    <row r="4878" spans="7:7" s="66" customFormat="1" ht="14.25" x14ac:dyDescent="0.25">
      <c r="G4878" s="28"/>
    </row>
    <row r="4879" spans="7:7" s="66" customFormat="1" ht="14.25" x14ac:dyDescent="0.25">
      <c r="G4879" s="28"/>
    </row>
    <row r="4880" spans="7:7" s="66" customFormat="1" ht="14.25" x14ac:dyDescent="0.25">
      <c r="G4880" s="28"/>
    </row>
    <row r="4881" spans="7:7" s="66" customFormat="1" ht="14.25" x14ac:dyDescent="0.25">
      <c r="G4881" s="28"/>
    </row>
    <row r="4882" spans="7:7" s="66" customFormat="1" ht="14.25" x14ac:dyDescent="0.25">
      <c r="G4882" s="28"/>
    </row>
    <row r="4883" spans="7:7" s="66" customFormat="1" ht="14.25" x14ac:dyDescent="0.25">
      <c r="G4883" s="28"/>
    </row>
    <row r="4884" spans="7:7" s="66" customFormat="1" ht="14.25" x14ac:dyDescent="0.25">
      <c r="G4884" s="28"/>
    </row>
    <row r="4885" spans="7:7" s="66" customFormat="1" ht="14.25" x14ac:dyDescent="0.25">
      <c r="G4885" s="28"/>
    </row>
    <row r="4886" spans="7:7" s="66" customFormat="1" ht="14.25" x14ac:dyDescent="0.25">
      <c r="G4886" s="28"/>
    </row>
    <row r="4887" spans="7:7" s="66" customFormat="1" ht="14.25" x14ac:dyDescent="0.25">
      <c r="G4887" s="28"/>
    </row>
    <row r="4888" spans="7:7" s="66" customFormat="1" ht="14.25" x14ac:dyDescent="0.25">
      <c r="G4888" s="28"/>
    </row>
    <row r="4889" spans="7:7" s="66" customFormat="1" ht="14.25" x14ac:dyDescent="0.25">
      <c r="G4889" s="28"/>
    </row>
    <row r="4890" spans="7:7" s="66" customFormat="1" ht="14.25" x14ac:dyDescent="0.25">
      <c r="G4890" s="28"/>
    </row>
    <row r="4891" spans="7:7" s="66" customFormat="1" ht="14.25" x14ac:dyDescent="0.25">
      <c r="G4891" s="28"/>
    </row>
    <row r="4892" spans="7:7" s="66" customFormat="1" ht="14.25" x14ac:dyDescent="0.25">
      <c r="G4892" s="28"/>
    </row>
    <row r="4893" spans="7:7" s="66" customFormat="1" ht="14.25" x14ac:dyDescent="0.25">
      <c r="G4893" s="28"/>
    </row>
    <row r="4894" spans="7:7" s="66" customFormat="1" ht="14.25" x14ac:dyDescent="0.25">
      <c r="G4894" s="28"/>
    </row>
    <row r="4895" spans="7:7" s="66" customFormat="1" ht="14.25" x14ac:dyDescent="0.25">
      <c r="G4895" s="28"/>
    </row>
    <row r="4896" spans="7:7" s="66" customFormat="1" ht="14.25" x14ac:dyDescent="0.25">
      <c r="G4896" s="28"/>
    </row>
    <row r="4897" spans="7:7" s="66" customFormat="1" ht="14.25" x14ac:dyDescent="0.25">
      <c r="G4897" s="28"/>
    </row>
    <row r="4898" spans="7:7" s="66" customFormat="1" ht="14.25" x14ac:dyDescent="0.25">
      <c r="G4898" s="28"/>
    </row>
    <row r="4899" spans="7:7" s="66" customFormat="1" ht="14.25" x14ac:dyDescent="0.25">
      <c r="G4899" s="28"/>
    </row>
    <row r="4900" spans="7:7" s="66" customFormat="1" ht="14.25" x14ac:dyDescent="0.25">
      <c r="G4900" s="28"/>
    </row>
    <row r="4901" spans="7:7" s="66" customFormat="1" ht="14.25" x14ac:dyDescent="0.25">
      <c r="G4901" s="28"/>
    </row>
    <row r="4902" spans="7:7" s="66" customFormat="1" ht="14.25" x14ac:dyDescent="0.25">
      <c r="G4902" s="28"/>
    </row>
    <row r="4903" spans="7:7" s="66" customFormat="1" ht="14.25" x14ac:dyDescent="0.25">
      <c r="G4903" s="28"/>
    </row>
    <row r="4904" spans="7:7" s="66" customFormat="1" ht="14.25" x14ac:dyDescent="0.25">
      <c r="G4904" s="28"/>
    </row>
    <row r="4905" spans="7:7" s="66" customFormat="1" ht="14.25" x14ac:dyDescent="0.25">
      <c r="G4905" s="28"/>
    </row>
    <row r="4906" spans="7:7" s="66" customFormat="1" ht="14.25" x14ac:dyDescent="0.25">
      <c r="G4906" s="28"/>
    </row>
    <row r="4907" spans="7:7" s="66" customFormat="1" ht="14.25" x14ac:dyDescent="0.25">
      <c r="G4907" s="28"/>
    </row>
    <row r="4908" spans="7:7" s="66" customFormat="1" ht="14.25" x14ac:dyDescent="0.25">
      <c r="G4908" s="28"/>
    </row>
    <row r="4909" spans="7:7" s="66" customFormat="1" ht="14.25" x14ac:dyDescent="0.25">
      <c r="G4909" s="28"/>
    </row>
    <row r="4910" spans="7:7" s="66" customFormat="1" ht="14.25" x14ac:dyDescent="0.25">
      <c r="G4910" s="28"/>
    </row>
    <row r="4911" spans="7:7" s="66" customFormat="1" ht="14.25" x14ac:dyDescent="0.25">
      <c r="G4911" s="28"/>
    </row>
    <row r="4912" spans="7:7" s="66" customFormat="1" ht="14.25" x14ac:dyDescent="0.25">
      <c r="G4912" s="28"/>
    </row>
    <row r="4913" spans="7:7" s="66" customFormat="1" ht="14.25" x14ac:dyDescent="0.25">
      <c r="G4913" s="28"/>
    </row>
    <row r="4914" spans="7:7" s="66" customFormat="1" ht="14.25" x14ac:dyDescent="0.25">
      <c r="G4914" s="28"/>
    </row>
    <row r="4915" spans="7:7" s="66" customFormat="1" ht="14.25" x14ac:dyDescent="0.25">
      <c r="G4915" s="28"/>
    </row>
    <row r="4916" spans="7:7" s="66" customFormat="1" ht="14.25" x14ac:dyDescent="0.25">
      <c r="G4916" s="28"/>
    </row>
    <row r="4917" spans="7:7" s="66" customFormat="1" ht="14.25" x14ac:dyDescent="0.25">
      <c r="G4917" s="28"/>
    </row>
    <row r="4918" spans="7:7" s="66" customFormat="1" ht="14.25" x14ac:dyDescent="0.25">
      <c r="G4918" s="28"/>
    </row>
    <row r="4919" spans="7:7" s="66" customFormat="1" ht="14.25" x14ac:dyDescent="0.25">
      <c r="G4919" s="28"/>
    </row>
    <row r="4920" spans="7:7" s="66" customFormat="1" ht="14.25" x14ac:dyDescent="0.25">
      <c r="G4920" s="28"/>
    </row>
    <row r="4921" spans="7:7" s="66" customFormat="1" ht="14.25" x14ac:dyDescent="0.25">
      <c r="G4921" s="28"/>
    </row>
    <row r="4922" spans="7:7" s="66" customFormat="1" ht="14.25" x14ac:dyDescent="0.25">
      <c r="G4922" s="28"/>
    </row>
    <row r="4923" spans="7:7" s="66" customFormat="1" ht="14.25" x14ac:dyDescent="0.25">
      <c r="G4923" s="28"/>
    </row>
    <row r="4924" spans="7:7" s="66" customFormat="1" ht="14.25" x14ac:dyDescent="0.25">
      <c r="G4924" s="28"/>
    </row>
    <row r="4925" spans="7:7" s="66" customFormat="1" ht="14.25" x14ac:dyDescent="0.25">
      <c r="G4925" s="28"/>
    </row>
    <row r="4926" spans="7:7" s="66" customFormat="1" ht="14.25" x14ac:dyDescent="0.25">
      <c r="G4926" s="28"/>
    </row>
    <row r="4927" spans="7:7" s="66" customFormat="1" ht="14.25" x14ac:dyDescent="0.25">
      <c r="G4927" s="28"/>
    </row>
    <row r="4928" spans="7:7" s="66" customFormat="1" ht="14.25" x14ac:dyDescent="0.25">
      <c r="G4928" s="28"/>
    </row>
    <row r="4929" spans="7:7" s="66" customFormat="1" ht="14.25" x14ac:dyDescent="0.25">
      <c r="G4929" s="28"/>
    </row>
    <row r="4930" spans="7:7" s="66" customFormat="1" ht="14.25" x14ac:dyDescent="0.25">
      <c r="G4930" s="28"/>
    </row>
    <row r="4931" spans="7:7" s="66" customFormat="1" ht="14.25" x14ac:dyDescent="0.25">
      <c r="G4931" s="28"/>
    </row>
    <row r="4932" spans="7:7" s="66" customFormat="1" ht="14.25" x14ac:dyDescent="0.25">
      <c r="G4932" s="28"/>
    </row>
    <row r="4933" spans="7:7" s="66" customFormat="1" ht="14.25" x14ac:dyDescent="0.25">
      <c r="G4933" s="28"/>
    </row>
    <row r="4934" spans="7:7" s="66" customFormat="1" ht="14.25" x14ac:dyDescent="0.25">
      <c r="G4934" s="28"/>
    </row>
    <row r="4935" spans="7:7" s="66" customFormat="1" ht="14.25" x14ac:dyDescent="0.25">
      <c r="G4935" s="28"/>
    </row>
    <row r="4936" spans="7:7" s="66" customFormat="1" ht="14.25" x14ac:dyDescent="0.25">
      <c r="G4936" s="28"/>
    </row>
    <row r="4937" spans="7:7" s="66" customFormat="1" ht="14.25" x14ac:dyDescent="0.25">
      <c r="G4937" s="28"/>
    </row>
    <row r="4938" spans="7:7" s="66" customFormat="1" ht="14.25" x14ac:dyDescent="0.25">
      <c r="G4938" s="28"/>
    </row>
    <row r="4939" spans="7:7" s="66" customFormat="1" ht="14.25" x14ac:dyDescent="0.25">
      <c r="G4939" s="28"/>
    </row>
    <row r="4940" spans="7:7" s="66" customFormat="1" ht="14.25" x14ac:dyDescent="0.25">
      <c r="G4940" s="28"/>
    </row>
    <row r="4941" spans="7:7" s="66" customFormat="1" ht="14.25" x14ac:dyDescent="0.25">
      <c r="G4941" s="28"/>
    </row>
    <row r="4942" spans="7:7" s="66" customFormat="1" ht="14.25" x14ac:dyDescent="0.25">
      <c r="G4942" s="28"/>
    </row>
    <row r="4943" spans="7:7" s="66" customFormat="1" ht="14.25" x14ac:dyDescent="0.25">
      <c r="G4943" s="28"/>
    </row>
    <row r="4944" spans="7:7" s="66" customFormat="1" ht="14.25" x14ac:dyDescent="0.25">
      <c r="G4944" s="28"/>
    </row>
    <row r="4945" spans="7:7" s="66" customFormat="1" ht="14.25" x14ac:dyDescent="0.25">
      <c r="G4945" s="28"/>
    </row>
    <row r="4946" spans="7:7" s="66" customFormat="1" ht="14.25" x14ac:dyDescent="0.25">
      <c r="G4946" s="28"/>
    </row>
    <row r="4947" spans="7:7" s="66" customFormat="1" ht="14.25" x14ac:dyDescent="0.25">
      <c r="G4947" s="28"/>
    </row>
    <row r="4948" spans="7:7" s="66" customFormat="1" ht="14.25" x14ac:dyDescent="0.25">
      <c r="G4948" s="28"/>
    </row>
    <row r="4949" spans="7:7" s="66" customFormat="1" ht="14.25" x14ac:dyDescent="0.25">
      <c r="G4949" s="28"/>
    </row>
    <row r="4950" spans="7:7" s="66" customFormat="1" ht="14.25" x14ac:dyDescent="0.25">
      <c r="G4950" s="28"/>
    </row>
    <row r="4951" spans="7:7" s="66" customFormat="1" ht="14.25" x14ac:dyDescent="0.25">
      <c r="G4951" s="28"/>
    </row>
    <row r="4952" spans="7:7" s="66" customFormat="1" ht="14.25" x14ac:dyDescent="0.25">
      <c r="G4952" s="28"/>
    </row>
    <row r="4953" spans="7:7" s="66" customFormat="1" ht="14.25" x14ac:dyDescent="0.25">
      <c r="G4953" s="28"/>
    </row>
    <row r="4954" spans="7:7" s="66" customFormat="1" ht="14.25" x14ac:dyDescent="0.25">
      <c r="G4954" s="28"/>
    </row>
    <row r="4955" spans="7:7" s="66" customFormat="1" ht="14.25" x14ac:dyDescent="0.25">
      <c r="G4955" s="28"/>
    </row>
    <row r="4956" spans="7:7" s="66" customFormat="1" ht="14.25" x14ac:dyDescent="0.25">
      <c r="G4956" s="28"/>
    </row>
    <row r="4957" spans="7:7" s="66" customFormat="1" ht="14.25" x14ac:dyDescent="0.25">
      <c r="G4957" s="28"/>
    </row>
    <row r="4958" spans="7:7" s="66" customFormat="1" ht="14.25" x14ac:dyDescent="0.25">
      <c r="G4958" s="28"/>
    </row>
    <row r="4959" spans="7:7" s="66" customFormat="1" ht="14.25" x14ac:dyDescent="0.25">
      <c r="G4959" s="28"/>
    </row>
    <row r="4960" spans="7:7" s="66" customFormat="1" ht="14.25" x14ac:dyDescent="0.25">
      <c r="G4960" s="28"/>
    </row>
    <row r="4961" spans="7:7" s="66" customFormat="1" ht="14.25" x14ac:dyDescent="0.25">
      <c r="G4961" s="28"/>
    </row>
    <row r="4962" spans="7:7" s="66" customFormat="1" ht="14.25" x14ac:dyDescent="0.25">
      <c r="G4962" s="28"/>
    </row>
    <row r="4963" spans="7:7" s="66" customFormat="1" ht="14.25" x14ac:dyDescent="0.25">
      <c r="G4963" s="28"/>
    </row>
    <row r="4964" spans="7:7" s="66" customFormat="1" ht="14.25" x14ac:dyDescent="0.25">
      <c r="G4964" s="28"/>
    </row>
    <row r="4965" spans="7:7" s="66" customFormat="1" ht="14.25" x14ac:dyDescent="0.25">
      <c r="G4965" s="28"/>
    </row>
    <row r="4966" spans="7:7" s="66" customFormat="1" ht="14.25" x14ac:dyDescent="0.25">
      <c r="G4966" s="28"/>
    </row>
    <row r="4967" spans="7:7" s="66" customFormat="1" ht="14.25" x14ac:dyDescent="0.25">
      <c r="G4967" s="28"/>
    </row>
    <row r="4968" spans="7:7" s="66" customFormat="1" ht="14.25" x14ac:dyDescent="0.25">
      <c r="G4968" s="28"/>
    </row>
    <row r="4969" spans="7:7" s="66" customFormat="1" ht="14.25" x14ac:dyDescent="0.25">
      <c r="G4969" s="28"/>
    </row>
    <row r="4970" spans="7:7" s="66" customFormat="1" ht="14.25" x14ac:dyDescent="0.25">
      <c r="G4970" s="28"/>
    </row>
    <row r="4971" spans="7:7" s="66" customFormat="1" ht="14.25" x14ac:dyDescent="0.25">
      <c r="G4971" s="28"/>
    </row>
    <row r="4972" spans="7:7" s="66" customFormat="1" ht="14.25" x14ac:dyDescent="0.25">
      <c r="G4972" s="28"/>
    </row>
    <row r="4973" spans="7:7" s="66" customFormat="1" ht="14.25" x14ac:dyDescent="0.25">
      <c r="G4973" s="28"/>
    </row>
    <row r="4974" spans="7:7" s="66" customFormat="1" ht="14.25" x14ac:dyDescent="0.25">
      <c r="G4974" s="28"/>
    </row>
    <row r="4975" spans="7:7" s="66" customFormat="1" ht="14.25" x14ac:dyDescent="0.25">
      <c r="G4975" s="28"/>
    </row>
    <row r="4976" spans="7:7" s="66" customFormat="1" ht="14.25" x14ac:dyDescent="0.25">
      <c r="G4976" s="28"/>
    </row>
    <row r="4977" spans="7:7" s="66" customFormat="1" ht="14.25" x14ac:dyDescent="0.25">
      <c r="G4977" s="28"/>
    </row>
    <row r="4978" spans="7:7" s="66" customFormat="1" ht="14.25" x14ac:dyDescent="0.25">
      <c r="G4978" s="28"/>
    </row>
    <row r="4979" spans="7:7" s="66" customFormat="1" ht="14.25" x14ac:dyDescent="0.25">
      <c r="G4979" s="28"/>
    </row>
    <row r="4980" spans="7:7" s="66" customFormat="1" ht="14.25" x14ac:dyDescent="0.25">
      <c r="G4980" s="28"/>
    </row>
    <row r="4981" spans="7:7" s="66" customFormat="1" ht="14.25" x14ac:dyDescent="0.25">
      <c r="G4981" s="28"/>
    </row>
    <row r="4982" spans="7:7" s="66" customFormat="1" ht="14.25" x14ac:dyDescent="0.25">
      <c r="G4982" s="28"/>
    </row>
    <row r="4983" spans="7:7" s="66" customFormat="1" ht="14.25" x14ac:dyDescent="0.25">
      <c r="G4983" s="28"/>
    </row>
    <row r="4984" spans="7:7" s="66" customFormat="1" ht="14.25" x14ac:dyDescent="0.25">
      <c r="G4984" s="28"/>
    </row>
    <row r="4985" spans="7:7" s="66" customFormat="1" ht="14.25" x14ac:dyDescent="0.25">
      <c r="G4985" s="28"/>
    </row>
    <row r="4986" spans="7:7" s="66" customFormat="1" ht="14.25" x14ac:dyDescent="0.25">
      <c r="G4986" s="28"/>
    </row>
    <row r="4987" spans="7:7" s="66" customFormat="1" ht="14.25" x14ac:dyDescent="0.25">
      <c r="G4987" s="28"/>
    </row>
    <row r="4988" spans="7:7" s="66" customFormat="1" ht="14.25" x14ac:dyDescent="0.25">
      <c r="G4988" s="28"/>
    </row>
    <row r="4989" spans="7:7" s="66" customFormat="1" ht="14.25" x14ac:dyDescent="0.25">
      <c r="G4989" s="28"/>
    </row>
    <row r="4990" spans="7:7" s="66" customFormat="1" ht="14.25" x14ac:dyDescent="0.25">
      <c r="G4990" s="28"/>
    </row>
    <row r="4991" spans="7:7" s="66" customFormat="1" ht="14.25" x14ac:dyDescent="0.25">
      <c r="G4991" s="28"/>
    </row>
    <row r="4992" spans="7:7" s="66" customFormat="1" ht="14.25" x14ac:dyDescent="0.25">
      <c r="G4992" s="28"/>
    </row>
    <row r="4993" spans="7:7" s="66" customFormat="1" ht="14.25" x14ac:dyDescent="0.25">
      <c r="G4993" s="28"/>
    </row>
    <row r="4994" spans="7:7" s="66" customFormat="1" ht="14.25" x14ac:dyDescent="0.25">
      <c r="G4994" s="28"/>
    </row>
    <row r="4995" spans="7:7" s="66" customFormat="1" ht="14.25" x14ac:dyDescent="0.25">
      <c r="G4995" s="28"/>
    </row>
    <row r="4996" spans="7:7" s="66" customFormat="1" ht="14.25" x14ac:dyDescent="0.25">
      <c r="G4996" s="28"/>
    </row>
    <row r="4997" spans="7:7" s="66" customFormat="1" ht="14.25" x14ac:dyDescent="0.25">
      <c r="G4997" s="28"/>
    </row>
    <row r="4998" spans="7:7" s="66" customFormat="1" ht="14.25" x14ac:dyDescent="0.25">
      <c r="G4998" s="28"/>
    </row>
    <row r="4999" spans="7:7" s="66" customFormat="1" ht="14.25" x14ac:dyDescent="0.25">
      <c r="G4999" s="28"/>
    </row>
    <row r="5000" spans="7:7" s="66" customFormat="1" ht="14.25" x14ac:dyDescent="0.25">
      <c r="G5000" s="28"/>
    </row>
    <row r="5001" spans="7:7" s="66" customFormat="1" ht="14.25" x14ac:dyDescent="0.25">
      <c r="G5001" s="28"/>
    </row>
    <row r="5002" spans="7:7" s="66" customFormat="1" ht="14.25" x14ac:dyDescent="0.25">
      <c r="G5002" s="28"/>
    </row>
    <row r="5003" spans="7:7" s="66" customFormat="1" ht="14.25" x14ac:dyDescent="0.25">
      <c r="G5003" s="28"/>
    </row>
    <row r="5004" spans="7:7" s="66" customFormat="1" ht="14.25" x14ac:dyDescent="0.25">
      <c r="G5004" s="28"/>
    </row>
    <row r="5005" spans="7:7" s="66" customFormat="1" ht="14.25" x14ac:dyDescent="0.25">
      <c r="G5005" s="28"/>
    </row>
    <row r="5006" spans="7:7" s="66" customFormat="1" ht="14.25" x14ac:dyDescent="0.25">
      <c r="G5006" s="28"/>
    </row>
    <row r="5007" spans="7:7" s="66" customFormat="1" ht="14.25" x14ac:dyDescent="0.25">
      <c r="G5007" s="28"/>
    </row>
    <row r="5008" spans="7:7" s="66" customFormat="1" ht="14.25" x14ac:dyDescent="0.25">
      <c r="G5008" s="28"/>
    </row>
    <row r="5009" spans="7:7" s="66" customFormat="1" ht="14.25" x14ac:dyDescent="0.25">
      <c r="G5009" s="28"/>
    </row>
    <row r="5010" spans="7:7" s="66" customFormat="1" ht="14.25" x14ac:dyDescent="0.25">
      <c r="G5010" s="28"/>
    </row>
    <row r="5011" spans="7:7" s="66" customFormat="1" ht="14.25" x14ac:dyDescent="0.25">
      <c r="G5011" s="28"/>
    </row>
    <row r="5012" spans="7:7" s="66" customFormat="1" ht="14.25" x14ac:dyDescent="0.25">
      <c r="G5012" s="28"/>
    </row>
    <row r="5013" spans="7:7" s="66" customFormat="1" ht="14.25" x14ac:dyDescent="0.25">
      <c r="G5013" s="28"/>
    </row>
    <row r="5014" spans="7:7" s="66" customFormat="1" ht="14.25" x14ac:dyDescent="0.25">
      <c r="G5014" s="28"/>
    </row>
    <row r="5015" spans="7:7" s="66" customFormat="1" ht="14.25" x14ac:dyDescent="0.25">
      <c r="G5015" s="28"/>
    </row>
    <row r="5016" spans="7:7" s="66" customFormat="1" ht="14.25" x14ac:dyDescent="0.25">
      <c r="G5016" s="28"/>
    </row>
    <row r="5017" spans="7:7" s="66" customFormat="1" ht="14.25" x14ac:dyDescent="0.25">
      <c r="G5017" s="28"/>
    </row>
    <row r="5018" spans="7:7" s="66" customFormat="1" ht="14.25" x14ac:dyDescent="0.25">
      <c r="G5018" s="28"/>
    </row>
    <row r="5019" spans="7:7" s="66" customFormat="1" ht="14.25" x14ac:dyDescent="0.25">
      <c r="G5019" s="28"/>
    </row>
    <row r="5020" spans="7:7" s="66" customFormat="1" ht="14.25" x14ac:dyDescent="0.25">
      <c r="G5020" s="28"/>
    </row>
    <row r="5021" spans="7:7" s="66" customFormat="1" ht="14.25" x14ac:dyDescent="0.25">
      <c r="G5021" s="28"/>
    </row>
    <row r="5022" spans="7:7" s="66" customFormat="1" ht="14.25" x14ac:dyDescent="0.25">
      <c r="G5022" s="28"/>
    </row>
    <row r="5023" spans="7:7" s="66" customFormat="1" ht="14.25" x14ac:dyDescent="0.25">
      <c r="G5023" s="28"/>
    </row>
    <row r="5024" spans="7:7" s="66" customFormat="1" ht="14.25" x14ac:dyDescent="0.25">
      <c r="G5024" s="28"/>
    </row>
    <row r="5025" spans="7:7" s="66" customFormat="1" ht="14.25" x14ac:dyDescent="0.25">
      <c r="G5025" s="28"/>
    </row>
    <row r="5026" spans="7:7" s="66" customFormat="1" ht="14.25" x14ac:dyDescent="0.25">
      <c r="G5026" s="28"/>
    </row>
    <row r="5027" spans="7:7" s="66" customFormat="1" ht="14.25" x14ac:dyDescent="0.25">
      <c r="G5027" s="28"/>
    </row>
    <row r="5028" spans="7:7" s="66" customFormat="1" ht="14.25" x14ac:dyDescent="0.25">
      <c r="G5028" s="28"/>
    </row>
    <row r="5029" spans="7:7" s="66" customFormat="1" ht="14.25" x14ac:dyDescent="0.25">
      <c r="G5029" s="28"/>
    </row>
    <row r="5030" spans="7:7" s="66" customFormat="1" ht="14.25" x14ac:dyDescent="0.25">
      <c r="G5030" s="28"/>
    </row>
    <row r="5031" spans="7:7" s="66" customFormat="1" ht="14.25" x14ac:dyDescent="0.25">
      <c r="G5031" s="28"/>
    </row>
    <row r="5032" spans="7:7" s="66" customFormat="1" ht="14.25" x14ac:dyDescent="0.25">
      <c r="G5032" s="28"/>
    </row>
    <row r="5033" spans="7:7" s="66" customFormat="1" ht="14.25" x14ac:dyDescent="0.25">
      <c r="G5033" s="28"/>
    </row>
    <row r="5034" spans="7:7" s="66" customFormat="1" ht="14.25" x14ac:dyDescent="0.25">
      <c r="G5034" s="28"/>
    </row>
    <row r="5035" spans="7:7" s="66" customFormat="1" ht="14.25" x14ac:dyDescent="0.25">
      <c r="G5035" s="28"/>
    </row>
    <row r="5036" spans="7:7" s="66" customFormat="1" ht="14.25" x14ac:dyDescent="0.25">
      <c r="G5036" s="28"/>
    </row>
    <row r="5037" spans="7:7" s="66" customFormat="1" ht="14.25" x14ac:dyDescent="0.25">
      <c r="G5037" s="28"/>
    </row>
    <row r="5038" spans="7:7" s="66" customFormat="1" ht="14.25" x14ac:dyDescent="0.25">
      <c r="G5038" s="28"/>
    </row>
    <row r="5039" spans="7:7" s="66" customFormat="1" ht="14.25" x14ac:dyDescent="0.25">
      <c r="G5039" s="28"/>
    </row>
    <row r="5040" spans="7:7" s="66" customFormat="1" ht="14.25" x14ac:dyDescent="0.25">
      <c r="G5040" s="28"/>
    </row>
    <row r="5041" spans="7:7" s="66" customFormat="1" ht="14.25" x14ac:dyDescent="0.25">
      <c r="G5041" s="28"/>
    </row>
    <row r="5042" spans="7:7" s="66" customFormat="1" ht="14.25" x14ac:dyDescent="0.25">
      <c r="G5042" s="28"/>
    </row>
    <row r="5043" spans="7:7" s="66" customFormat="1" ht="14.25" x14ac:dyDescent="0.25">
      <c r="G5043" s="28"/>
    </row>
    <row r="5044" spans="7:7" s="66" customFormat="1" ht="14.25" x14ac:dyDescent="0.25">
      <c r="G5044" s="28"/>
    </row>
    <row r="5045" spans="7:7" s="66" customFormat="1" ht="14.25" x14ac:dyDescent="0.25">
      <c r="G5045" s="28"/>
    </row>
    <row r="5046" spans="7:7" s="66" customFormat="1" ht="14.25" x14ac:dyDescent="0.25">
      <c r="G5046" s="28"/>
    </row>
    <row r="5047" spans="7:7" s="66" customFormat="1" ht="14.25" x14ac:dyDescent="0.25">
      <c r="G5047" s="28"/>
    </row>
    <row r="5048" spans="7:7" s="66" customFormat="1" ht="14.25" x14ac:dyDescent="0.25">
      <c r="G5048" s="28"/>
    </row>
    <row r="5049" spans="7:7" s="66" customFormat="1" ht="14.25" x14ac:dyDescent="0.25">
      <c r="G5049" s="28"/>
    </row>
    <row r="5050" spans="7:7" s="66" customFormat="1" ht="14.25" x14ac:dyDescent="0.25">
      <c r="G5050" s="28"/>
    </row>
    <row r="5051" spans="7:7" s="66" customFormat="1" ht="14.25" x14ac:dyDescent="0.25">
      <c r="G5051" s="28"/>
    </row>
    <row r="5052" spans="7:7" s="66" customFormat="1" ht="14.25" x14ac:dyDescent="0.25">
      <c r="G5052" s="28"/>
    </row>
    <row r="5053" spans="7:7" s="66" customFormat="1" ht="14.25" x14ac:dyDescent="0.25">
      <c r="G5053" s="28"/>
    </row>
    <row r="5054" spans="7:7" s="66" customFormat="1" ht="14.25" x14ac:dyDescent="0.25">
      <c r="G5054" s="28"/>
    </row>
    <row r="5055" spans="7:7" s="66" customFormat="1" ht="14.25" x14ac:dyDescent="0.25">
      <c r="G5055" s="28"/>
    </row>
    <row r="5056" spans="7:7" s="66" customFormat="1" ht="14.25" x14ac:dyDescent="0.25">
      <c r="G5056" s="28"/>
    </row>
    <row r="5057" spans="7:7" s="66" customFormat="1" ht="14.25" x14ac:dyDescent="0.25">
      <c r="G5057" s="28"/>
    </row>
    <row r="5058" spans="7:7" s="66" customFormat="1" ht="14.25" x14ac:dyDescent="0.25">
      <c r="G5058" s="28"/>
    </row>
    <row r="5059" spans="7:7" s="66" customFormat="1" ht="14.25" x14ac:dyDescent="0.25">
      <c r="G5059" s="28"/>
    </row>
    <row r="5060" spans="7:7" s="66" customFormat="1" ht="14.25" x14ac:dyDescent="0.25">
      <c r="G5060" s="28"/>
    </row>
    <row r="5061" spans="7:7" s="66" customFormat="1" ht="14.25" x14ac:dyDescent="0.25">
      <c r="G5061" s="28"/>
    </row>
    <row r="5062" spans="7:7" s="66" customFormat="1" ht="14.25" x14ac:dyDescent="0.25">
      <c r="G5062" s="28"/>
    </row>
    <row r="5063" spans="7:7" s="66" customFormat="1" ht="14.25" x14ac:dyDescent="0.25">
      <c r="G5063" s="28"/>
    </row>
    <row r="5064" spans="7:7" s="66" customFormat="1" ht="14.25" x14ac:dyDescent="0.25">
      <c r="G5064" s="28"/>
    </row>
    <row r="5065" spans="7:7" s="66" customFormat="1" ht="14.25" x14ac:dyDescent="0.25">
      <c r="G5065" s="28"/>
    </row>
    <row r="5066" spans="7:7" s="66" customFormat="1" ht="14.25" x14ac:dyDescent="0.25">
      <c r="G5066" s="28"/>
    </row>
    <row r="5067" spans="7:7" s="66" customFormat="1" ht="14.25" x14ac:dyDescent="0.25">
      <c r="G5067" s="28"/>
    </row>
    <row r="5068" spans="7:7" s="66" customFormat="1" ht="14.25" x14ac:dyDescent="0.25">
      <c r="G5068" s="28"/>
    </row>
    <row r="5069" spans="7:7" s="66" customFormat="1" ht="14.25" x14ac:dyDescent="0.25">
      <c r="G5069" s="28"/>
    </row>
    <row r="5070" spans="7:7" s="66" customFormat="1" ht="14.25" x14ac:dyDescent="0.25">
      <c r="G5070" s="28"/>
    </row>
    <row r="5071" spans="7:7" s="66" customFormat="1" ht="14.25" x14ac:dyDescent="0.25">
      <c r="G5071" s="28"/>
    </row>
    <row r="5072" spans="7:7" s="66" customFormat="1" ht="14.25" x14ac:dyDescent="0.25">
      <c r="G5072" s="28"/>
    </row>
    <row r="5073" spans="7:7" s="66" customFormat="1" ht="14.25" x14ac:dyDescent="0.25">
      <c r="G5073" s="28"/>
    </row>
    <row r="5074" spans="7:7" s="66" customFormat="1" ht="14.25" x14ac:dyDescent="0.25">
      <c r="G5074" s="28"/>
    </row>
    <row r="5075" spans="7:7" s="66" customFormat="1" ht="14.25" x14ac:dyDescent="0.25">
      <c r="G5075" s="28"/>
    </row>
    <row r="5076" spans="7:7" s="66" customFormat="1" ht="14.25" x14ac:dyDescent="0.25">
      <c r="G5076" s="28"/>
    </row>
    <row r="5077" spans="7:7" s="66" customFormat="1" ht="14.25" x14ac:dyDescent="0.25">
      <c r="G5077" s="28"/>
    </row>
    <row r="5078" spans="7:7" s="66" customFormat="1" ht="14.25" x14ac:dyDescent="0.25">
      <c r="G5078" s="28"/>
    </row>
    <row r="5079" spans="7:7" s="66" customFormat="1" ht="14.25" x14ac:dyDescent="0.25">
      <c r="G5079" s="28"/>
    </row>
    <row r="5080" spans="7:7" s="66" customFormat="1" ht="14.25" x14ac:dyDescent="0.25">
      <c r="G5080" s="28"/>
    </row>
    <row r="5081" spans="7:7" s="66" customFormat="1" ht="14.25" x14ac:dyDescent="0.25">
      <c r="G5081" s="28"/>
    </row>
    <row r="5082" spans="7:7" s="66" customFormat="1" ht="14.25" x14ac:dyDescent="0.25">
      <c r="G5082" s="28"/>
    </row>
    <row r="5083" spans="7:7" s="66" customFormat="1" ht="14.25" x14ac:dyDescent="0.25">
      <c r="G5083" s="28"/>
    </row>
    <row r="5084" spans="7:7" s="66" customFormat="1" ht="14.25" x14ac:dyDescent="0.25">
      <c r="G5084" s="28"/>
    </row>
    <row r="5085" spans="7:7" s="66" customFormat="1" ht="14.25" x14ac:dyDescent="0.25">
      <c r="G5085" s="28"/>
    </row>
    <row r="5086" spans="7:7" s="66" customFormat="1" ht="14.25" x14ac:dyDescent="0.25">
      <c r="G5086" s="28"/>
    </row>
    <row r="5087" spans="7:7" s="66" customFormat="1" ht="14.25" x14ac:dyDescent="0.25">
      <c r="G5087" s="28"/>
    </row>
    <row r="5088" spans="7:7" s="66" customFormat="1" ht="14.25" x14ac:dyDescent="0.25">
      <c r="G5088" s="28"/>
    </row>
    <row r="5089" spans="7:7" s="66" customFormat="1" ht="14.25" x14ac:dyDescent="0.25">
      <c r="G5089" s="28"/>
    </row>
    <row r="5090" spans="7:7" s="66" customFormat="1" ht="14.25" x14ac:dyDescent="0.25">
      <c r="G5090" s="28"/>
    </row>
    <row r="5091" spans="7:7" s="66" customFormat="1" ht="14.25" x14ac:dyDescent="0.25">
      <c r="G5091" s="28"/>
    </row>
    <row r="5092" spans="7:7" s="66" customFormat="1" ht="14.25" x14ac:dyDescent="0.25">
      <c r="G5092" s="28"/>
    </row>
    <row r="5093" spans="7:7" s="66" customFormat="1" ht="14.25" x14ac:dyDescent="0.25">
      <c r="G5093" s="28"/>
    </row>
    <row r="5094" spans="7:7" s="66" customFormat="1" ht="14.25" x14ac:dyDescent="0.25">
      <c r="G5094" s="28"/>
    </row>
    <row r="5095" spans="7:7" s="66" customFormat="1" ht="14.25" x14ac:dyDescent="0.25">
      <c r="G5095" s="28"/>
    </row>
    <row r="5096" spans="7:7" s="66" customFormat="1" ht="14.25" x14ac:dyDescent="0.25">
      <c r="G5096" s="28"/>
    </row>
    <row r="5097" spans="7:7" s="66" customFormat="1" ht="14.25" x14ac:dyDescent="0.25">
      <c r="G5097" s="28"/>
    </row>
    <row r="5098" spans="7:7" s="66" customFormat="1" ht="14.25" x14ac:dyDescent="0.25">
      <c r="G5098" s="28"/>
    </row>
    <row r="5099" spans="7:7" s="66" customFormat="1" ht="14.25" x14ac:dyDescent="0.25">
      <c r="G5099" s="28"/>
    </row>
    <row r="5100" spans="7:7" s="66" customFormat="1" ht="14.25" x14ac:dyDescent="0.25">
      <c r="G5100" s="28"/>
    </row>
    <row r="5101" spans="7:7" s="66" customFormat="1" ht="14.25" x14ac:dyDescent="0.25">
      <c r="G5101" s="28"/>
    </row>
    <row r="5102" spans="7:7" s="66" customFormat="1" ht="14.25" x14ac:dyDescent="0.25">
      <c r="G5102" s="28"/>
    </row>
    <row r="5103" spans="7:7" s="66" customFormat="1" ht="14.25" x14ac:dyDescent="0.25">
      <c r="G5103" s="28"/>
    </row>
    <row r="5104" spans="7:7" s="66" customFormat="1" ht="14.25" x14ac:dyDescent="0.25">
      <c r="G5104" s="28"/>
    </row>
    <row r="5105" spans="7:7" s="66" customFormat="1" ht="14.25" x14ac:dyDescent="0.25">
      <c r="G5105" s="28"/>
    </row>
    <row r="5106" spans="7:7" s="66" customFormat="1" ht="14.25" x14ac:dyDescent="0.25">
      <c r="G5106" s="28"/>
    </row>
    <row r="5107" spans="7:7" s="66" customFormat="1" ht="14.25" x14ac:dyDescent="0.25">
      <c r="G5107" s="28"/>
    </row>
    <row r="5108" spans="7:7" s="66" customFormat="1" ht="14.25" x14ac:dyDescent="0.25">
      <c r="G5108" s="28"/>
    </row>
    <row r="5109" spans="7:7" s="66" customFormat="1" ht="14.25" x14ac:dyDescent="0.25">
      <c r="G5109" s="28"/>
    </row>
    <row r="5110" spans="7:7" s="66" customFormat="1" ht="14.25" x14ac:dyDescent="0.25">
      <c r="G5110" s="28"/>
    </row>
    <row r="5111" spans="7:7" s="66" customFormat="1" ht="14.25" x14ac:dyDescent="0.25">
      <c r="G5111" s="28"/>
    </row>
    <row r="5112" spans="7:7" s="66" customFormat="1" ht="14.25" x14ac:dyDescent="0.25">
      <c r="G5112" s="28"/>
    </row>
    <row r="5113" spans="7:7" s="66" customFormat="1" ht="14.25" x14ac:dyDescent="0.25">
      <c r="G5113" s="28"/>
    </row>
    <row r="5114" spans="7:7" s="66" customFormat="1" ht="14.25" x14ac:dyDescent="0.25">
      <c r="G5114" s="28"/>
    </row>
    <row r="5115" spans="7:7" s="66" customFormat="1" ht="14.25" x14ac:dyDescent="0.25">
      <c r="G5115" s="28"/>
    </row>
    <row r="5116" spans="7:7" s="66" customFormat="1" ht="14.25" x14ac:dyDescent="0.25">
      <c r="G5116" s="28"/>
    </row>
    <row r="5117" spans="7:7" s="66" customFormat="1" ht="14.25" x14ac:dyDescent="0.25">
      <c r="G5117" s="28"/>
    </row>
    <row r="5118" spans="7:7" s="66" customFormat="1" ht="14.25" x14ac:dyDescent="0.25">
      <c r="G5118" s="28"/>
    </row>
    <row r="5119" spans="7:7" s="66" customFormat="1" ht="14.25" x14ac:dyDescent="0.25">
      <c r="G5119" s="28"/>
    </row>
    <row r="5120" spans="7:7" s="66" customFormat="1" ht="14.25" x14ac:dyDescent="0.25">
      <c r="G5120" s="28"/>
    </row>
    <row r="5121" spans="7:7" s="66" customFormat="1" ht="14.25" x14ac:dyDescent="0.25">
      <c r="G5121" s="28"/>
    </row>
    <row r="5122" spans="7:7" s="66" customFormat="1" ht="14.25" x14ac:dyDescent="0.25">
      <c r="G5122" s="28"/>
    </row>
    <row r="5123" spans="7:7" s="66" customFormat="1" ht="14.25" x14ac:dyDescent="0.25">
      <c r="G5123" s="28"/>
    </row>
    <row r="5124" spans="7:7" s="66" customFormat="1" ht="14.25" x14ac:dyDescent="0.25">
      <c r="G5124" s="28"/>
    </row>
    <row r="5125" spans="7:7" s="66" customFormat="1" ht="14.25" x14ac:dyDescent="0.25">
      <c r="G5125" s="28"/>
    </row>
    <row r="5126" spans="7:7" s="66" customFormat="1" ht="14.25" x14ac:dyDescent="0.25">
      <c r="G5126" s="28"/>
    </row>
    <row r="5127" spans="7:7" s="66" customFormat="1" ht="14.25" x14ac:dyDescent="0.25">
      <c r="G5127" s="28"/>
    </row>
    <row r="5128" spans="7:7" s="66" customFormat="1" ht="14.25" x14ac:dyDescent="0.25">
      <c r="G5128" s="28"/>
    </row>
    <row r="5129" spans="7:7" s="66" customFormat="1" ht="14.25" x14ac:dyDescent="0.25">
      <c r="G5129" s="28"/>
    </row>
    <row r="5130" spans="7:7" s="66" customFormat="1" ht="14.25" x14ac:dyDescent="0.25">
      <c r="G5130" s="28"/>
    </row>
    <row r="5131" spans="7:7" s="66" customFormat="1" ht="14.25" x14ac:dyDescent="0.25">
      <c r="G5131" s="28"/>
    </row>
    <row r="5132" spans="7:7" s="66" customFormat="1" ht="14.25" x14ac:dyDescent="0.25">
      <c r="G5132" s="28"/>
    </row>
    <row r="5133" spans="7:7" s="66" customFormat="1" ht="14.25" x14ac:dyDescent="0.25">
      <c r="G5133" s="28"/>
    </row>
    <row r="5134" spans="7:7" s="66" customFormat="1" ht="14.25" x14ac:dyDescent="0.25">
      <c r="G5134" s="28"/>
    </row>
    <row r="5135" spans="7:7" s="66" customFormat="1" ht="14.25" x14ac:dyDescent="0.25">
      <c r="G5135" s="28"/>
    </row>
    <row r="5136" spans="7:7" s="66" customFormat="1" ht="14.25" x14ac:dyDescent="0.25">
      <c r="G5136" s="28"/>
    </row>
    <row r="5137" spans="7:7" s="66" customFormat="1" ht="14.25" x14ac:dyDescent="0.25">
      <c r="G5137" s="28"/>
    </row>
    <row r="5138" spans="7:7" s="66" customFormat="1" ht="14.25" x14ac:dyDescent="0.25">
      <c r="G5138" s="28"/>
    </row>
    <row r="5139" spans="7:7" s="66" customFormat="1" ht="14.25" x14ac:dyDescent="0.25">
      <c r="G5139" s="28"/>
    </row>
    <row r="5140" spans="7:7" s="66" customFormat="1" ht="14.25" x14ac:dyDescent="0.25">
      <c r="G5140" s="28"/>
    </row>
    <row r="5141" spans="7:7" s="66" customFormat="1" ht="14.25" x14ac:dyDescent="0.25">
      <c r="G5141" s="28"/>
    </row>
    <row r="5142" spans="7:7" s="66" customFormat="1" ht="14.25" x14ac:dyDescent="0.25">
      <c r="G5142" s="28"/>
    </row>
    <row r="5143" spans="7:7" s="66" customFormat="1" ht="14.25" x14ac:dyDescent="0.25">
      <c r="G5143" s="28"/>
    </row>
    <row r="5144" spans="7:7" s="66" customFormat="1" ht="14.25" x14ac:dyDescent="0.25">
      <c r="G5144" s="28"/>
    </row>
    <row r="5145" spans="7:7" s="66" customFormat="1" ht="14.25" x14ac:dyDescent="0.25">
      <c r="G5145" s="28"/>
    </row>
    <row r="5146" spans="7:7" s="66" customFormat="1" ht="14.25" x14ac:dyDescent="0.25">
      <c r="G5146" s="28"/>
    </row>
    <row r="5147" spans="7:7" s="66" customFormat="1" ht="14.25" x14ac:dyDescent="0.25">
      <c r="G5147" s="28"/>
    </row>
    <row r="5148" spans="7:7" s="66" customFormat="1" ht="14.25" x14ac:dyDescent="0.25">
      <c r="G5148" s="28"/>
    </row>
    <row r="5149" spans="7:7" s="66" customFormat="1" ht="14.25" x14ac:dyDescent="0.25">
      <c r="G5149" s="28"/>
    </row>
    <row r="5150" spans="7:7" s="66" customFormat="1" ht="14.25" x14ac:dyDescent="0.25">
      <c r="G5150" s="28"/>
    </row>
    <row r="5151" spans="7:7" s="66" customFormat="1" ht="14.25" x14ac:dyDescent="0.25">
      <c r="G5151" s="28"/>
    </row>
    <row r="5152" spans="7:7" s="66" customFormat="1" ht="14.25" x14ac:dyDescent="0.25">
      <c r="G5152" s="28"/>
    </row>
    <row r="5153" spans="7:7" s="66" customFormat="1" ht="14.25" x14ac:dyDescent="0.25">
      <c r="G5153" s="28"/>
    </row>
    <row r="5154" spans="7:7" s="66" customFormat="1" ht="14.25" x14ac:dyDescent="0.25">
      <c r="G5154" s="28"/>
    </row>
    <row r="5155" spans="7:7" s="66" customFormat="1" ht="14.25" x14ac:dyDescent="0.25">
      <c r="G5155" s="28"/>
    </row>
    <row r="5156" spans="7:7" s="66" customFormat="1" ht="14.25" x14ac:dyDescent="0.25">
      <c r="G5156" s="28"/>
    </row>
    <row r="5157" spans="7:7" s="66" customFormat="1" ht="14.25" x14ac:dyDescent="0.25">
      <c r="G5157" s="28"/>
    </row>
    <row r="5158" spans="7:7" s="66" customFormat="1" ht="14.25" x14ac:dyDescent="0.25">
      <c r="G5158" s="28"/>
    </row>
    <row r="5159" spans="7:7" s="66" customFormat="1" ht="14.25" x14ac:dyDescent="0.25">
      <c r="G5159" s="28"/>
    </row>
    <row r="5160" spans="7:7" s="66" customFormat="1" ht="14.25" x14ac:dyDescent="0.25">
      <c r="G5160" s="28"/>
    </row>
    <row r="5161" spans="7:7" s="66" customFormat="1" ht="14.25" x14ac:dyDescent="0.25">
      <c r="G5161" s="28"/>
    </row>
    <row r="5162" spans="7:7" s="66" customFormat="1" ht="14.25" x14ac:dyDescent="0.25">
      <c r="G5162" s="28"/>
    </row>
    <row r="5163" spans="7:7" s="66" customFormat="1" ht="14.25" x14ac:dyDescent="0.25">
      <c r="G5163" s="28"/>
    </row>
    <row r="5164" spans="7:7" s="66" customFormat="1" ht="14.25" x14ac:dyDescent="0.25">
      <c r="G5164" s="28"/>
    </row>
    <row r="5165" spans="7:7" s="66" customFormat="1" ht="14.25" x14ac:dyDescent="0.25">
      <c r="G5165" s="28"/>
    </row>
    <row r="5166" spans="7:7" s="66" customFormat="1" ht="14.25" x14ac:dyDescent="0.25">
      <c r="G5166" s="28"/>
    </row>
    <row r="5167" spans="7:7" s="66" customFormat="1" ht="14.25" x14ac:dyDescent="0.25">
      <c r="G5167" s="28"/>
    </row>
    <row r="5168" spans="7:7" s="66" customFormat="1" ht="14.25" x14ac:dyDescent="0.25">
      <c r="G5168" s="28"/>
    </row>
    <row r="5169" spans="7:7" s="66" customFormat="1" ht="14.25" x14ac:dyDescent="0.25">
      <c r="G5169" s="28"/>
    </row>
    <row r="5170" spans="7:7" s="66" customFormat="1" ht="14.25" x14ac:dyDescent="0.25">
      <c r="G5170" s="28"/>
    </row>
    <row r="5171" spans="7:7" s="66" customFormat="1" ht="14.25" x14ac:dyDescent="0.25">
      <c r="G5171" s="28"/>
    </row>
    <row r="5172" spans="7:7" s="66" customFormat="1" ht="14.25" x14ac:dyDescent="0.25">
      <c r="G5172" s="28"/>
    </row>
    <row r="5173" spans="7:7" s="66" customFormat="1" ht="14.25" x14ac:dyDescent="0.25">
      <c r="G5173" s="28"/>
    </row>
    <row r="5174" spans="7:7" s="66" customFormat="1" ht="14.25" x14ac:dyDescent="0.25">
      <c r="G5174" s="28"/>
    </row>
    <row r="5175" spans="7:7" s="66" customFormat="1" ht="14.25" x14ac:dyDescent="0.25">
      <c r="G5175" s="28"/>
    </row>
    <row r="5176" spans="7:7" s="66" customFormat="1" ht="14.25" x14ac:dyDescent="0.25">
      <c r="G5176" s="28"/>
    </row>
    <row r="5177" spans="7:7" s="66" customFormat="1" ht="14.25" x14ac:dyDescent="0.25">
      <c r="G5177" s="28"/>
    </row>
    <row r="5178" spans="7:7" s="66" customFormat="1" ht="14.25" x14ac:dyDescent="0.25">
      <c r="G5178" s="28"/>
    </row>
    <row r="5179" spans="7:7" s="66" customFormat="1" ht="14.25" x14ac:dyDescent="0.25">
      <c r="G5179" s="28"/>
    </row>
    <row r="5180" spans="7:7" s="66" customFormat="1" ht="14.25" x14ac:dyDescent="0.25">
      <c r="G5180" s="28"/>
    </row>
    <row r="5181" spans="7:7" s="66" customFormat="1" ht="14.25" x14ac:dyDescent="0.25">
      <c r="G5181" s="28"/>
    </row>
    <row r="5182" spans="7:7" s="66" customFormat="1" ht="14.25" x14ac:dyDescent="0.25">
      <c r="G5182" s="28"/>
    </row>
    <row r="5183" spans="7:7" s="66" customFormat="1" ht="14.25" x14ac:dyDescent="0.25">
      <c r="G5183" s="28"/>
    </row>
    <row r="5184" spans="7:7" s="66" customFormat="1" ht="14.25" x14ac:dyDescent="0.25">
      <c r="G5184" s="28"/>
    </row>
    <row r="5185" spans="7:7" s="66" customFormat="1" ht="14.25" x14ac:dyDescent="0.25">
      <c r="G5185" s="28"/>
    </row>
    <row r="5186" spans="7:7" s="66" customFormat="1" ht="14.25" x14ac:dyDescent="0.25">
      <c r="G5186" s="28"/>
    </row>
    <row r="5187" spans="7:7" s="66" customFormat="1" ht="14.25" x14ac:dyDescent="0.25">
      <c r="G5187" s="28"/>
    </row>
    <row r="5188" spans="7:7" s="66" customFormat="1" ht="14.25" x14ac:dyDescent="0.25">
      <c r="G5188" s="28"/>
    </row>
    <row r="5189" spans="7:7" s="66" customFormat="1" ht="14.25" x14ac:dyDescent="0.25">
      <c r="G5189" s="28"/>
    </row>
    <row r="5190" spans="7:7" s="66" customFormat="1" ht="14.25" x14ac:dyDescent="0.25">
      <c r="G5190" s="28"/>
    </row>
    <row r="5191" spans="7:7" s="66" customFormat="1" ht="14.25" x14ac:dyDescent="0.25">
      <c r="G5191" s="28"/>
    </row>
    <row r="5192" spans="7:7" s="66" customFormat="1" ht="14.25" x14ac:dyDescent="0.25">
      <c r="G5192" s="28"/>
    </row>
    <row r="5193" spans="7:7" s="66" customFormat="1" ht="14.25" x14ac:dyDescent="0.25">
      <c r="G5193" s="28"/>
    </row>
    <row r="5194" spans="7:7" s="66" customFormat="1" ht="14.25" x14ac:dyDescent="0.25">
      <c r="G5194" s="28"/>
    </row>
    <row r="5195" spans="7:7" s="66" customFormat="1" ht="14.25" x14ac:dyDescent="0.25">
      <c r="G5195" s="28"/>
    </row>
    <row r="5196" spans="7:7" s="66" customFormat="1" ht="14.25" x14ac:dyDescent="0.25">
      <c r="G5196" s="28"/>
    </row>
    <row r="5197" spans="7:7" s="66" customFormat="1" ht="14.25" x14ac:dyDescent="0.25">
      <c r="G5197" s="28"/>
    </row>
    <row r="5198" spans="7:7" s="66" customFormat="1" ht="14.25" x14ac:dyDescent="0.25">
      <c r="G5198" s="28"/>
    </row>
    <row r="5199" spans="7:7" s="66" customFormat="1" ht="14.25" x14ac:dyDescent="0.25">
      <c r="G5199" s="28"/>
    </row>
    <row r="5200" spans="7:7" s="66" customFormat="1" ht="14.25" x14ac:dyDescent="0.25">
      <c r="G5200" s="28"/>
    </row>
    <row r="5201" spans="7:7" s="66" customFormat="1" ht="14.25" x14ac:dyDescent="0.25">
      <c r="G5201" s="28"/>
    </row>
    <row r="5202" spans="7:7" s="66" customFormat="1" ht="14.25" x14ac:dyDescent="0.25">
      <c r="G5202" s="28"/>
    </row>
    <row r="5203" spans="7:7" s="66" customFormat="1" ht="14.25" x14ac:dyDescent="0.25">
      <c r="G5203" s="28"/>
    </row>
    <row r="5204" spans="7:7" s="66" customFormat="1" ht="14.25" x14ac:dyDescent="0.25">
      <c r="G5204" s="28"/>
    </row>
    <row r="5205" spans="7:7" s="66" customFormat="1" ht="14.25" x14ac:dyDescent="0.25">
      <c r="G5205" s="28"/>
    </row>
    <row r="5206" spans="7:7" s="66" customFormat="1" ht="14.25" x14ac:dyDescent="0.25">
      <c r="G5206" s="28"/>
    </row>
    <row r="5207" spans="7:7" s="66" customFormat="1" ht="14.25" x14ac:dyDescent="0.25">
      <c r="G5207" s="28"/>
    </row>
    <row r="5208" spans="7:7" s="66" customFormat="1" ht="14.25" x14ac:dyDescent="0.25">
      <c r="G5208" s="28"/>
    </row>
    <row r="5209" spans="7:7" s="66" customFormat="1" ht="14.25" x14ac:dyDescent="0.25">
      <c r="G5209" s="28"/>
    </row>
    <row r="5210" spans="7:7" s="66" customFormat="1" ht="14.25" x14ac:dyDescent="0.25">
      <c r="G5210" s="28"/>
    </row>
    <row r="5211" spans="7:7" s="66" customFormat="1" ht="14.25" x14ac:dyDescent="0.25">
      <c r="G5211" s="28"/>
    </row>
    <row r="5212" spans="7:7" s="66" customFormat="1" ht="14.25" x14ac:dyDescent="0.25">
      <c r="G5212" s="28"/>
    </row>
    <row r="5213" spans="7:7" s="66" customFormat="1" ht="14.25" x14ac:dyDescent="0.25">
      <c r="G5213" s="28"/>
    </row>
    <row r="5214" spans="7:7" s="66" customFormat="1" ht="14.25" x14ac:dyDescent="0.25">
      <c r="G5214" s="28"/>
    </row>
    <row r="5215" spans="7:7" s="66" customFormat="1" ht="14.25" x14ac:dyDescent="0.25">
      <c r="G5215" s="28"/>
    </row>
    <row r="5216" spans="7:7" s="66" customFormat="1" ht="14.25" x14ac:dyDescent="0.25">
      <c r="G5216" s="28"/>
    </row>
    <row r="5217" spans="7:7" s="66" customFormat="1" ht="14.25" x14ac:dyDescent="0.25">
      <c r="G5217" s="28"/>
    </row>
    <row r="5218" spans="7:7" s="66" customFormat="1" ht="14.25" x14ac:dyDescent="0.25">
      <c r="G5218" s="28"/>
    </row>
    <row r="5219" spans="7:7" s="66" customFormat="1" ht="14.25" x14ac:dyDescent="0.25">
      <c r="G5219" s="28"/>
    </row>
    <row r="5220" spans="7:7" s="66" customFormat="1" ht="14.25" x14ac:dyDescent="0.25">
      <c r="G5220" s="28"/>
    </row>
    <row r="5221" spans="7:7" s="66" customFormat="1" ht="14.25" x14ac:dyDescent="0.25">
      <c r="G5221" s="28"/>
    </row>
    <row r="5222" spans="7:7" s="66" customFormat="1" ht="14.25" x14ac:dyDescent="0.25">
      <c r="G5222" s="28"/>
    </row>
    <row r="5223" spans="7:7" s="66" customFormat="1" ht="14.25" x14ac:dyDescent="0.25">
      <c r="G5223" s="28"/>
    </row>
    <row r="5224" spans="7:7" s="66" customFormat="1" ht="14.25" x14ac:dyDescent="0.25">
      <c r="G5224" s="28"/>
    </row>
    <row r="5225" spans="7:7" s="66" customFormat="1" ht="14.25" x14ac:dyDescent="0.25">
      <c r="G5225" s="28"/>
    </row>
    <row r="5226" spans="7:7" s="66" customFormat="1" ht="14.25" x14ac:dyDescent="0.25">
      <c r="G5226" s="28"/>
    </row>
    <row r="5227" spans="7:7" s="66" customFormat="1" ht="14.25" x14ac:dyDescent="0.25">
      <c r="G5227" s="28"/>
    </row>
    <row r="5228" spans="7:7" s="66" customFormat="1" ht="14.25" x14ac:dyDescent="0.25">
      <c r="G5228" s="28"/>
    </row>
    <row r="5229" spans="7:7" s="66" customFormat="1" ht="14.25" x14ac:dyDescent="0.25">
      <c r="G5229" s="28"/>
    </row>
    <row r="5230" spans="7:7" s="66" customFormat="1" ht="14.25" x14ac:dyDescent="0.25">
      <c r="G5230" s="28"/>
    </row>
    <row r="5231" spans="7:7" s="66" customFormat="1" ht="14.25" x14ac:dyDescent="0.25">
      <c r="G5231" s="28"/>
    </row>
    <row r="5232" spans="7:7" s="66" customFormat="1" ht="14.25" x14ac:dyDescent="0.25">
      <c r="G5232" s="28"/>
    </row>
    <row r="5233" spans="7:7" s="66" customFormat="1" ht="14.25" x14ac:dyDescent="0.25">
      <c r="G5233" s="28"/>
    </row>
    <row r="5234" spans="7:7" s="66" customFormat="1" ht="14.25" x14ac:dyDescent="0.25">
      <c r="G5234" s="28"/>
    </row>
    <row r="5235" spans="7:7" s="66" customFormat="1" ht="14.25" x14ac:dyDescent="0.25">
      <c r="G5235" s="28"/>
    </row>
    <row r="5236" spans="7:7" s="66" customFormat="1" ht="14.25" x14ac:dyDescent="0.25">
      <c r="G5236" s="28"/>
    </row>
    <row r="5237" spans="7:7" s="66" customFormat="1" ht="14.25" x14ac:dyDescent="0.25">
      <c r="G5237" s="28"/>
    </row>
    <row r="5238" spans="7:7" s="66" customFormat="1" ht="14.25" x14ac:dyDescent="0.25">
      <c r="G5238" s="28"/>
    </row>
    <row r="5239" spans="7:7" s="66" customFormat="1" ht="14.25" x14ac:dyDescent="0.25">
      <c r="G5239" s="28"/>
    </row>
    <row r="5240" spans="7:7" s="66" customFormat="1" ht="14.25" x14ac:dyDescent="0.25">
      <c r="G5240" s="28"/>
    </row>
    <row r="5241" spans="7:7" s="66" customFormat="1" ht="14.25" x14ac:dyDescent="0.25">
      <c r="G5241" s="28"/>
    </row>
    <row r="5242" spans="7:7" s="66" customFormat="1" ht="14.25" x14ac:dyDescent="0.25">
      <c r="G5242" s="28"/>
    </row>
    <row r="5243" spans="7:7" s="66" customFormat="1" ht="14.25" x14ac:dyDescent="0.25">
      <c r="G5243" s="28"/>
    </row>
    <row r="5244" spans="7:7" s="66" customFormat="1" ht="14.25" x14ac:dyDescent="0.25">
      <c r="G5244" s="28"/>
    </row>
    <row r="5245" spans="7:7" s="66" customFormat="1" ht="14.25" x14ac:dyDescent="0.25">
      <c r="G5245" s="28"/>
    </row>
    <row r="5246" spans="7:7" s="66" customFormat="1" ht="14.25" x14ac:dyDescent="0.25">
      <c r="G5246" s="28"/>
    </row>
    <row r="5247" spans="7:7" s="66" customFormat="1" ht="14.25" x14ac:dyDescent="0.25">
      <c r="G5247" s="28"/>
    </row>
    <row r="5248" spans="7:7" s="66" customFormat="1" ht="14.25" x14ac:dyDescent="0.25">
      <c r="G5248" s="28"/>
    </row>
    <row r="5249" spans="7:7" s="66" customFormat="1" ht="14.25" x14ac:dyDescent="0.25">
      <c r="G5249" s="28"/>
    </row>
    <row r="5250" spans="7:7" s="66" customFormat="1" ht="14.25" x14ac:dyDescent="0.25">
      <c r="G5250" s="28"/>
    </row>
    <row r="5251" spans="7:7" s="66" customFormat="1" ht="14.25" x14ac:dyDescent="0.25">
      <c r="G5251" s="28"/>
    </row>
    <row r="5252" spans="7:7" s="66" customFormat="1" ht="14.25" x14ac:dyDescent="0.25">
      <c r="G5252" s="28"/>
    </row>
    <row r="5253" spans="7:7" s="66" customFormat="1" ht="14.25" x14ac:dyDescent="0.25">
      <c r="G5253" s="28"/>
    </row>
    <row r="5254" spans="7:7" s="66" customFormat="1" ht="14.25" x14ac:dyDescent="0.25">
      <c r="G5254" s="28"/>
    </row>
    <row r="5255" spans="7:7" s="66" customFormat="1" ht="14.25" x14ac:dyDescent="0.25">
      <c r="G5255" s="28"/>
    </row>
    <row r="5256" spans="7:7" s="66" customFormat="1" ht="14.25" x14ac:dyDescent="0.25">
      <c r="G5256" s="28"/>
    </row>
    <row r="5257" spans="7:7" s="66" customFormat="1" ht="14.25" x14ac:dyDescent="0.25">
      <c r="G5257" s="28"/>
    </row>
    <row r="5258" spans="7:7" s="66" customFormat="1" ht="14.25" x14ac:dyDescent="0.25">
      <c r="G5258" s="28"/>
    </row>
    <row r="5259" spans="7:7" s="66" customFormat="1" ht="14.25" x14ac:dyDescent="0.25">
      <c r="G5259" s="28"/>
    </row>
    <row r="5260" spans="7:7" s="66" customFormat="1" ht="14.25" x14ac:dyDescent="0.25">
      <c r="G5260" s="28"/>
    </row>
    <row r="5261" spans="7:7" s="66" customFormat="1" ht="14.25" x14ac:dyDescent="0.25">
      <c r="G5261" s="28"/>
    </row>
    <row r="5262" spans="7:7" s="66" customFormat="1" ht="14.25" x14ac:dyDescent="0.25">
      <c r="G5262" s="28"/>
    </row>
    <row r="5263" spans="7:7" s="66" customFormat="1" ht="14.25" x14ac:dyDescent="0.25">
      <c r="G5263" s="28"/>
    </row>
    <row r="5264" spans="7:7" s="66" customFormat="1" ht="14.25" x14ac:dyDescent="0.25">
      <c r="G5264" s="28"/>
    </row>
    <row r="5265" spans="7:7" s="66" customFormat="1" ht="14.25" x14ac:dyDescent="0.25">
      <c r="G5265" s="28"/>
    </row>
    <row r="5266" spans="7:7" s="66" customFormat="1" ht="14.25" x14ac:dyDescent="0.25">
      <c r="G5266" s="28"/>
    </row>
    <row r="5267" spans="7:7" s="66" customFormat="1" ht="14.25" x14ac:dyDescent="0.25">
      <c r="G5267" s="28"/>
    </row>
    <row r="5268" spans="7:7" s="66" customFormat="1" ht="14.25" x14ac:dyDescent="0.25">
      <c r="G5268" s="28"/>
    </row>
    <row r="5269" spans="7:7" s="66" customFormat="1" ht="14.25" x14ac:dyDescent="0.25">
      <c r="G5269" s="28"/>
    </row>
    <row r="5270" spans="7:7" s="66" customFormat="1" ht="14.25" x14ac:dyDescent="0.25">
      <c r="G5270" s="28"/>
    </row>
    <row r="5271" spans="7:7" s="66" customFormat="1" ht="14.25" x14ac:dyDescent="0.25">
      <c r="G5271" s="28"/>
    </row>
    <row r="5272" spans="7:7" s="66" customFormat="1" ht="14.25" x14ac:dyDescent="0.25">
      <c r="G5272" s="28"/>
    </row>
    <row r="5273" spans="7:7" s="66" customFormat="1" ht="14.25" x14ac:dyDescent="0.25">
      <c r="G5273" s="28"/>
    </row>
    <row r="5274" spans="7:7" s="66" customFormat="1" ht="14.25" x14ac:dyDescent="0.25">
      <c r="G5274" s="28"/>
    </row>
    <row r="5275" spans="7:7" s="66" customFormat="1" ht="14.25" x14ac:dyDescent="0.25">
      <c r="G5275" s="28"/>
    </row>
    <row r="5276" spans="7:7" s="66" customFormat="1" ht="14.25" x14ac:dyDescent="0.25">
      <c r="G5276" s="28"/>
    </row>
    <row r="5277" spans="7:7" s="66" customFormat="1" ht="14.25" x14ac:dyDescent="0.25">
      <c r="G5277" s="28"/>
    </row>
    <row r="5278" spans="7:7" s="66" customFormat="1" ht="14.25" x14ac:dyDescent="0.25">
      <c r="G5278" s="28"/>
    </row>
    <row r="5279" spans="7:7" s="66" customFormat="1" ht="14.25" x14ac:dyDescent="0.25">
      <c r="G5279" s="28"/>
    </row>
    <row r="5280" spans="7:7" s="66" customFormat="1" ht="14.25" x14ac:dyDescent="0.25">
      <c r="G5280" s="28"/>
    </row>
    <row r="5281" spans="7:7" s="66" customFormat="1" ht="14.25" x14ac:dyDescent="0.25">
      <c r="G5281" s="28"/>
    </row>
    <row r="5282" spans="7:7" s="66" customFormat="1" ht="14.25" x14ac:dyDescent="0.25">
      <c r="G5282" s="28"/>
    </row>
    <row r="5283" spans="7:7" s="66" customFormat="1" ht="14.25" x14ac:dyDescent="0.25">
      <c r="G5283" s="28"/>
    </row>
    <row r="5284" spans="7:7" s="66" customFormat="1" ht="14.25" x14ac:dyDescent="0.25">
      <c r="G5284" s="28"/>
    </row>
    <row r="5285" spans="7:7" s="66" customFormat="1" ht="14.25" x14ac:dyDescent="0.25">
      <c r="G5285" s="28"/>
    </row>
    <row r="5286" spans="7:7" s="66" customFormat="1" ht="14.25" x14ac:dyDescent="0.25">
      <c r="G5286" s="28"/>
    </row>
    <row r="5287" spans="7:7" s="66" customFormat="1" ht="14.25" x14ac:dyDescent="0.25">
      <c r="G5287" s="28"/>
    </row>
    <row r="5288" spans="7:7" s="66" customFormat="1" ht="14.25" x14ac:dyDescent="0.25">
      <c r="G5288" s="28"/>
    </row>
    <row r="5289" spans="7:7" s="66" customFormat="1" ht="14.25" x14ac:dyDescent="0.25">
      <c r="G5289" s="28"/>
    </row>
    <row r="5290" spans="7:7" s="66" customFormat="1" ht="14.25" x14ac:dyDescent="0.25">
      <c r="G5290" s="28"/>
    </row>
    <row r="5291" spans="7:7" s="66" customFormat="1" ht="14.25" x14ac:dyDescent="0.25">
      <c r="G5291" s="28"/>
    </row>
    <row r="5292" spans="7:7" s="66" customFormat="1" ht="14.25" x14ac:dyDescent="0.25">
      <c r="G5292" s="28"/>
    </row>
    <row r="5293" spans="7:7" s="66" customFormat="1" ht="14.25" x14ac:dyDescent="0.25">
      <c r="G5293" s="28"/>
    </row>
    <row r="5294" spans="7:7" s="66" customFormat="1" ht="14.25" x14ac:dyDescent="0.25">
      <c r="G5294" s="28"/>
    </row>
    <row r="5295" spans="7:7" s="66" customFormat="1" ht="14.25" x14ac:dyDescent="0.25">
      <c r="G5295" s="28"/>
    </row>
    <row r="5296" spans="7:7" s="66" customFormat="1" ht="14.25" x14ac:dyDescent="0.25">
      <c r="G5296" s="28"/>
    </row>
    <row r="5297" spans="7:7" s="66" customFormat="1" ht="14.25" x14ac:dyDescent="0.25">
      <c r="G5297" s="28"/>
    </row>
    <row r="5298" spans="7:7" s="66" customFormat="1" ht="14.25" x14ac:dyDescent="0.25">
      <c r="G5298" s="28"/>
    </row>
    <row r="5299" spans="7:7" s="66" customFormat="1" ht="14.25" x14ac:dyDescent="0.25">
      <c r="G5299" s="28"/>
    </row>
    <row r="5300" spans="7:7" s="66" customFormat="1" ht="14.25" x14ac:dyDescent="0.25">
      <c r="G5300" s="28"/>
    </row>
    <row r="5301" spans="7:7" s="66" customFormat="1" ht="14.25" x14ac:dyDescent="0.25">
      <c r="G5301" s="28"/>
    </row>
    <row r="5302" spans="7:7" s="66" customFormat="1" ht="14.25" x14ac:dyDescent="0.25">
      <c r="G5302" s="28"/>
    </row>
    <row r="5303" spans="7:7" s="66" customFormat="1" ht="14.25" x14ac:dyDescent="0.25">
      <c r="G5303" s="28"/>
    </row>
    <row r="5304" spans="7:7" s="66" customFormat="1" ht="14.25" x14ac:dyDescent="0.25">
      <c r="G5304" s="28"/>
    </row>
    <row r="5305" spans="7:7" s="66" customFormat="1" ht="14.25" x14ac:dyDescent="0.25">
      <c r="G5305" s="28"/>
    </row>
    <row r="5306" spans="7:7" s="66" customFormat="1" ht="14.25" x14ac:dyDescent="0.25">
      <c r="G5306" s="28"/>
    </row>
    <row r="5307" spans="7:7" s="66" customFormat="1" ht="14.25" x14ac:dyDescent="0.25">
      <c r="G5307" s="28"/>
    </row>
    <row r="5308" spans="7:7" s="66" customFormat="1" ht="14.25" x14ac:dyDescent="0.25">
      <c r="G5308" s="28"/>
    </row>
    <row r="5309" spans="7:7" s="66" customFormat="1" ht="14.25" x14ac:dyDescent="0.25">
      <c r="G5309" s="28"/>
    </row>
    <row r="5310" spans="7:7" s="66" customFormat="1" ht="14.25" x14ac:dyDescent="0.25">
      <c r="G5310" s="28"/>
    </row>
    <row r="5311" spans="7:7" s="66" customFormat="1" ht="14.25" x14ac:dyDescent="0.25">
      <c r="G5311" s="28"/>
    </row>
    <row r="5312" spans="7:7" s="66" customFormat="1" ht="14.25" x14ac:dyDescent="0.25">
      <c r="G5312" s="28"/>
    </row>
    <row r="5313" spans="7:7" s="66" customFormat="1" ht="14.25" x14ac:dyDescent="0.25">
      <c r="G5313" s="28"/>
    </row>
    <row r="5314" spans="7:7" s="66" customFormat="1" ht="14.25" x14ac:dyDescent="0.25">
      <c r="G5314" s="28"/>
    </row>
    <row r="5315" spans="7:7" s="66" customFormat="1" ht="14.25" x14ac:dyDescent="0.25">
      <c r="G5315" s="28"/>
    </row>
    <row r="5316" spans="7:7" s="66" customFormat="1" ht="14.25" x14ac:dyDescent="0.25">
      <c r="G5316" s="28"/>
    </row>
    <row r="5317" spans="7:7" s="66" customFormat="1" ht="14.25" x14ac:dyDescent="0.25">
      <c r="G5317" s="28"/>
    </row>
    <row r="5318" spans="7:7" s="66" customFormat="1" ht="14.25" x14ac:dyDescent="0.25">
      <c r="G5318" s="28"/>
    </row>
    <row r="5319" spans="7:7" s="66" customFormat="1" ht="14.25" x14ac:dyDescent="0.25">
      <c r="G5319" s="28"/>
    </row>
    <row r="5320" spans="7:7" s="66" customFormat="1" ht="14.25" x14ac:dyDescent="0.25">
      <c r="G5320" s="28"/>
    </row>
    <row r="5321" spans="7:7" s="66" customFormat="1" ht="14.25" x14ac:dyDescent="0.25">
      <c r="G5321" s="28"/>
    </row>
    <row r="5322" spans="7:7" s="66" customFormat="1" ht="14.25" x14ac:dyDescent="0.25">
      <c r="G5322" s="28"/>
    </row>
    <row r="5323" spans="7:7" s="66" customFormat="1" ht="14.25" x14ac:dyDescent="0.25">
      <c r="G5323" s="28"/>
    </row>
    <row r="5324" spans="7:7" s="66" customFormat="1" ht="14.25" x14ac:dyDescent="0.25">
      <c r="G5324" s="28"/>
    </row>
    <row r="5325" spans="7:7" s="66" customFormat="1" ht="14.25" x14ac:dyDescent="0.25">
      <c r="G5325" s="28"/>
    </row>
    <row r="5326" spans="7:7" s="66" customFormat="1" ht="14.25" x14ac:dyDescent="0.25">
      <c r="G5326" s="28"/>
    </row>
    <row r="5327" spans="7:7" s="66" customFormat="1" ht="14.25" x14ac:dyDescent="0.25">
      <c r="G5327" s="28"/>
    </row>
    <row r="5328" spans="7:7" s="66" customFormat="1" ht="14.25" x14ac:dyDescent="0.25">
      <c r="G5328" s="28"/>
    </row>
    <row r="5329" spans="7:7" s="66" customFormat="1" ht="14.25" x14ac:dyDescent="0.25">
      <c r="G5329" s="28"/>
    </row>
    <row r="5330" spans="7:7" s="66" customFormat="1" ht="14.25" x14ac:dyDescent="0.25">
      <c r="G5330" s="28"/>
    </row>
    <row r="5331" spans="7:7" s="66" customFormat="1" ht="14.25" x14ac:dyDescent="0.25">
      <c r="G5331" s="28"/>
    </row>
    <row r="5332" spans="7:7" s="66" customFormat="1" ht="14.25" x14ac:dyDescent="0.25">
      <c r="G5332" s="28"/>
    </row>
    <row r="5333" spans="7:7" s="66" customFormat="1" ht="14.25" x14ac:dyDescent="0.25">
      <c r="G5333" s="28"/>
    </row>
    <row r="5334" spans="7:7" s="66" customFormat="1" ht="14.25" x14ac:dyDescent="0.25">
      <c r="G5334" s="28"/>
    </row>
    <row r="5335" spans="7:7" s="66" customFormat="1" ht="14.25" x14ac:dyDescent="0.25">
      <c r="G5335" s="28"/>
    </row>
    <row r="5336" spans="7:7" s="66" customFormat="1" ht="14.25" x14ac:dyDescent="0.25">
      <c r="G5336" s="28"/>
    </row>
    <row r="5337" spans="7:7" s="66" customFormat="1" ht="14.25" x14ac:dyDescent="0.25">
      <c r="G5337" s="28"/>
    </row>
    <row r="5338" spans="7:7" s="66" customFormat="1" ht="14.25" x14ac:dyDescent="0.25">
      <c r="G5338" s="28"/>
    </row>
    <row r="5339" spans="7:7" s="66" customFormat="1" ht="14.25" x14ac:dyDescent="0.25">
      <c r="G5339" s="28"/>
    </row>
    <row r="5340" spans="7:7" s="66" customFormat="1" ht="14.25" x14ac:dyDescent="0.25">
      <c r="G5340" s="28"/>
    </row>
    <row r="5341" spans="7:7" s="66" customFormat="1" ht="14.25" x14ac:dyDescent="0.25">
      <c r="G5341" s="28"/>
    </row>
    <row r="5342" spans="7:7" s="66" customFormat="1" ht="14.25" x14ac:dyDescent="0.25">
      <c r="G5342" s="28"/>
    </row>
    <row r="5343" spans="7:7" s="66" customFormat="1" ht="14.25" x14ac:dyDescent="0.25">
      <c r="G5343" s="28"/>
    </row>
    <row r="5344" spans="7:7" s="66" customFormat="1" ht="14.25" x14ac:dyDescent="0.25">
      <c r="G5344" s="28"/>
    </row>
    <row r="5345" spans="7:7" s="66" customFormat="1" ht="14.25" x14ac:dyDescent="0.25">
      <c r="G5345" s="28"/>
    </row>
    <row r="5346" spans="7:7" s="66" customFormat="1" ht="14.25" x14ac:dyDescent="0.25">
      <c r="G5346" s="28"/>
    </row>
    <row r="5347" spans="7:7" s="66" customFormat="1" ht="14.25" x14ac:dyDescent="0.25">
      <c r="G5347" s="28"/>
    </row>
    <row r="5348" spans="7:7" s="66" customFormat="1" ht="14.25" x14ac:dyDescent="0.25">
      <c r="G5348" s="28"/>
    </row>
    <row r="5349" spans="7:7" s="66" customFormat="1" ht="14.25" x14ac:dyDescent="0.25">
      <c r="G5349" s="28"/>
    </row>
    <row r="5350" spans="7:7" s="66" customFormat="1" ht="14.25" x14ac:dyDescent="0.25">
      <c r="G5350" s="28"/>
    </row>
    <row r="5351" spans="7:7" s="66" customFormat="1" ht="14.25" x14ac:dyDescent="0.25">
      <c r="G5351" s="28"/>
    </row>
    <row r="5352" spans="7:7" s="66" customFormat="1" ht="14.25" x14ac:dyDescent="0.25">
      <c r="G5352" s="28"/>
    </row>
    <row r="5353" spans="7:7" s="66" customFormat="1" ht="14.25" x14ac:dyDescent="0.25">
      <c r="G5353" s="28"/>
    </row>
    <row r="5354" spans="7:7" s="66" customFormat="1" ht="14.25" x14ac:dyDescent="0.25">
      <c r="G5354" s="28"/>
    </row>
    <row r="5355" spans="7:7" s="66" customFormat="1" ht="14.25" x14ac:dyDescent="0.25">
      <c r="G5355" s="28"/>
    </row>
    <row r="5356" spans="7:7" s="66" customFormat="1" ht="14.25" x14ac:dyDescent="0.25">
      <c r="G5356" s="28"/>
    </row>
    <row r="5357" spans="7:7" s="66" customFormat="1" ht="14.25" x14ac:dyDescent="0.25">
      <c r="G5357" s="28"/>
    </row>
    <row r="5358" spans="7:7" s="66" customFormat="1" ht="14.25" x14ac:dyDescent="0.25">
      <c r="G5358" s="28"/>
    </row>
    <row r="5359" spans="7:7" s="66" customFormat="1" ht="14.25" x14ac:dyDescent="0.25">
      <c r="G5359" s="28"/>
    </row>
    <row r="5360" spans="7:7" s="66" customFormat="1" ht="14.25" x14ac:dyDescent="0.25">
      <c r="G5360" s="28"/>
    </row>
    <row r="5361" spans="7:7" s="66" customFormat="1" ht="14.25" x14ac:dyDescent="0.25">
      <c r="G5361" s="28"/>
    </row>
    <row r="5362" spans="7:7" s="66" customFormat="1" ht="14.25" x14ac:dyDescent="0.25">
      <c r="G5362" s="28"/>
    </row>
    <row r="5363" spans="7:7" s="66" customFormat="1" ht="14.25" x14ac:dyDescent="0.25">
      <c r="G5363" s="28"/>
    </row>
    <row r="5364" spans="7:7" s="66" customFormat="1" ht="14.25" x14ac:dyDescent="0.25">
      <c r="G5364" s="28"/>
    </row>
    <row r="5365" spans="7:7" s="66" customFormat="1" ht="14.25" x14ac:dyDescent="0.25">
      <c r="G5365" s="28"/>
    </row>
    <row r="5366" spans="7:7" s="66" customFormat="1" ht="14.25" x14ac:dyDescent="0.25">
      <c r="G5366" s="28"/>
    </row>
    <row r="5367" spans="7:7" s="66" customFormat="1" ht="14.25" x14ac:dyDescent="0.25">
      <c r="G5367" s="28"/>
    </row>
    <row r="5368" spans="7:7" s="66" customFormat="1" ht="14.25" x14ac:dyDescent="0.25">
      <c r="G5368" s="28"/>
    </row>
    <row r="5369" spans="7:7" s="66" customFormat="1" ht="14.25" x14ac:dyDescent="0.25">
      <c r="G5369" s="28"/>
    </row>
    <row r="5370" spans="7:7" s="66" customFormat="1" ht="14.25" x14ac:dyDescent="0.25">
      <c r="G5370" s="28"/>
    </row>
    <row r="5371" spans="7:7" s="66" customFormat="1" ht="14.25" x14ac:dyDescent="0.25">
      <c r="G5371" s="28"/>
    </row>
    <row r="5372" spans="7:7" s="66" customFormat="1" ht="14.25" x14ac:dyDescent="0.25">
      <c r="G5372" s="28"/>
    </row>
    <row r="5373" spans="7:7" s="66" customFormat="1" ht="14.25" x14ac:dyDescent="0.25">
      <c r="G5373" s="28"/>
    </row>
    <row r="5374" spans="7:7" s="66" customFormat="1" ht="14.25" x14ac:dyDescent="0.25">
      <c r="G5374" s="28"/>
    </row>
    <row r="5375" spans="7:7" s="66" customFormat="1" ht="14.25" x14ac:dyDescent="0.25">
      <c r="G5375" s="28"/>
    </row>
    <row r="5376" spans="7:7" s="66" customFormat="1" ht="14.25" x14ac:dyDescent="0.25">
      <c r="G5376" s="28"/>
    </row>
    <row r="5377" spans="7:7" s="66" customFormat="1" ht="14.25" x14ac:dyDescent="0.25">
      <c r="G5377" s="28"/>
    </row>
    <row r="5378" spans="7:7" s="66" customFormat="1" ht="14.25" x14ac:dyDescent="0.25">
      <c r="G5378" s="28"/>
    </row>
    <row r="5379" spans="7:7" s="66" customFormat="1" ht="14.25" x14ac:dyDescent="0.25">
      <c r="G5379" s="28"/>
    </row>
    <row r="5380" spans="7:7" s="66" customFormat="1" ht="14.25" x14ac:dyDescent="0.25">
      <c r="G5380" s="28"/>
    </row>
    <row r="5381" spans="7:7" s="66" customFormat="1" ht="14.25" x14ac:dyDescent="0.25">
      <c r="G5381" s="28"/>
    </row>
    <row r="5382" spans="7:7" s="66" customFormat="1" ht="14.25" x14ac:dyDescent="0.25">
      <c r="G5382" s="28"/>
    </row>
    <row r="5383" spans="7:7" s="66" customFormat="1" ht="14.25" x14ac:dyDescent="0.25">
      <c r="G5383" s="28"/>
    </row>
    <row r="5384" spans="7:7" s="66" customFormat="1" ht="14.25" x14ac:dyDescent="0.25">
      <c r="G5384" s="28"/>
    </row>
    <row r="5385" spans="7:7" s="66" customFormat="1" ht="14.25" x14ac:dyDescent="0.25">
      <c r="G5385" s="28"/>
    </row>
    <row r="5386" spans="7:7" s="66" customFormat="1" ht="14.25" x14ac:dyDescent="0.25">
      <c r="G5386" s="28"/>
    </row>
    <row r="5387" spans="7:7" s="66" customFormat="1" ht="14.25" x14ac:dyDescent="0.25">
      <c r="G5387" s="28"/>
    </row>
    <row r="5388" spans="7:7" s="66" customFormat="1" ht="14.25" x14ac:dyDescent="0.25">
      <c r="G5388" s="28"/>
    </row>
    <row r="5389" spans="7:7" s="66" customFormat="1" ht="14.25" x14ac:dyDescent="0.25">
      <c r="G5389" s="28"/>
    </row>
    <row r="5390" spans="7:7" s="66" customFormat="1" ht="14.25" x14ac:dyDescent="0.25">
      <c r="G5390" s="28"/>
    </row>
    <row r="5391" spans="7:7" s="66" customFormat="1" ht="14.25" x14ac:dyDescent="0.25">
      <c r="G5391" s="28"/>
    </row>
    <row r="5392" spans="7:7" s="66" customFormat="1" ht="14.25" x14ac:dyDescent="0.25">
      <c r="G5392" s="28"/>
    </row>
    <row r="5393" spans="7:7" s="66" customFormat="1" ht="14.25" x14ac:dyDescent="0.25">
      <c r="G5393" s="28"/>
    </row>
    <row r="5394" spans="7:7" s="66" customFormat="1" ht="14.25" x14ac:dyDescent="0.25">
      <c r="G5394" s="28"/>
    </row>
    <row r="5395" spans="7:7" s="66" customFormat="1" ht="14.25" x14ac:dyDescent="0.25">
      <c r="G5395" s="28"/>
    </row>
    <row r="5396" spans="7:7" s="66" customFormat="1" ht="14.25" x14ac:dyDescent="0.25">
      <c r="G5396" s="28"/>
    </row>
    <row r="5397" spans="7:7" s="66" customFormat="1" ht="14.25" x14ac:dyDescent="0.25">
      <c r="G5397" s="28"/>
    </row>
    <row r="5398" spans="7:7" s="66" customFormat="1" ht="14.25" x14ac:dyDescent="0.25">
      <c r="G5398" s="28"/>
    </row>
    <row r="5399" spans="7:7" s="66" customFormat="1" ht="14.25" x14ac:dyDescent="0.25">
      <c r="G5399" s="28"/>
    </row>
    <row r="5400" spans="7:7" s="66" customFormat="1" ht="14.25" x14ac:dyDescent="0.25">
      <c r="G5400" s="28"/>
    </row>
    <row r="5401" spans="7:7" s="66" customFormat="1" ht="14.25" x14ac:dyDescent="0.25">
      <c r="G5401" s="28"/>
    </row>
    <row r="5402" spans="7:7" s="66" customFormat="1" ht="14.25" x14ac:dyDescent="0.25">
      <c r="G5402" s="28"/>
    </row>
    <row r="5403" spans="7:7" s="66" customFormat="1" ht="14.25" x14ac:dyDescent="0.25">
      <c r="G5403" s="28"/>
    </row>
    <row r="5404" spans="7:7" s="66" customFormat="1" ht="14.25" x14ac:dyDescent="0.25">
      <c r="G5404" s="28"/>
    </row>
    <row r="5405" spans="7:7" s="66" customFormat="1" ht="14.25" x14ac:dyDescent="0.25">
      <c r="G5405" s="28"/>
    </row>
    <row r="5406" spans="7:7" s="66" customFormat="1" ht="14.25" x14ac:dyDescent="0.25">
      <c r="G5406" s="28"/>
    </row>
    <row r="5407" spans="7:7" s="66" customFormat="1" ht="14.25" x14ac:dyDescent="0.25">
      <c r="G5407" s="28"/>
    </row>
    <row r="5408" spans="7:7" s="66" customFormat="1" ht="14.25" x14ac:dyDescent="0.25">
      <c r="G5408" s="28"/>
    </row>
    <row r="5409" spans="7:7" s="66" customFormat="1" ht="14.25" x14ac:dyDescent="0.25">
      <c r="G5409" s="28"/>
    </row>
    <row r="5410" spans="7:7" s="66" customFormat="1" ht="14.25" x14ac:dyDescent="0.25">
      <c r="G5410" s="28"/>
    </row>
    <row r="5411" spans="7:7" s="66" customFormat="1" ht="14.25" x14ac:dyDescent="0.25">
      <c r="G5411" s="28"/>
    </row>
    <row r="5412" spans="7:7" s="66" customFormat="1" ht="14.25" x14ac:dyDescent="0.25">
      <c r="G5412" s="28"/>
    </row>
    <row r="5413" spans="7:7" s="66" customFormat="1" ht="14.25" x14ac:dyDescent="0.25">
      <c r="G5413" s="28"/>
    </row>
    <row r="5414" spans="7:7" s="66" customFormat="1" ht="14.25" x14ac:dyDescent="0.25">
      <c r="G5414" s="28"/>
    </row>
    <row r="5415" spans="7:7" s="66" customFormat="1" ht="14.25" x14ac:dyDescent="0.25">
      <c r="G5415" s="28"/>
    </row>
    <row r="5416" spans="7:7" s="66" customFormat="1" ht="14.25" x14ac:dyDescent="0.25">
      <c r="G5416" s="28"/>
    </row>
    <row r="5417" spans="7:7" s="66" customFormat="1" ht="14.25" x14ac:dyDescent="0.25">
      <c r="G5417" s="28"/>
    </row>
    <row r="5418" spans="7:7" s="66" customFormat="1" ht="14.25" x14ac:dyDescent="0.25">
      <c r="G5418" s="28"/>
    </row>
    <row r="5419" spans="7:7" s="66" customFormat="1" ht="14.25" x14ac:dyDescent="0.25">
      <c r="G5419" s="28"/>
    </row>
    <row r="5420" spans="7:7" s="66" customFormat="1" ht="14.25" x14ac:dyDescent="0.25">
      <c r="G5420" s="28"/>
    </row>
    <row r="5421" spans="7:7" s="66" customFormat="1" ht="14.25" x14ac:dyDescent="0.25">
      <c r="G5421" s="28"/>
    </row>
    <row r="5422" spans="7:7" s="66" customFormat="1" ht="14.25" x14ac:dyDescent="0.25">
      <c r="G5422" s="28"/>
    </row>
    <row r="5423" spans="7:7" s="66" customFormat="1" ht="14.25" x14ac:dyDescent="0.25">
      <c r="G5423" s="28"/>
    </row>
    <row r="5424" spans="7:7" s="66" customFormat="1" ht="14.25" x14ac:dyDescent="0.25">
      <c r="G5424" s="28"/>
    </row>
    <row r="5425" spans="7:7" s="66" customFormat="1" ht="14.25" x14ac:dyDescent="0.25">
      <c r="G5425" s="28"/>
    </row>
    <row r="5426" spans="7:7" s="66" customFormat="1" ht="14.25" x14ac:dyDescent="0.25">
      <c r="G5426" s="28"/>
    </row>
    <row r="5427" spans="7:7" s="66" customFormat="1" ht="14.25" x14ac:dyDescent="0.25">
      <c r="G5427" s="28"/>
    </row>
    <row r="5428" spans="7:7" s="66" customFormat="1" ht="14.25" x14ac:dyDescent="0.25">
      <c r="G5428" s="28"/>
    </row>
    <row r="5429" spans="7:7" s="66" customFormat="1" ht="14.25" x14ac:dyDescent="0.25">
      <c r="G5429" s="28"/>
    </row>
    <row r="5430" spans="7:7" s="66" customFormat="1" ht="14.25" x14ac:dyDescent="0.25">
      <c r="G5430" s="28"/>
    </row>
    <row r="5431" spans="7:7" s="66" customFormat="1" ht="14.25" x14ac:dyDescent="0.25">
      <c r="G5431" s="28"/>
    </row>
    <row r="5432" spans="7:7" s="66" customFormat="1" ht="14.25" x14ac:dyDescent="0.25">
      <c r="G5432" s="28"/>
    </row>
    <row r="5433" spans="7:7" s="66" customFormat="1" ht="14.25" x14ac:dyDescent="0.25">
      <c r="G5433" s="28"/>
    </row>
    <row r="5434" spans="7:7" s="66" customFormat="1" ht="14.25" x14ac:dyDescent="0.25">
      <c r="G5434" s="28"/>
    </row>
    <row r="5435" spans="7:7" s="66" customFormat="1" ht="14.25" x14ac:dyDescent="0.25">
      <c r="G5435" s="28"/>
    </row>
    <row r="5436" spans="7:7" s="66" customFormat="1" ht="14.25" x14ac:dyDescent="0.25">
      <c r="G5436" s="28"/>
    </row>
    <row r="5437" spans="7:7" s="66" customFormat="1" ht="14.25" x14ac:dyDescent="0.25">
      <c r="G5437" s="28"/>
    </row>
    <row r="5438" spans="7:7" s="66" customFormat="1" ht="14.25" x14ac:dyDescent="0.25">
      <c r="G5438" s="28"/>
    </row>
    <row r="5439" spans="7:7" s="66" customFormat="1" ht="14.25" x14ac:dyDescent="0.25">
      <c r="G5439" s="28"/>
    </row>
    <row r="5440" spans="7:7" s="66" customFormat="1" ht="14.25" x14ac:dyDescent="0.25">
      <c r="G5440" s="28"/>
    </row>
    <row r="5441" spans="7:7" s="66" customFormat="1" ht="14.25" x14ac:dyDescent="0.25">
      <c r="G5441" s="28"/>
    </row>
    <row r="5442" spans="7:7" s="66" customFormat="1" ht="14.25" x14ac:dyDescent="0.25">
      <c r="G5442" s="28"/>
    </row>
    <row r="5443" spans="7:7" s="66" customFormat="1" ht="14.25" x14ac:dyDescent="0.25">
      <c r="G5443" s="28"/>
    </row>
    <row r="5444" spans="7:7" s="66" customFormat="1" ht="14.25" x14ac:dyDescent="0.25">
      <c r="G5444" s="28"/>
    </row>
    <row r="5445" spans="7:7" s="66" customFormat="1" ht="14.25" x14ac:dyDescent="0.25">
      <c r="G5445" s="28"/>
    </row>
    <row r="5446" spans="7:7" s="66" customFormat="1" ht="14.25" x14ac:dyDescent="0.25">
      <c r="G5446" s="28"/>
    </row>
    <row r="5447" spans="7:7" s="66" customFormat="1" ht="14.25" x14ac:dyDescent="0.25">
      <c r="G5447" s="28"/>
    </row>
    <row r="5448" spans="7:7" s="66" customFormat="1" ht="14.25" x14ac:dyDescent="0.25">
      <c r="G5448" s="28"/>
    </row>
    <row r="5449" spans="7:7" s="66" customFormat="1" ht="14.25" x14ac:dyDescent="0.25">
      <c r="G5449" s="28"/>
    </row>
    <row r="5450" spans="7:7" s="66" customFormat="1" ht="14.25" x14ac:dyDescent="0.25">
      <c r="G5450" s="28"/>
    </row>
    <row r="5451" spans="7:7" s="66" customFormat="1" ht="14.25" x14ac:dyDescent="0.25">
      <c r="G5451" s="28"/>
    </row>
    <row r="5452" spans="7:7" s="66" customFormat="1" ht="14.25" x14ac:dyDescent="0.25">
      <c r="G5452" s="28"/>
    </row>
    <row r="5453" spans="7:7" s="66" customFormat="1" ht="14.25" x14ac:dyDescent="0.25">
      <c r="G5453" s="28"/>
    </row>
    <row r="5454" spans="7:7" s="66" customFormat="1" ht="14.25" x14ac:dyDescent="0.25">
      <c r="G5454" s="28"/>
    </row>
    <row r="5455" spans="7:7" s="66" customFormat="1" ht="14.25" x14ac:dyDescent="0.25">
      <c r="G5455" s="28"/>
    </row>
    <row r="5456" spans="7:7" s="66" customFormat="1" ht="14.25" x14ac:dyDescent="0.25">
      <c r="G5456" s="28"/>
    </row>
    <row r="5457" spans="7:7" s="66" customFormat="1" ht="14.25" x14ac:dyDescent="0.25">
      <c r="G5457" s="28"/>
    </row>
    <row r="5458" spans="7:7" s="66" customFormat="1" ht="14.25" x14ac:dyDescent="0.25">
      <c r="G5458" s="28"/>
    </row>
    <row r="5459" spans="7:7" s="66" customFormat="1" ht="14.25" x14ac:dyDescent="0.25">
      <c r="G5459" s="28"/>
    </row>
    <row r="5460" spans="7:7" s="66" customFormat="1" ht="14.25" x14ac:dyDescent="0.25">
      <c r="G5460" s="28"/>
    </row>
    <row r="5461" spans="7:7" s="66" customFormat="1" ht="14.25" x14ac:dyDescent="0.25">
      <c r="G5461" s="28"/>
    </row>
    <row r="5462" spans="7:7" s="66" customFormat="1" ht="14.25" x14ac:dyDescent="0.25">
      <c r="G5462" s="28"/>
    </row>
    <row r="5463" spans="7:7" s="66" customFormat="1" ht="14.25" x14ac:dyDescent="0.25">
      <c r="G5463" s="28"/>
    </row>
    <row r="5464" spans="7:7" s="66" customFormat="1" ht="14.25" x14ac:dyDescent="0.25">
      <c r="G5464" s="28"/>
    </row>
    <row r="5465" spans="7:7" s="66" customFormat="1" ht="14.25" x14ac:dyDescent="0.25">
      <c r="G5465" s="28"/>
    </row>
    <row r="5466" spans="7:7" s="66" customFormat="1" ht="14.25" x14ac:dyDescent="0.25">
      <c r="G5466" s="28"/>
    </row>
    <row r="5467" spans="7:7" s="66" customFormat="1" ht="14.25" x14ac:dyDescent="0.25">
      <c r="G5467" s="28"/>
    </row>
    <row r="5468" spans="7:7" s="66" customFormat="1" ht="14.25" x14ac:dyDescent="0.25">
      <c r="G5468" s="28"/>
    </row>
    <row r="5469" spans="7:7" s="66" customFormat="1" ht="14.25" x14ac:dyDescent="0.25">
      <c r="G5469" s="28"/>
    </row>
    <row r="5470" spans="7:7" s="66" customFormat="1" ht="14.25" x14ac:dyDescent="0.25">
      <c r="G5470" s="28"/>
    </row>
    <row r="5471" spans="7:7" s="66" customFormat="1" ht="14.25" x14ac:dyDescent="0.25">
      <c r="G5471" s="28"/>
    </row>
    <row r="5472" spans="7:7" s="66" customFormat="1" ht="14.25" x14ac:dyDescent="0.25">
      <c r="G5472" s="28"/>
    </row>
    <row r="5473" spans="7:7" s="66" customFormat="1" ht="14.25" x14ac:dyDescent="0.25">
      <c r="G5473" s="28"/>
    </row>
    <row r="5474" spans="7:7" s="66" customFormat="1" ht="14.25" x14ac:dyDescent="0.25">
      <c r="G5474" s="28"/>
    </row>
    <row r="5475" spans="7:7" s="66" customFormat="1" ht="14.25" x14ac:dyDescent="0.25">
      <c r="G5475" s="28"/>
    </row>
    <row r="5476" spans="7:7" s="66" customFormat="1" ht="14.25" x14ac:dyDescent="0.25">
      <c r="G5476" s="28"/>
    </row>
    <row r="5477" spans="7:7" s="66" customFormat="1" ht="14.25" x14ac:dyDescent="0.25">
      <c r="G5477" s="28"/>
    </row>
    <row r="5478" spans="7:7" s="66" customFormat="1" ht="14.25" x14ac:dyDescent="0.25">
      <c r="G5478" s="28"/>
    </row>
    <row r="5479" spans="7:7" s="66" customFormat="1" ht="14.25" x14ac:dyDescent="0.25">
      <c r="G5479" s="28"/>
    </row>
    <row r="5480" spans="7:7" s="66" customFormat="1" ht="14.25" x14ac:dyDescent="0.25">
      <c r="G5480" s="28"/>
    </row>
    <row r="5481" spans="7:7" s="66" customFormat="1" ht="14.25" x14ac:dyDescent="0.25">
      <c r="G5481" s="28"/>
    </row>
    <row r="5482" spans="7:7" s="66" customFormat="1" ht="14.25" x14ac:dyDescent="0.25">
      <c r="G5482" s="28"/>
    </row>
    <row r="5483" spans="7:7" s="66" customFormat="1" ht="14.25" x14ac:dyDescent="0.25">
      <c r="G5483" s="28"/>
    </row>
    <row r="5484" spans="7:7" s="66" customFormat="1" ht="14.25" x14ac:dyDescent="0.25">
      <c r="G5484" s="28"/>
    </row>
    <row r="5485" spans="7:7" s="66" customFormat="1" ht="14.25" x14ac:dyDescent="0.25">
      <c r="G5485" s="28"/>
    </row>
    <row r="5486" spans="7:7" s="66" customFormat="1" ht="14.25" x14ac:dyDescent="0.25">
      <c r="G5486" s="28"/>
    </row>
    <row r="5487" spans="7:7" s="66" customFormat="1" ht="14.25" x14ac:dyDescent="0.25">
      <c r="G5487" s="28"/>
    </row>
    <row r="5488" spans="7:7" s="66" customFormat="1" ht="14.25" x14ac:dyDescent="0.25">
      <c r="G5488" s="28"/>
    </row>
    <row r="5489" spans="7:7" s="66" customFormat="1" ht="14.25" x14ac:dyDescent="0.25">
      <c r="G5489" s="28"/>
    </row>
    <row r="5490" spans="7:7" s="66" customFormat="1" ht="14.25" x14ac:dyDescent="0.25">
      <c r="G5490" s="28"/>
    </row>
    <row r="5491" spans="7:7" s="66" customFormat="1" ht="14.25" x14ac:dyDescent="0.25">
      <c r="G5491" s="28"/>
    </row>
    <row r="5492" spans="7:7" s="66" customFormat="1" ht="14.25" x14ac:dyDescent="0.25">
      <c r="G5492" s="28"/>
    </row>
    <row r="5493" spans="7:7" s="66" customFormat="1" ht="14.25" x14ac:dyDescent="0.25">
      <c r="G5493" s="28"/>
    </row>
    <row r="5494" spans="7:7" s="66" customFormat="1" ht="14.25" x14ac:dyDescent="0.25">
      <c r="G5494" s="28"/>
    </row>
    <row r="5495" spans="7:7" s="66" customFormat="1" ht="14.25" x14ac:dyDescent="0.25">
      <c r="G5495" s="28"/>
    </row>
    <row r="5496" spans="7:7" s="66" customFormat="1" ht="14.25" x14ac:dyDescent="0.25">
      <c r="G5496" s="28"/>
    </row>
    <row r="5497" spans="7:7" s="66" customFormat="1" ht="14.25" x14ac:dyDescent="0.25">
      <c r="G5497" s="28"/>
    </row>
    <row r="5498" spans="7:7" s="66" customFormat="1" ht="14.25" x14ac:dyDescent="0.25">
      <c r="G5498" s="28"/>
    </row>
    <row r="5499" spans="7:7" s="66" customFormat="1" ht="14.25" x14ac:dyDescent="0.25">
      <c r="G5499" s="28"/>
    </row>
    <row r="5500" spans="7:7" s="66" customFormat="1" ht="14.25" x14ac:dyDescent="0.25">
      <c r="G5500" s="28"/>
    </row>
    <row r="5501" spans="7:7" s="66" customFormat="1" ht="14.25" x14ac:dyDescent="0.25">
      <c r="G5501" s="28"/>
    </row>
    <row r="5502" spans="7:7" s="66" customFormat="1" ht="14.25" x14ac:dyDescent="0.25">
      <c r="G5502" s="28"/>
    </row>
    <row r="5503" spans="7:7" s="66" customFormat="1" ht="14.25" x14ac:dyDescent="0.25">
      <c r="G5503" s="28"/>
    </row>
    <row r="5504" spans="7:7" s="66" customFormat="1" ht="14.25" x14ac:dyDescent="0.25">
      <c r="G5504" s="28"/>
    </row>
    <row r="5505" spans="7:7" s="66" customFormat="1" ht="14.25" x14ac:dyDescent="0.25">
      <c r="G5505" s="28"/>
    </row>
    <row r="5506" spans="7:7" s="66" customFormat="1" ht="14.25" x14ac:dyDescent="0.25">
      <c r="G5506" s="28"/>
    </row>
    <row r="5507" spans="7:7" s="66" customFormat="1" ht="14.25" x14ac:dyDescent="0.25">
      <c r="G5507" s="28"/>
    </row>
    <row r="5508" spans="7:7" s="66" customFormat="1" ht="14.25" x14ac:dyDescent="0.25">
      <c r="G5508" s="28"/>
    </row>
    <row r="5509" spans="7:7" s="66" customFormat="1" ht="14.25" x14ac:dyDescent="0.25">
      <c r="G5509" s="28"/>
    </row>
    <row r="5510" spans="7:7" s="66" customFormat="1" ht="14.25" x14ac:dyDescent="0.25">
      <c r="G5510" s="28"/>
    </row>
    <row r="5511" spans="7:7" s="66" customFormat="1" ht="14.25" x14ac:dyDescent="0.25">
      <c r="G5511" s="28"/>
    </row>
    <row r="5512" spans="7:7" s="66" customFormat="1" ht="14.25" x14ac:dyDescent="0.25">
      <c r="G5512" s="28"/>
    </row>
    <row r="5513" spans="7:7" s="66" customFormat="1" ht="14.25" x14ac:dyDescent="0.25">
      <c r="G5513" s="28"/>
    </row>
    <row r="5514" spans="7:7" s="66" customFormat="1" ht="14.25" x14ac:dyDescent="0.25">
      <c r="G5514" s="28"/>
    </row>
    <row r="5515" spans="7:7" s="66" customFormat="1" ht="14.25" x14ac:dyDescent="0.25">
      <c r="G5515" s="28"/>
    </row>
    <row r="5516" spans="7:7" s="66" customFormat="1" ht="14.25" x14ac:dyDescent="0.25">
      <c r="G5516" s="28"/>
    </row>
    <row r="5517" spans="7:7" s="66" customFormat="1" ht="14.25" x14ac:dyDescent="0.25">
      <c r="G5517" s="28"/>
    </row>
    <row r="5518" spans="7:7" s="66" customFormat="1" ht="14.25" x14ac:dyDescent="0.25">
      <c r="G5518" s="28"/>
    </row>
    <row r="5519" spans="7:7" s="66" customFormat="1" ht="14.25" x14ac:dyDescent="0.25">
      <c r="G5519" s="28"/>
    </row>
    <row r="5520" spans="7:7" s="66" customFormat="1" ht="14.25" x14ac:dyDescent="0.25">
      <c r="G5520" s="28"/>
    </row>
    <row r="5521" spans="7:7" s="66" customFormat="1" ht="14.25" x14ac:dyDescent="0.25">
      <c r="G5521" s="28"/>
    </row>
    <row r="5522" spans="7:7" s="66" customFormat="1" ht="14.25" x14ac:dyDescent="0.25">
      <c r="G5522" s="28"/>
    </row>
    <row r="5523" spans="7:7" s="66" customFormat="1" ht="14.25" x14ac:dyDescent="0.25">
      <c r="G5523" s="28"/>
    </row>
    <row r="5524" spans="7:7" s="66" customFormat="1" ht="14.25" x14ac:dyDescent="0.25">
      <c r="G5524" s="28"/>
    </row>
    <row r="5525" spans="7:7" s="66" customFormat="1" ht="14.25" x14ac:dyDescent="0.25">
      <c r="G5525" s="28"/>
    </row>
    <row r="5526" spans="7:7" s="66" customFormat="1" ht="14.25" x14ac:dyDescent="0.25">
      <c r="G5526" s="28"/>
    </row>
    <row r="5527" spans="7:7" s="66" customFormat="1" ht="14.25" x14ac:dyDescent="0.25">
      <c r="G5527" s="28"/>
    </row>
    <row r="5528" spans="7:7" s="66" customFormat="1" ht="14.25" x14ac:dyDescent="0.25">
      <c r="G5528" s="28"/>
    </row>
    <row r="5529" spans="7:7" s="66" customFormat="1" ht="14.25" x14ac:dyDescent="0.25">
      <c r="G5529" s="28"/>
    </row>
    <row r="5530" spans="7:7" s="66" customFormat="1" ht="14.25" x14ac:dyDescent="0.25">
      <c r="G5530" s="28"/>
    </row>
    <row r="5531" spans="7:7" s="66" customFormat="1" ht="14.25" x14ac:dyDescent="0.25">
      <c r="G5531" s="28"/>
    </row>
    <row r="5532" spans="7:7" s="66" customFormat="1" ht="14.25" x14ac:dyDescent="0.25">
      <c r="G5532" s="28"/>
    </row>
    <row r="5533" spans="7:7" s="66" customFormat="1" ht="14.25" x14ac:dyDescent="0.25">
      <c r="G5533" s="28"/>
    </row>
    <row r="5534" spans="7:7" s="66" customFormat="1" ht="14.25" x14ac:dyDescent="0.25">
      <c r="G5534" s="28"/>
    </row>
    <row r="5535" spans="7:7" s="66" customFormat="1" ht="14.25" x14ac:dyDescent="0.25">
      <c r="G5535" s="28"/>
    </row>
    <row r="5536" spans="7:7" s="66" customFormat="1" ht="14.25" x14ac:dyDescent="0.25">
      <c r="G5536" s="28"/>
    </row>
    <row r="5537" spans="7:7" s="66" customFormat="1" ht="14.25" x14ac:dyDescent="0.25">
      <c r="G5537" s="28"/>
    </row>
    <row r="5538" spans="7:7" s="66" customFormat="1" ht="14.25" x14ac:dyDescent="0.25">
      <c r="G5538" s="28"/>
    </row>
    <row r="5539" spans="7:7" s="66" customFormat="1" ht="14.25" x14ac:dyDescent="0.25">
      <c r="G5539" s="28"/>
    </row>
    <row r="5540" spans="7:7" s="66" customFormat="1" ht="14.25" x14ac:dyDescent="0.25">
      <c r="G5540" s="28"/>
    </row>
    <row r="5541" spans="7:7" s="66" customFormat="1" ht="14.25" x14ac:dyDescent="0.25">
      <c r="G5541" s="28"/>
    </row>
    <row r="5542" spans="7:7" s="66" customFormat="1" ht="14.25" x14ac:dyDescent="0.25">
      <c r="G5542" s="28"/>
    </row>
    <row r="5543" spans="7:7" s="66" customFormat="1" ht="14.25" x14ac:dyDescent="0.25">
      <c r="G5543" s="28"/>
    </row>
    <row r="5544" spans="7:7" s="66" customFormat="1" ht="14.25" x14ac:dyDescent="0.25">
      <c r="G5544" s="28"/>
    </row>
    <row r="5545" spans="7:7" s="66" customFormat="1" ht="14.25" x14ac:dyDescent="0.25">
      <c r="G5545" s="28"/>
    </row>
    <row r="5546" spans="7:7" s="66" customFormat="1" ht="14.25" x14ac:dyDescent="0.25">
      <c r="G5546" s="28"/>
    </row>
    <row r="5547" spans="7:7" s="66" customFormat="1" ht="14.25" x14ac:dyDescent="0.25">
      <c r="G5547" s="28"/>
    </row>
    <row r="5548" spans="7:7" s="66" customFormat="1" ht="14.25" x14ac:dyDescent="0.25">
      <c r="G5548" s="28"/>
    </row>
    <row r="5549" spans="7:7" s="66" customFormat="1" ht="14.25" x14ac:dyDescent="0.25">
      <c r="G5549" s="28"/>
    </row>
    <row r="5550" spans="7:7" s="66" customFormat="1" ht="14.25" x14ac:dyDescent="0.25">
      <c r="G5550" s="28"/>
    </row>
    <row r="5551" spans="7:7" s="66" customFormat="1" ht="14.25" x14ac:dyDescent="0.25">
      <c r="G5551" s="28"/>
    </row>
    <row r="5552" spans="7:7" s="66" customFormat="1" ht="14.25" x14ac:dyDescent="0.25">
      <c r="G5552" s="28"/>
    </row>
    <row r="5553" spans="7:7" s="66" customFormat="1" ht="14.25" x14ac:dyDescent="0.25">
      <c r="G5553" s="28"/>
    </row>
    <row r="5554" spans="7:7" s="66" customFormat="1" ht="14.25" x14ac:dyDescent="0.25">
      <c r="G5554" s="28"/>
    </row>
    <row r="5555" spans="7:7" s="66" customFormat="1" ht="14.25" x14ac:dyDescent="0.25">
      <c r="G5555" s="28"/>
    </row>
    <row r="5556" spans="7:7" s="66" customFormat="1" ht="14.25" x14ac:dyDescent="0.25">
      <c r="G5556" s="28"/>
    </row>
    <row r="5557" spans="7:7" s="66" customFormat="1" ht="14.25" x14ac:dyDescent="0.25">
      <c r="G5557" s="28"/>
    </row>
    <row r="5558" spans="7:7" s="66" customFormat="1" ht="14.25" x14ac:dyDescent="0.25">
      <c r="G5558" s="28"/>
    </row>
    <row r="5559" spans="7:7" s="66" customFormat="1" ht="14.25" x14ac:dyDescent="0.25">
      <c r="G5559" s="28"/>
    </row>
    <row r="5560" spans="7:7" s="66" customFormat="1" ht="14.25" x14ac:dyDescent="0.25">
      <c r="G5560" s="28"/>
    </row>
    <row r="5561" spans="7:7" s="66" customFormat="1" ht="14.25" x14ac:dyDescent="0.25">
      <c r="G5561" s="28"/>
    </row>
    <row r="5562" spans="7:7" s="66" customFormat="1" ht="14.25" x14ac:dyDescent="0.25">
      <c r="G5562" s="28"/>
    </row>
    <row r="5563" spans="7:7" s="66" customFormat="1" ht="14.25" x14ac:dyDescent="0.25">
      <c r="G5563" s="28"/>
    </row>
    <row r="5564" spans="7:7" s="66" customFormat="1" ht="14.25" x14ac:dyDescent="0.25">
      <c r="G5564" s="28"/>
    </row>
    <row r="5565" spans="7:7" s="66" customFormat="1" ht="14.25" x14ac:dyDescent="0.25">
      <c r="G5565" s="28"/>
    </row>
    <row r="5566" spans="7:7" s="66" customFormat="1" ht="14.25" x14ac:dyDescent="0.25">
      <c r="G5566" s="28"/>
    </row>
    <row r="5567" spans="7:7" s="66" customFormat="1" ht="14.25" x14ac:dyDescent="0.25">
      <c r="G5567" s="28"/>
    </row>
    <row r="5568" spans="7:7" s="66" customFormat="1" ht="14.25" x14ac:dyDescent="0.25">
      <c r="G5568" s="28"/>
    </row>
    <row r="5569" spans="7:7" s="66" customFormat="1" ht="14.25" x14ac:dyDescent="0.25">
      <c r="G5569" s="28"/>
    </row>
    <row r="5570" spans="7:7" s="66" customFormat="1" ht="14.25" x14ac:dyDescent="0.25">
      <c r="G5570" s="28"/>
    </row>
    <row r="5571" spans="7:7" s="66" customFormat="1" ht="14.25" x14ac:dyDescent="0.25">
      <c r="G5571" s="28"/>
    </row>
    <row r="5572" spans="7:7" s="66" customFormat="1" ht="14.25" x14ac:dyDescent="0.25">
      <c r="G5572" s="28"/>
    </row>
    <row r="5573" spans="7:7" s="66" customFormat="1" ht="14.25" x14ac:dyDescent="0.25">
      <c r="G5573" s="28"/>
    </row>
    <row r="5574" spans="7:7" s="66" customFormat="1" ht="14.25" x14ac:dyDescent="0.25">
      <c r="G5574" s="28"/>
    </row>
    <row r="5575" spans="7:7" s="66" customFormat="1" ht="14.25" x14ac:dyDescent="0.25">
      <c r="G5575" s="28"/>
    </row>
    <row r="5576" spans="7:7" s="66" customFormat="1" ht="14.25" x14ac:dyDescent="0.25">
      <c r="G5576" s="28"/>
    </row>
    <row r="5577" spans="7:7" s="66" customFormat="1" ht="14.25" x14ac:dyDescent="0.25">
      <c r="G5577" s="28"/>
    </row>
    <row r="5578" spans="7:7" s="66" customFormat="1" ht="14.25" x14ac:dyDescent="0.25">
      <c r="G5578" s="28"/>
    </row>
    <row r="5579" spans="7:7" s="66" customFormat="1" ht="14.25" x14ac:dyDescent="0.25">
      <c r="G5579" s="28"/>
    </row>
    <row r="5580" spans="7:7" s="66" customFormat="1" ht="14.25" x14ac:dyDescent="0.25">
      <c r="G5580" s="28"/>
    </row>
    <row r="5581" spans="7:7" s="66" customFormat="1" ht="14.25" x14ac:dyDescent="0.25">
      <c r="G5581" s="28"/>
    </row>
    <row r="5582" spans="7:7" s="66" customFormat="1" ht="14.25" x14ac:dyDescent="0.25">
      <c r="G5582" s="28"/>
    </row>
    <row r="5583" spans="7:7" s="66" customFormat="1" ht="14.25" x14ac:dyDescent="0.25">
      <c r="G5583" s="28"/>
    </row>
    <row r="5584" spans="7:7" s="66" customFormat="1" ht="14.25" x14ac:dyDescent="0.25">
      <c r="G5584" s="28"/>
    </row>
    <row r="5585" spans="7:7" s="66" customFormat="1" ht="14.25" x14ac:dyDescent="0.25">
      <c r="G5585" s="28"/>
    </row>
    <row r="5586" spans="7:7" s="66" customFormat="1" ht="14.25" x14ac:dyDescent="0.25">
      <c r="G5586" s="28"/>
    </row>
    <row r="5587" spans="7:7" s="66" customFormat="1" ht="14.25" x14ac:dyDescent="0.25">
      <c r="G5587" s="28"/>
    </row>
    <row r="5588" spans="7:7" s="66" customFormat="1" ht="14.25" x14ac:dyDescent="0.25">
      <c r="G5588" s="28"/>
    </row>
    <row r="5589" spans="7:7" s="66" customFormat="1" ht="14.25" x14ac:dyDescent="0.25">
      <c r="G5589" s="28"/>
    </row>
    <row r="5590" spans="7:7" s="66" customFormat="1" ht="14.25" x14ac:dyDescent="0.25">
      <c r="G5590" s="28"/>
    </row>
    <row r="5591" spans="7:7" s="66" customFormat="1" ht="14.25" x14ac:dyDescent="0.25">
      <c r="G5591" s="28"/>
    </row>
    <row r="5592" spans="7:7" s="66" customFormat="1" ht="14.25" x14ac:dyDescent="0.25">
      <c r="G5592" s="28"/>
    </row>
    <row r="5593" spans="7:7" s="66" customFormat="1" ht="14.25" x14ac:dyDescent="0.25">
      <c r="G5593" s="28"/>
    </row>
    <row r="5594" spans="7:7" s="66" customFormat="1" ht="14.25" x14ac:dyDescent="0.25">
      <c r="G5594" s="28"/>
    </row>
    <row r="5595" spans="7:7" s="66" customFormat="1" ht="14.25" x14ac:dyDescent="0.25">
      <c r="G5595" s="28"/>
    </row>
    <row r="5596" spans="7:7" s="66" customFormat="1" ht="14.25" x14ac:dyDescent="0.25">
      <c r="G5596" s="28"/>
    </row>
    <row r="5597" spans="7:7" s="66" customFormat="1" ht="14.25" x14ac:dyDescent="0.25">
      <c r="G5597" s="28"/>
    </row>
    <row r="5598" spans="7:7" s="66" customFormat="1" ht="14.25" x14ac:dyDescent="0.25">
      <c r="G5598" s="28"/>
    </row>
    <row r="5599" spans="7:7" s="66" customFormat="1" ht="14.25" x14ac:dyDescent="0.25">
      <c r="G5599" s="28"/>
    </row>
    <row r="5600" spans="7:7" s="66" customFormat="1" ht="14.25" x14ac:dyDescent="0.25">
      <c r="G5600" s="28"/>
    </row>
    <row r="5601" spans="7:7" s="66" customFormat="1" ht="14.25" x14ac:dyDescent="0.25">
      <c r="G5601" s="28"/>
    </row>
    <row r="5602" spans="7:7" s="66" customFormat="1" ht="14.25" x14ac:dyDescent="0.25">
      <c r="G5602" s="28"/>
    </row>
    <row r="5603" spans="7:7" s="66" customFormat="1" ht="14.25" x14ac:dyDescent="0.25">
      <c r="G5603" s="28"/>
    </row>
    <row r="5604" spans="7:7" s="66" customFormat="1" ht="14.25" x14ac:dyDescent="0.25">
      <c r="G5604" s="28"/>
    </row>
    <row r="5605" spans="7:7" s="66" customFormat="1" ht="14.25" x14ac:dyDescent="0.25">
      <c r="G5605" s="28"/>
    </row>
    <row r="5606" spans="7:7" s="66" customFormat="1" ht="14.25" x14ac:dyDescent="0.25">
      <c r="G5606" s="28"/>
    </row>
    <row r="5607" spans="7:7" s="66" customFormat="1" ht="14.25" x14ac:dyDescent="0.25">
      <c r="G5607" s="28"/>
    </row>
    <row r="5608" spans="7:7" s="66" customFormat="1" ht="14.25" x14ac:dyDescent="0.25">
      <c r="G5608" s="28"/>
    </row>
    <row r="5609" spans="7:7" s="66" customFormat="1" ht="14.25" x14ac:dyDescent="0.25">
      <c r="G5609" s="28"/>
    </row>
    <row r="5610" spans="7:7" s="66" customFormat="1" ht="14.25" x14ac:dyDescent="0.25">
      <c r="G5610" s="28"/>
    </row>
    <row r="5611" spans="7:7" s="66" customFormat="1" ht="14.25" x14ac:dyDescent="0.25">
      <c r="G5611" s="28"/>
    </row>
    <row r="5612" spans="7:7" s="66" customFormat="1" ht="14.25" x14ac:dyDescent="0.25">
      <c r="G5612" s="28"/>
    </row>
    <row r="5613" spans="7:7" s="66" customFormat="1" ht="14.25" x14ac:dyDescent="0.25">
      <c r="G5613" s="28"/>
    </row>
    <row r="5614" spans="7:7" s="66" customFormat="1" ht="14.25" x14ac:dyDescent="0.25">
      <c r="G5614" s="28"/>
    </row>
    <row r="5615" spans="7:7" s="66" customFormat="1" ht="14.25" x14ac:dyDescent="0.25">
      <c r="G5615" s="28"/>
    </row>
    <row r="5616" spans="7:7" s="66" customFormat="1" ht="14.25" x14ac:dyDescent="0.25">
      <c r="G5616" s="28"/>
    </row>
    <row r="5617" spans="7:7" s="66" customFormat="1" ht="14.25" x14ac:dyDescent="0.25">
      <c r="G5617" s="28"/>
    </row>
    <row r="5618" spans="7:7" s="66" customFormat="1" ht="14.25" x14ac:dyDescent="0.25">
      <c r="G5618" s="28"/>
    </row>
    <row r="5619" spans="7:7" s="66" customFormat="1" ht="14.25" x14ac:dyDescent="0.25">
      <c r="G5619" s="28"/>
    </row>
    <row r="5620" spans="7:7" s="66" customFormat="1" ht="14.25" x14ac:dyDescent="0.25">
      <c r="G5620" s="28"/>
    </row>
    <row r="5621" spans="7:7" s="66" customFormat="1" ht="14.25" x14ac:dyDescent="0.25">
      <c r="G5621" s="28"/>
    </row>
    <row r="5622" spans="7:7" s="66" customFormat="1" ht="14.25" x14ac:dyDescent="0.25">
      <c r="G5622" s="28"/>
    </row>
    <row r="5623" spans="7:7" s="66" customFormat="1" ht="14.25" x14ac:dyDescent="0.25">
      <c r="G5623" s="28"/>
    </row>
    <row r="5624" spans="7:7" s="66" customFormat="1" ht="14.25" x14ac:dyDescent="0.25">
      <c r="G5624" s="28"/>
    </row>
    <row r="5625" spans="7:7" s="66" customFormat="1" ht="14.25" x14ac:dyDescent="0.25">
      <c r="G5625" s="28"/>
    </row>
    <row r="5626" spans="7:7" s="66" customFormat="1" ht="14.25" x14ac:dyDescent="0.25">
      <c r="G5626" s="28"/>
    </row>
    <row r="5627" spans="7:7" s="66" customFormat="1" ht="14.25" x14ac:dyDescent="0.25">
      <c r="G5627" s="28"/>
    </row>
    <row r="5628" spans="7:7" s="66" customFormat="1" ht="14.25" x14ac:dyDescent="0.25">
      <c r="G5628" s="28"/>
    </row>
    <row r="5629" spans="7:7" s="66" customFormat="1" ht="14.25" x14ac:dyDescent="0.25">
      <c r="G5629" s="28"/>
    </row>
    <row r="5630" spans="7:7" s="66" customFormat="1" ht="14.25" x14ac:dyDescent="0.25">
      <c r="G5630" s="28"/>
    </row>
    <row r="5631" spans="7:7" s="66" customFormat="1" ht="14.25" x14ac:dyDescent="0.25">
      <c r="G5631" s="28"/>
    </row>
    <row r="5632" spans="7:7" s="66" customFormat="1" ht="14.25" x14ac:dyDescent="0.25">
      <c r="G5632" s="28"/>
    </row>
    <row r="5633" spans="7:7" s="66" customFormat="1" ht="14.25" x14ac:dyDescent="0.25">
      <c r="G5633" s="28"/>
    </row>
    <row r="5634" spans="7:7" s="66" customFormat="1" ht="14.25" x14ac:dyDescent="0.25">
      <c r="G5634" s="28"/>
    </row>
    <row r="5635" spans="7:7" s="66" customFormat="1" ht="14.25" x14ac:dyDescent="0.25">
      <c r="G5635" s="28"/>
    </row>
    <row r="5636" spans="7:7" s="66" customFormat="1" ht="14.25" x14ac:dyDescent="0.25">
      <c r="G5636" s="28"/>
    </row>
    <row r="5637" spans="7:7" s="66" customFormat="1" ht="14.25" x14ac:dyDescent="0.25">
      <c r="G5637" s="28"/>
    </row>
    <row r="5638" spans="7:7" s="66" customFormat="1" ht="14.25" x14ac:dyDescent="0.25">
      <c r="G5638" s="28"/>
    </row>
    <row r="5639" spans="7:7" s="66" customFormat="1" ht="14.25" x14ac:dyDescent="0.25">
      <c r="G5639" s="28"/>
    </row>
    <row r="5640" spans="7:7" s="66" customFormat="1" ht="14.25" x14ac:dyDescent="0.25">
      <c r="G5640" s="28"/>
    </row>
    <row r="5641" spans="7:7" s="66" customFormat="1" ht="14.25" x14ac:dyDescent="0.25">
      <c r="G5641" s="28"/>
    </row>
    <row r="5642" spans="7:7" s="66" customFormat="1" ht="14.25" x14ac:dyDescent="0.25">
      <c r="G5642" s="28"/>
    </row>
    <row r="5643" spans="7:7" s="66" customFormat="1" ht="14.25" x14ac:dyDescent="0.25">
      <c r="G5643" s="28"/>
    </row>
    <row r="5644" spans="7:7" s="66" customFormat="1" ht="14.25" x14ac:dyDescent="0.25">
      <c r="G5644" s="28"/>
    </row>
    <row r="5645" spans="7:7" s="66" customFormat="1" ht="14.25" x14ac:dyDescent="0.25">
      <c r="G5645" s="28"/>
    </row>
    <row r="5646" spans="7:7" s="66" customFormat="1" ht="14.25" x14ac:dyDescent="0.25">
      <c r="G5646" s="28"/>
    </row>
    <row r="5647" spans="7:7" s="66" customFormat="1" ht="14.25" x14ac:dyDescent="0.25">
      <c r="G5647" s="28"/>
    </row>
    <row r="5648" spans="7:7" s="66" customFormat="1" ht="14.25" x14ac:dyDescent="0.25">
      <c r="G5648" s="28"/>
    </row>
    <row r="5649" spans="7:7" s="66" customFormat="1" ht="14.25" x14ac:dyDescent="0.25">
      <c r="G5649" s="28"/>
    </row>
    <row r="5650" spans="7:7" s="66" customFormat="1" ht="14.25" x14ac:dyDescent="0.25">
      <c r="G5650" s="28"/>
    </row>
    <row r="5651" spans="7:7" s="66" customFormat="1" ht="14.25" x14ac:dyDescent="0.25">
      <c r="G5651" s="28"/>
    </row>
    <row r="5652" spans="7:7" s="66" customFormat="1" ht="14.25" x14ac:dyDescent="0.25">
      <c r="G5652" s="28"/>
    </row>
    <row r="5653" spans="7:7" s="66" customFormat="1" ht="14.25" x14ac:dyDescent="0.25">
      <c r="G5653" s="28"/>
    </row>
    <row r="5654" spans="7:7" s="66" customFormat="1" ht="14.25" x14ac:dyDescent="0.25">
      <c r="G5654" s="28"/>
    </row>
    <row r="5655" spans="7:7" s="66" customFormat="1" ht="14.25" x14ac:dyDescent="0.25">
      <c r="G5655" s="28"/>
    </row>
    <row r="5656" spans="7:7" s="66" customFormat="1" ht="14.25" x14ac:dyDescent="0.25">
      <c r="G5656" s="28"/>
    </row>
    <row r="5657" spans="7:7" s="66" customFormat="1" ht="14.25" x14ac:dyDescent="0.25">
      <c r="G5657" s="28"/>
    </row>
    <row r="5658" spans="7:7" s="66" customFormat="1" ht="14.25" x14ac:dyDescent="0.25">
      <c r="G5658" s="28"/>
    </row>
    <row r="5659" spans="7:7" s="66" customFormat="1" ht="14.25" x14ac:dyDescent="0.25">
      <c r="G5659" s="28"/>
    </row>
    <row r="5660" spans="7:7" s="66" customFormat="1" ht="14.25" x14ac:dyDescent="0.25">
      <c r="G5660" s="28"/>
    </row>
    <row r="5661" spans="7:7" s="66" customFormat="1" ht="14.25" x14ac:dyDescent="0.25">
      <c r="G5661" s="28"/>
    </row>
    <row r="5662" spans="7:7" s="66" customFormat="1" ht="14.25" x14ac:dyDescent="0.25">
      <c r="G5662" s="28"/>
    </row>
    <row r="5663" spans="7:7" s="66" customFormat="1" ht="14.25" x14ac:dyDescent="0.25">
      <c r="G5663" s="28"/>
    </row>
    <row r="5664" spans="7:7" s="66" customFormat="1" ht="14.25" x14ac:dyDescent="0.25">
      <c r="G5664" s="28"/>
    </row>
    <row r="5665" spans="7:7" s="66" customFormat="1" ht="14.25" x14ac:dyDescent="0.25">
      <c r="G5665" s="28"/>
    </row>
    <row r="5666" spans="7:7" s="66" customFormat="1" ht="14.25" x14ac:dyDescent="0.25">
      <c r="G5666" s="28"/>
    </row>
    <row r="5667" spans="7:7" s="66" customFormat="1" ht="14.25" x14ac:dyDescent="0.25">
      <c r="G5667" s="28"/>
    </row>
    <row r="5668" spans="7:7" s="66" customFormat="1" ht="14.25" x14ac:dyDescent="0.25">
      <c r="G5668" s="28"/>
    </row>
    <row r="5669" spans="7:7" s="66" customFormat="1" ht="14.25" x14ac:dyDescent="0.25">
      <c r="G5669" s="28"/>
    </row>
    <row r="5670" spans="7:7" s="66" customFormat="1" ht="14.25" x14ac:dyDescent="0.25">
      <c r="G5670" s="28"/>
    </row>
    <row r="5671" spans="7:7" s="66" customFormat="1" ht="14.25" x14ac:dyDescent="0.25">
      <c r="G5671" s="28"/>
    </row>
    <row r="5672" spans="7:7" s="66" customFormat="1" ht="14.25" x14ac:dyDescent="0.25">
      <c r="G5672" s="28"/>
    </row>
    <row r="5673" spans="7:7" s="66" customFormat="1" ht="14.25" x14ac:dyDescent="0.25">
      <c r="G5673" s="28"/>
    </row>
    <row r="5674" spans="7:7" s="66" customFormat="1" ht="14.25" x14ac:dyDescent="0.25">
      <c r="G5674" s="28"/>
    </row>
    <row r="5675" spans="7:7" s="66" customFormat="1" ht="14.25" x14ac:dyDescent="0.25">
      <c r="G5675" s="28"/>
    </row>
    <row r="5676" spans="7:7" s="66" customFormat="1" ht="14.25" x14ac:dyDescent="0.25">
      <c r="G5676" s="28"/>
    </row>
    <row r="5677" spans="7:7" s="66" customFormat="1" ht="14.25" x14ac:dyDescent="0.25">
      <c r="G5677" s="28"/>
    </row>
    <row r="5678" spans="7:7" s="66" customFormat="1" ht="14.25" x14ac:dyDescent="0.25">
      <c r="G5678" s="28"/>
    </row>
    <row r="5679" spans="7:7" s="66" customFormat="1" ht="14.25" x14ac:dyDescent="0.25">
      <c r="G5679" s="28"/>
    </row>
    <row r="5680" spans="7:7" s="66" customFormat="1" ht="14.25" x14ac:dyDescent="0.25">
      <c r="G5680" s="28"/>
    </row>
    <row r="5681" spans="7:7" s="66" customFormat="1" ht="14.25" x14ac:dyDescent="0.25">
      <c r="G5681" s="28"/>
    </row>
    <row r="5682" spans="7:7" s="66" customFormat="1" ht="14.25" x14ac:dyDescent="0.25">
      <c r="G5682" s="28"/>
    </row>
    <row r="5683" spans="7:7" s="66" customFormat="1" ht="14.25" x14ac:dyDescent="0.25">
      <c r="G5683" s="28"/>
    </row>
    <row r="5684" spans="7:7" s="66" customFormat="1" ht="14.25" x14ac:dyDescent="0.25">
      <c r="G5684" s="28"/>
    </row>
    <row r="5685" spans="7:7" s="66" customFormat="1" ht="14.25" x14ac:dyDescent="0.25">
      <c r="G5685" s="28"/>
    </row>
    <row r="5686" spans="7:7" s="66" customFormat="1" ht="14.25" x14ac:dyDescent="0.25">
      <c r="G5686" s="28"/>
    </row>
    <row r="5687" spans="7:7" s="66" customFormat="1" ht="14.25" x14ac:dyDescent="0.25">
      <c r="G5687" s="28"/>
    </row>
    <row r="5688" spans="7:7" s="66" customFormat="1" ht="14.25" x14ac:dyDescent="0.25">
      <c r="G5688" s="28"/>
    </row>
    <row r="5689" spans="7:7" s="66" customFormat="1" ht="14.25" x14ac:dyDescent="0.25">
      <c r="G5689" s="28"/>
    </row>
    <row r="5690" spans="7:7" s="66" customFormat="1" ht="14.25" x14ac:dyDescent="0.25">
      <c r="G5690" s="28"/>
    </row>
    <row r="5691" spans="7:7" s="66" customFormat="1" ht="14.25" x14ac:dyDescent="0.25">
      <c r="G5691" s="28"/>
    </row>
    <row r="5692" spans="7:7" s="66" customFormat="1" ht="14.25" x14ac:dyDescent="0.25">
      <c r="G5692" s="28"/>
    </row>
    <row r="5693" spans="7:7" s="66" customFormat="1" ht="14.25" x14ac:dyDescent="0.25">
      <c r="G5693" s="28"/>
    </row>
    <row r="5694" spans="7:7" s="66" customFormat="1" ht="14.25" x14ac:dyDescent="0.25">
      <c r="G5694" s="28"/>
    </row>
    <row r="5695" spans="7:7" s="66" customFormat="1" ht="14.25" x14ac:dyDescent="0.25">
      <c r="G5695" s="28"/>
    </row>
    <row r="5696" spans="7:7" s="66" customFormat="1" ht="14.25" x14ac:dyDescent="0.25">
      <c r="G5696" s="28"/>
    </row>
    <row r="5697" spans="7:7" s="66" customFormat="1" ht="14.25" x14ac:dyDescent="0.25">
      <c r="G5697" s="28"/>
    </row>
    <row r="5698" spans="7:7" s="66" customFormat="1" ht="14.25" x14ac:dyDescent="0.25">
      <c r="G5698" s="28"/>
    </row>
    <row r="5699" spans="7:7" s="66" customFormat="1" ht="14.25" x14ac:dyDescent="0.25">
      <c r="G5699" s="28"/>
    </row>
    <row r="5700" spans="7:7" s="66" customFormat="1" ht="14.25" x14ac:dyDescent="0.25">
      <c r="G5700" s="28"/>
    </row>
    <row r="5701" spans="7:7" s="66" customFormat="1" ht="14.25" x14ac:dyDescent="0.25">
      <c r="G5701" s="28"/>
    </row>
    <row r="5702" spans="7:7" s="66" customFormat="1" ht="14.25" x14ac:dyDescent="0.25">
      <c r="G5702" s="28"/>
    </row>
    <row r="5703" spans="7:7" s="66" customFormat="1" ht="14.25" x14ac:dyDescent="0.25">
      <c r="G5703" s="28"/>
    </row>
    <row r="5704" spans="7:7" s="66" customFormat="1" ht="14.25" x14ac:dyDescent="0.25">
      <c r="G5704" s="28"/>
    </row>
    <row r="5705" spans="7:7" s="66" customFormat="1" ht="14.25" x14ac:dyDescent="0.25">
      <c r="G5705" s="28"/>
    </row>
    <row r="5706" spans="7:7" s="66" customFormat="1" ht="14.25" x14ac:dyDescent="0.25">
      <c r="G5706" s="28"/>
    </row>
    <row r="5707" spans="7:7" s="66" customFormat="1" ht="14.25" x14ac:dyDescent="0.25">
      <c r="G5707" s="28"/>
    </row>
    <row r="5708" spans="7:7" s="66" customFormat="1" ht="14.25" x14ac:dyDescent="0.25">
      <c r="G5708" s="28"/>
    </row>
    <row r="5709" spans="7:7" s="66" customFormat="1" ht="14.25" x14ac:dyDescent="0.25">
      <c r="G5709" s="28"/>
    </row>
    <row r="5710" spans="7:7" s="66" customFormat="1" ht="14.25" x14ac:dyDescent="0.25">
      <c r="G5710" s="28"/>
    </row>
    <row r="5711" spans="7:7" s="66" customFormat="1" ht="14.25" x14ac:dyDescent="0.25">
      <c r="G5711" s="28"/>
    </row>
    <row r="5712" spans="7:7" s="66" customFormat="1" ht="14.25" x14ac:dyDescent="0.25">
      <c r="G5712" s="28"/>
    </row>
    <row r="5713" spans="7:7" s="66" customFormat="1" ht="14.25" x14ac:dyDescent="0.25">
      <c r="G5713" s="28"/>
    </row>
    <row r="5714" spans="7:7" s="66" customFormat="1" ht="14.25" x14ac:dyDescent="0.25">
      <c r="G5714" s="28"/>
    </row>
    <row r="5715" spans="7:7" s="66" customFormat="1" ht="14.25" x14ac:dyDescent="0.25">
      <c r="G5715" s="28"/>
    </row>
    <row r="5716" spans="7:7" s="66" customFormat="1" ht="14.25" x14ac:dyDescent="0.25">
      <c r="G5716" s="28"/>
    </row>
    <row r="5717" spans="7:7" s="66" customFormat="1" ht="14.25" x14ac:dyDescent="0.25">
      <c r="G5717" s="28"/>
    </row>
    <row r="5718" spans="7:7" s="66" customFormat="1" ht="14.25" x14ac:dyDescent="0.25">
      <c r="G5718" s="28"/>
    </row>
    <row r="5719" spans="7:7" s="66" customFormat="1" ht="14.25" x14ac:dyDescent="0.25">
      <c r="G5719" s="28"/>
    </row>
    <row r="5720" spans="7:7" s="66" customFormat="1" ht="14.25" x14ac:dyDescent="0.25">
      <c r="G5720" s="28"/>
    </row>
    <row r="5721" spans="7:7" s="66" customFormat="1" ht="14.25" x14ac:dyDescent="0.25">
      <c r="G5721" s="28"/>
    </row>
    <row r="5722" spans="7:7" s="66" customFormat="1" ht="14.25" x14ac:dyDescent="0.25">
      <c r="G5722" s="28"/>
    </row>
    <row r="5723" spans="7:7" s="66" customFormat="1" ht="14.25" x14ac:dyDescent="0.25">
      <c r="G5723" s="28"/>
    </row>
    <row r="5724" spans="7:7" s="66" customFormat="1" ht="14.25" x14ac:dyDescent="0.25">
      <c r="G5724" s="28"/>
    </row>
    <row r="5725" spans="7:7" s="66" customFormat="1" ht="14.25" x14ac:dyDescent="0.25">
      <c r="G5725" s="28"/>
    </row>
    <row r="5726" spans="7:7" s="66" customFormat="1" ht="14.25" x14ac:dyDescent="0.25">
      <c r="G5726" s="28"/>
    </row>
    <row r="5727" spans="7:7" s="66" customFormat="1" ht="14.25" x14ac:dyDescent="0.25">
      <c r="G5727" s="28"/>
    </row>
    <row r="5728" spans="7:7" s="66" customFormat="1" ht="14.25" x14ac:dyDescent="0.25">
      <c r="G5728" s="28"/>
    </row>
    <row r="5729" spans="7:7" s="66" customFormat="1" ht="14.25" x14ac:dyDescent="0.25">
      <c r="G5729" s="28"/>
    </row>
    <row r="5730" spans="7:7" s="66" customFormat="1" ht="14.25" x14ac:dyDescent="0.25">
      <c r="G5730" s="28"/>
    </row>
    <row r="5731" spans="7:7" s="66" customFormat="1" ht="14.25" x14ac:dyDescent="0.25">
      <c r="G5731" s="28"/>
    </row>
    <row r="5732" spans="7:7" s="66" customFormat="1" ht="14.25" x14ac:dyDescent="0.25">
      <c r="G5732" s="28"/>
    </row>
    <row r="5733" spans="7:7" s="66" customFormat="1" ht="14.25" x14ac:dyDescent="0.25">
      <c r="G5733" s="28"/>
    </row>
    <row r="5734" spans="7:7" s="66" customFormat="1" ht="14.25" x14ac:dyDescent="0.25">
      <c r="G5734" s="28"/>
    </row>
    <row r="5735" spans="7:7" s="66" customFormat="1" ht="14.25" x14ac:dyDescent="0.25">
      <c r="G5735" s="28"/>
    </row>
    <row r="5736" spans="7:7" s="66" customFormat="1" ht="14.25" x14ac:dyDescent="0.25">
      <c r="G5736" s="28"/>
    </row>
    <row r="5737" spans="7:7" s="66" customFormat="1" ht="14.25" x14ac:dyDescent="0.25">
      <c r="G5737" s="28"/>
    </row>
    <row r="5738" spans="7:7" s="66" customFormat="1" ht="14.25" x14ac:dyDescent="0.25">
      <c r="G5738" s="28"/>
    </row>
    <row r="5739" spans="7:7" s="66" customFormat="1" ht="14.25" x14ac:dyDescent="0.25">
      <c r="G5739" s="28"/>
    </row>
    <row r="5740" spans="7:7" s="66" customFormat="1" ht="14.25" x14ac:dyDescent="0.25">
      <c r="G5740" s="28"/>
    </row>
    <row r="5741" spans="7:7" s="66" customFormat="1" ht="14.25" x14ac:dyDescent="0.25">
      <c r="G5741" s="28"/>
    </row>
    <row r="5742" spans="7:7" s="66" customFormat="1" ht="14.25" x14ac:dyDescent="0.25">
      <c r="G5742" s="28"/>
    </row>
    <row r="5743" spans="7:7" s="66" customFormat="1" ht="14.25" x14ac:dyDescent="0.25">
      <c r="G5743" s="28"/>
    </row>
    <row r="5744" spans="7:7" s="66" customFormat="1" ht="14.25" x14ac:dyDescent="0.25">
      <c r="G5744" s="28"/>
    </row>
    <row r="5745" spans="7:7" s="66" customFormat="1" ht="14.25" x14ac:dyDescent="0.25">
      <c r="G5745" s="28"/>
    </row>
    <row r="5746" spans="7:7" s="66" customFormat="1" ht="14.25" x14ac:dyDescent="0.25">
      <c r="G5746" s="28"/>
    </row>
    <row r="5747" spans="7:7" s="66" customFormat="1" ht="14.25" x14ac:dyDescent="0.25">
      <c r="G5747" s="28"/>
    </row>
    <row r="5748" spans="7:7" s="66" customFormat="1" ht="14.25" x14ac:dyDescent="0.25">
      <c r="G5748" s="28"/>
    </row>
    <row r="5749" spans="7:7" s="66" customFormat="1" ht="14.25" x14ac:dyDescent="0.25">
      <c r="G5749" s="28"/>
    </row>
    <row r="5750" spans="7:7" s="66" customFormat="1" ht="14.25" x14ac:dyDescent="0.25">
      <c r="G5750" s="28"/>
    </row>
    <row r="5751" spans="7:7" s="66" customFormat="1" ht="14.25" x14ac:dyDescent="0.25">
      <c r="G5751" s="28"/>
    </row>
    <row r="5752" spans="7:7" s="66" customFormat="1" ht="14.25" x14ac:dyDescent="0.25">
      <c r="G5752" s="28"/>
    </row>
    <row r="5753" spans="7:7" s="66" customFormat="1" ht="14.25" x14ac:dyDescent="0.25">
      <c r="G5753" s="28"/>
    </row>
    <row r="5754" spans="7:7" s="66" customFormat="1" ht="14.25" x14ac:dyDescent="0.25">
      <c r="G5754" s="28"/>
    </row>
    <row r="5755" spans="7:7" s="66" customFormat="1" ht="14.25" x14ac:dyDescent="0.25">
      <c r="G5755" s="28"/>
    </row>
    <row r="5756" spans="7:7" s="66" customFormat="1" ht="14.25" x14ac:dyDescent="0.25">
      <c r="G5756" s="28"/>
    </row>
    <row r="5757" spans="7:7" s="66" customFormat="1" ht="14.25" x14ac:dyDescent="0.25">
      <c r="G5757" s="28"/>
    </row>
    <row r="5758" spans="7:7" s="66" customFormat="1" ht="14.25" x14ac:dyDescent="0.25">
      <c r="G5758" s="28"/>
    </row>
    <row r="5759" spans="7:7" s="66" customFormat="1" ht="14.25" x14ac:dyDescent="0.25">
      <c r="G5759" s="28"/>
    </row>
    <row r="5760" spans="7:7" s="66" customFormat="1" ht="14.25" x14ac:dyDescent="0.25">
      <c r="G5760" s="28"/>
    </row>
    <row r="5761" spans="7:7" s="66" customFormat="1" ht="14.25" x14ac:dyDescent="0.25">
      <c r="G5761" s="28"/>
    </row>
    <row r="5762" spans="7:7" s="66" customFormat="1" ht="14.25" x14ac:dyDescent="0.25">
      <c r="G5762" s="28"/>
    </row>
    <row r="5763" spans="7:7" s="66" customFormat="1" ht="14.25" x14ac:dyDescent="0.25">
      <c r="G5763" s="28"/>
    </row>
    <row r="5764" spans="7:7" s="66" customFormat="1" ht="14.25" x14ac:dyDescent="0.25">
      <c r="G5764" s="28"/>
    </row>
    <row r="5765" spans="7:7" s="66" customFormat="1" ht="14.25" x14ac:dyDescent="0.25">
      <c r="G5765" s="28"/>
    </row>
    <row r="5766" spans="7:7" s="66" customFormat="1" ht="14.25" x14ac:dyDescent="0.25">
      <c r="G5766" s="28"/>
    </row>
    <row r="5767" spans="7:7" s="66" customFormat="1" ht="14.25" x14ac:dyDescent="0.25">
      <c r="G5767" s="28"/>
    </row>
    <row r="5768" spans="7:7" s="66" customFormat="1" ht="14.25" x14ac:dyDescent="0.25">
      <c r="G5768" s="28"/>
    </row>
    <row r="5769" spans="7:7" s="66" customFormat="1" ht="14.25" x14ac:dyDescent="0.25">
      <c r="G5769" s="28"/>
    </row>
    <row r="5770" spans="7:7" s="66" customFormat="1" ht="14.25" x14ac:dyDescent="0.25">
      <c r="G5770" s="28"/>
    </row>
    <row r="5771" spans="7:7" s="66" customFormat="1" ht="14.25" x14ac:dyDescent="0.25">
      <c r="G5771" s="28"/>
    </row>
    <row r="5772" spans="7:7" s="66" customFormat="1" ht="14.25" x14ac:dyDescent="0.25">
      <c r="G5772" s="28"/>
    </row>
    <row r="5773" spans="7:7" s="66" customFormat="1" ht="14.25" x14ac:dyDescent="0.25">
      <c r="G5773" s="28"/>
    </row>
    <row r="5774" spans="7:7" s="66" customFormat="1" ht="14.25" x14ac:dyDescent="0.25">
      <c r="G5774" s="28"/>
    </row>
    <row r="5775" spans="7:7" s="66" customFormat="1" ht="14.25" x14ac:dyDescent="0.25">
      <c r="G5775" s="28"/>
    </row>
    <row r="5776" spans="7:7" s="66" customFormat="1" ht="14.25" x14ac:dyDescent="0.25">
      <c r="G5776" s="28"/>
    </row>
    <row r="5777" spans="7:7" s="66" customFormat="1" ht="14.25" x14ac:dyDescent="0.25">
      <c r="G5777" s="28"/>
    </row>
    <row r="5778" spans="7:7" s="66" customFormat="1" ht="14.25" x14ac:dyDescent="0.25">
      <c r="G5778" s="28"/>
    </row>
    <row r="5779" spans="7:7" s="66" customFormat="1" ht="14.25" x14ac:dyDescent="0.25">
      <c r="G5779" s="28"/>
    </row>
    <row r="5780" spans="7:7" s="66" customFormat="1" ht="14.25" x14ac:dyDescent="0.25">
      <c r="G5780" s="28"/>
    </row>
    <row r="5781" spans="7:7" s="66" customFormat="1" ht="14.25" x14ac:dyDescent="0.25">
      <c r="G5781" s="28"/>
    </row>
    <row r="5782" spans="7:7" s="66" customFormat="1" ht="14.25" x14ac:dyDescent="0.25">
      <c r="G5782" s="28"/>
    </row>
    <row r="5783" spans="7:7" s="66" customFormat="1" ht="14.25" x14ac:dyDescent="0.25">
      <c r="G5783" s="28"/>
    </row>
    <row r="5784" spans="7:7" s="66" customFormat="1" ht="14.25" x14ac:dyDescent="0.25">
      <c r="G5784" s="28"/>
    </row>
    <row r="5785" spans="7:7" s="66" customFormat="1" ht="14.25" x14ac:dyDescent="0.25">
      <c r="G5785" s="28"/>
    </row>
    <row r="5786" spans="7:7" s="66" customFormat="1" ht="14.25" x14ac:dyDescent="0.25">
      <c r="G5786" s="28"/>
    </row>
    <row r="5787" spans="7:7" s="66" customFormat="1" ht="14.25" x14ac:dyDescent="0.25">
      <c r="G5787" s="28"/>
    </row>
    <row r="5788" spans="7:7" s="66" customFormat="1" ht="14.25" x14ac:dyDescent="0.25">
      <c r="G5788" s="28"/>
    </row>
    <row r="5789" spans="7:7" s="66" customFormat="1" ht="14.25" x14ac:dyDescent="0.25">
      <c r="G5789" s="28"/>
    </row>
    <row r="5790" spans="7:7" s="66" customFormat="1" ht="14.25" x14ac:dyDescent="0.25">
      <c r="G5790" s="28"/>
    </row>
    <row r="5791" spans="7:7" s="66" customFormat="1" ht="14.25" x14ac:dyDescent="0.25">
      <c r="G5791" s="28"/>
    </row>
    <row r="5792" spans="7:7" s="66" customFormat="1" ht="14.25" x14ac:dyDescent="0.25">
      <c r="G5792" s="28"/>
    </row>
    <row r="5793" spans="7:7" s="66" customFormat="1" ht="14.25" x14ac:dyDescent="0.25">
      <c r="G5793" s="28"/>
    </row>
    <row r="5794" spans="7:7" s="66" customFormat="1" ht="14.25" x14ac:dyDescent="0.25">
      <c r="G5794" s="28"/>
    </row>
    <row r="5795" spans="7:7" s="66" customFormat="1" ht="14.25" x14ac:dyDescent="0.25">
      <c r="G5795" s="28"/>
    </row>
    <row r="5796" spans="7:7" s="66" customFormat="1" ht="14.25" x14ac:dyDescent="0.25">
      <c r="G5796" s="28"/>
    </row>
    <row r="5797" spans="7:7" s="66" customFormat="1" ht="14.25" x14ac:dyDescent="0.25">
      <c r="G5797" s="28"/>
    </row>
    <row r="5798" spans="7:7" s="66" customFormat="1" ht="14.25" x14ac:dyDescent="0.25">
      <c r="G5798" s="28"/>
    </row>
    <row r="5799" spans="7:7" s="66" customFormat="1" ht="14.25" x14ac:dyDescent="0.25">
      <c r="G5799" s="28"/>
    </row>
    <row r="5800" spans="7:7" s="66" customFormat="1" ht="14.25" x14ac:dyDescent="0.25">
      <c r="G5800" s="28"/>
    </row>
    <row r="5801" spans="7:7" s="66" customFormat="1" ht="14.25" x14ac:dyDescent="0.25">
      <c r="G5801" s="28"/>
    </row>
    <row r="5802" spans="7:7" s="66" customFormat="1" ht="14.25" x14ac:dyDescent="0.25">
      <c r="G5802" s="28"/>
    </row>
    <row r="5803" spans="7:7" s="66" customFormat="1" ht="14.25" x14ac:dyDescent="0.25">
      <c r="G5803" s="28"/>
    </row>
    <row r="5804" spans="7:7" s="66" customFormat="1" ht="14.25" x14ac:dyDescent="0.25">
      <c r="G5804" s="28"/>
    </row>
    <row r="5805" spans="7:7" s="66" customFormat="1" ht="14.25" x14ac:dyDescent="0.25">
      <c r="G5805" s="28"/>
    </row>
    <row r="5806" spans="7:7" s="66" customFormat="1" ht="14.25" x14ac:dyDescent="0.25">
      <c r="G5806" s="28"/>
    </row>
    <row r="5807" spans="7:7" s="66" customFormat="1" ht="14.25" x14ac:dyDescent="0.25">
      <c r="G5807" s="28"/>
    </row>
    <row r="5808" spans="7:7" s="66" customFormat="1" ht="14.25" x14ac:dyDescent="0.25">
      <c r="G5808" s="28"/>
    </row>
    <row r="5809" spans="7:7" s="66" customFormat="1" ht="14.25" x14ac:dyDescent="0.25">
      <c r="G5809" s="28"/>
    </row>
    <row r="5810" spans="7:7" s="66" customFormat="1" ht="14.25" x14ac:dyDescent="0.25">
      <c r="G5810" s="28"/>
    </row>
    <row r="5811" spans="7:7" s="66" customFormat="1" ht="14.25" x14ac:dyDescent="0.25">
      <c r="G5811" s="28"/>
    </row>
    <row r="5812" spans="7:7" s="66" customFormat="1" ht="14.25" x14ac:dyDescent="0.25">
      <c r="G5812" s="28"/>
    </row>
    <row r="5813" spans="7:7" s="66" customFormat="1" ht="14.25" x14ac:dyDescent="0.25">
      <c r="G5813" s="28"/>
    </row>
    <row r="5814" spans="7:7" s="66" customFormat="1" ht="14.25" x14ac:dyDescent="0.25">
      <c r="G5814" s="28"/>
    </row>
    <row r="5815" spans="7:7" s="66" customFormat="1" ht="14.25" x14ac:dyDescent="0.25">
      <c r="G5815" s="28"/>
    </row>
    <row r="5816" spans="7:7" s="66" customFormat="1" ht="14.25" x14ac:dyDescent="0.25">
      <c r="G5816" s="28"/>
    </row>
    <row r="5817" spans="7:7" s="66" customFormat="1" ht="14.25" x14ac:dyDescent="0.25">
      <c r="G5817" s="28"/>
    </row>
    <row r="5818" spans="7:7" s="66" customFormat="1" ht="14.25" x14ac:dyDescent="0.25">
      <c r="G5818" s="28"/>
    </row>
    <row r="5819" spans="7:7" s="66" customFormat="1" ht="14.25" x14ac:dyDescent="0.25">
      <c r="G5819" s="28"/>
    </row>
    <row r="5820" spans="7:7" s="66" customFormat="1" ht="14.25" x14ac:dyDescent="0.25">
      <c r="G5820" s="28"/>
    </row>
    <row r="5821" spans="7:7" s="66" customFormat="1" ht="14.25" x14ac:dyDescent="0.25">
      <c r="G5821" s="28"/>
    </row>
    <row r="5822" spans="7:7" s="66" customFormat="1" ht="14.25" x14ac:dyDescent="0.25">
      <c r="G5822" s="28"/>
    </row>
    <row r="5823" spans="7:7" s="66" customFormat="1" ht="14.25" x14ac:dyDescent="0.25">
      <c r="G5823" s="28"/>
    </row>
    <row r="5824" spans="7:7" s="66" customFormat="1" ht="14.25" x14ac:dyDescent="0.25">
      <c r="G5824" s="28"/>
    </row>
    <row r="5825" spans="7:7" s="66" customFormat="1" ht="14.25" x14ac:dyDescent="0.25">
      <c r="G5825" s="28"/>
    </row>
    <row r="5826" spans="7:7" s="66" customFormat="1" ht="14.25" x14ac:dyDescent="0.25">
      <c r="G5826" s="28"/>
    </row>
    <row r="5827" spans="7:7" s="66" customFormat="1" ht="14.25" x14ac:dyDescent="0.25">
      <c r="G5827" s="28"/>
    </row>
    <row r="5828" spans="7:7" s="66" customFormat="1" ht="14.25" x14ac:dyDescent="0.25">
      <c r="G5828" s="28"/>
    </row>
    <row r="5829" spans="7:7" s="66" customFormat="1" ht="14.25" x14ac:dyDescent="0.25">
      <c r="G5829" s="28"/>
    </row>
    <row r="5830" spans="7:7" s="66" customFormat="1" ht="14.25" x14ac:dyDescent="0.25">
      <c r="G5830" s="28"/>
    </row>
    <row r="5831" spans="7:7" s="66" customFormat="1" ht="14.25" x14ac:dyDescent="0.25">
      <c r="G5831" s="28"/>
    </row>
    <row r="5832" spans="7:7" s="66" customFormat="1" ht="14.25" x14ac:dyDescent="0.25">
      <c r="G5832" s="28"/>
    </row>
    <row r="5833" spans="7:7" s="66" customFormat="1" ht="14.25" x14ac:dyDescent="0.25">
      <c r="G5833" s="28"/>
    </row>
    <row r="5834" spans="7:7" s="66" customFormat="1" ht="14.25" x14ac:dyDescent="0.25">
      <c r="G5834" s="28"/>
    </row>
    <row r="5835" spans="7:7" s="66" customFormat="1" ht="14.25" x14ac:dyDescent="0.25">
      <c r="G5835" s="28"/>
    </row>
    <row r="5836" spans="7:7" s="66" customFormat="1" ht="14.25" x14ac:dyDescent="0.25">
      <c r="G5836" s="28"/>
    </row>
    <row r="5837" spans="7:7" s="66" customFormat="1" ht="14.25" x14ac:dyDescent="0.25">
      <c r="G5837" s="28"/>
    </row>
    <row r="5838" spans="7:7" s="66" customFormat="1" ht="14.25" x14ac:dyDescent="0.25">
      <c r="G5838" s="28"/>
    </row>
    <row r="5839" spans="7:7" s="66" customFormat="1" ht="14.25" x14ac:dyDescent="0.25">
      <c r="G5839" s="28"/>
    </row>
    <row r="5840" spans="7:7" s="66" customFormat="1" ht="14.25" x14ac:dyDescent="0.25">
      <c r="G5840" s="28"/>
    </row>
    <row r="5841" spans="7:7" s="66" customFormat="1" ht="14.25" x14ac:dyDescent="0.25">
      <c r="G5841" s="28"/>
    </row>
    <row r="5842" spans="7:7" s="66" customFormat="1" ht="14.25" x14ac:dyDescent="0.25">
      <c r="G5842" s="28"/>
    </row>
    <row r="5843" spans="7:7" s="66" customFormat="1" ht="14.25" x14ac:dyDescent="0.25">
      <c r="G5843" s="28"/>
    </row>
    <row r="5844" spans="7:7" s="66" customFormat="1" ht="14.25" x14ac:dyDescent="0.25">
      <c r="G5844" s="28"/>
    </row>
    <row r="5845" spans="7:7" s="66" customFormat="1" ht="14.25" x14ac:dyDescent="0.25">
      <c r="G5845" s="28"/>
    </row>
    <row r="5846" spans="7:7" s="66" customFormat="1" ht="14.25" x14ac:dyDescent="0.25">
      <c r="G5846" s="28"/>
    </row>
    <row r="5847" spans="7:7" s="66" customFormat="1" ht="14.25" x14ac:dyDescent="0.25">
      <c r="G5847" s="28"/>
    </row>
    <row r="5848" spans="7:7" s="66" customFormat="1" ht="14.25" x14ac:dyDescent="0.25">
      <c r="G5848" s="28"/>
    </row>
    <row r="5849" spans="7:7" s="66" customFormat="1" ht="14.25" x14ac:dyDescent="0.25">
      <c r="G5849" s="28"/>
    </row>
    <row r="5850" spans="7:7" s="66" customFormat="1" ht="14.25" x14ac:dyDescent="0.25">
      <c r="G5850" s="28"/>
    </row>
    <row r="5851" spans="7:7" s="66" customFormat="1" ht="14.25" x14ac:dyDescent="0.25">
      <c r="G5851" s="28"/>
    </row>
    <row r="5852" spans="7:7" s="66" customFormat="1" ht="14.25" x14ac:dyDescent="0.25">
      <c r="G5852" s="28"/>
    </row>
    <row r="5853" spans="7:7" s="66" customFormat="1" ht="14.25" x14ac:dyDescent="0.25">
      <c r="G5853" s="28"/>
    </row>
    <row r="5854" spans="7:7" s="66" customFormat="1" ht="14.25" x14ac:dyDescent="0.25">
      <c r="G5854" s="28"/>
    </row>
    <row r="5855" spans="7:7" s="66" customFormat="1" ht="14.25" x14ac:dyDescent="0.25">
      <c r="G5855" s="28"/>
    </row>
    <row r="5856" spans="7:7" s="66" customFormat="1" ht="14.25" x14ac:dyDescent="0.25">
      <c r="G5856" s="28"/>
    </row>
    <row r="5857" spans="7:7" s="66" customFormat="1" ht="14.25" x14ac:dyDescent="0.25">
      <c r="G5857" s="28"/>
    </row>
    <row r="5858" spans="7:7" s="66" customFormat="1" ht="14.25" x14ac:dyDescent="0.25">
      <c r="G5858" s="28"/>
    </row>
    <row r="5859" spans="7:7" s="66" customFormat="1" ht="14.25" x14ac:dyDescent="0.25">
      <c r="G5859" s="28"/>
    </row>
    <row r="5860" spans="7:7" s="66" customFormat="1" ht="14.25" x14ac:dyDescent="0.25">
      <c r="G5860" s="28"/>
    </row>
    <row r="5861" spans="7:7" s="66" customFormat="1" ht="14.25" x14ac:dyDescent="0.25">
      <c r="G5861" s="28"/>
    </row>
    <row r="5862" spans="7:7" s="66" customFormat="1" ht="14.25" x14ac:dyDescent="0.25">
      <c r="G5862" s="28"/>
    </row>
    <row r="5863" spans="7:7" s="66" customFormat="1" ht="14.25" x14ac:dyDescent="0.25">
      <c r="G5863" s="28"/>
    </row>
    <row r="5864" spans="7:7" s="66" customFormat="1" ht="14.25" x14ac:dyDescent="0.25">
      <c r="G5864" s="28"/>
    </row>
    <row r="5865" spans="7:7" s="66" customFormat="1" ht="14.25" x14ac:dyDescent="0.25">
      <c r="G5865" s="28"/>
    </row>
    <row r="5866" spans="7:7" s="66" customFormat="1" ht="14.25" x14ac:dyDescent="0.25">
      <c r="G5866" s="28"/>
    </row>
    <row r="5867" spans="7:7" s="66" customFormat="1" ht="14.25" x14ac:dyDescent="0.25">
      <c r="G5867" s="28"/>
    </row>
    <row r="5868" spans="7:7" s="66" customFormat="1" ht="14.25" x14ac:dyDescent="0.25">
      <c r="G5868" s="28"/>
    </row>
    <row r="5869" spans="7:7" s="66" customFormat="1" ht="14.25" x14ac:dyDescent="0.25">
      <c r="G5869" s="28"/>
    </row>
    <row r="5870" spans="7:7" s="66" customFormat="1" ht="14.25" x14ac:dyDescent="0.25">
      <c r="G5870" s="28"/>
    </row>
    <row r="5871" spans="7:7" s="66" customFormat="1" ht="14.25" x14ac:dyDescent="0.25">
      <c r="G5871" s="28"/>
    </row>
    <row r="5872" spans="7:7" s="66" customFormat="1" ht="14.25" x14ac:dyDescent="0.25">
      <c r="G5872" s="28"/>
    </row>
    <row r="5873" spans="7:7" s="66" customFormat="1" ht="14.25" x14ac:dyDescent="0.25">
      <c r="G5873" s="28"/>
    </row>
    <row r="5874" spans="7:7" s="66" customFormat="1" ht="14.25" x14ac:dyDescent="0.25">
      <c r="G5874" s="28"/>
    </row>
    <row r="5875" spans="7:7" s="66" customFormat="1" ht="14.25" x14ac:dyDescent="0.25">
      <c r="G5875" s="28"/>
    </row>
    <row r="5876" spans="7:7" s="66" customFormat="1" ht="14.25" x14ac:dyDescent="0.25">
      <c r="G5876" s="28"/>
    </row>
    <row r="5877" spans="7:7" s="66" customFormat="1" ht="14.25" x14ac:dyDescent="0.25">
      <c r="G5877" s="28"/>
    </row>
    <row r="5878" spans="7:7" s="66" customFormat="1" ht="14.25" x14ac:dyDescent="0.25">
      <c r="G5878" s="28"/>
    </row>
    <row r="5879" spans="7:7" s="66" customFormat="1" ht="14.25" x14ac:dyDescent="0.25">
      <c r="G5879" s="28"/>
    </row>
    <row r="5880" spans="7:7" s="66" customFormat="1" ht="14.25" x14ac:dyDescent="0.25">
      <c r="G5880" s="28"/>
    </row>
    <row r="5881" spans="7:7" s="66" customFormat="1" ht="14.25" x14ac:dyDescent="0.25">
      <c r="G5881" s="28"/>
    </row>
    <row r="5882" spans="7:7" s="66" customFormat="1" ht="14.25" x14ac:dyDescent="0.25">
      <c r="G5882" s="28"/>
    </row>
    <row r="5883" spans="7:7" s="66" customFormat="1" ht="14.25" x14ac:dyDescent="0.25">
      <c r="G5883" s="28"/>
    </row>
    <row r="5884" spans="7:7" s="66" customFormat="1" ht="14.25" x14ac:dyDescent="0.25">
      <c r="G5884" s="28"/>
    </row>
    <row r="5885" spans="7:7" s="66" customFormat="1" ht="14.25" x14ac:dyDescent="0.25">
      <c r="G5885" s="28"/>
    </row>
    <row r="5886" spans="7:7" s="66" customFormat="1" ht="14.25" x14ac:dyDescent="0.25">
      <c r="G5886" s="28"/>
    </row>
    <row r="5887" spans="7:7" s="66" customFormat="1" ht="14.25" x14ac:dyDescent="0.25">
      <c r="G5887" s="28"/>
    </row>
    <row r="5888" spans="7:7" s="66" customFormat="1" ht="14.25" x14ac:dyDescent="0.25">
      <c r="G5888" s="28"/>
    </row>
    <row r="5889" spans="7:7" s="66" customFormat="1" ht="14.25" x14ac:dyDescent="0.25">
      <c r="G5889" s="28"/>
    </row>
    <row r="5890" spans="7:7" s="66" customFormat="1" ht="14.25" x14ac:dyDescent="0.25">
      <c r="G5890" s="28"/>
    </row>
    <row r="5891" spans="7:7" s="66" customFormat="1" ht="14.25" x14ac:dyDescent="0.25">
      <c r="G5891" s="28"/>
    </row>
    <row r="5892" spans="7:7" s="66" customFormat="1" ht="14.25" x14ac:dyDescent="0.25">
      <c r="G5892" s="28"/>
    </row>
    <row r="5893" spans="7:7" s="66" customFormat="1" ht="14.25" x14ac:dyDescent="0.25">
      <c r="G5893" s="28"/>
    </row>
    <row r="5894" spans="7:7" s="66" customFormat="1" ht="14.25" x14ac:dyDescent="0.25">
      <c r="G5894" s="28"/>
    </row>
    <row r="5895" spans="7:7" s="66" customFormat="1" ht="14.25" x14ac:dyDescent="0.25">
      <c r="G5895" s="28"/>
    </row>
    <row r="5896" spans="7:7" s="66" customFormat="1" ht="14.25" x14ac:dyDescent="0.25">
      <c r="G5896" s="28"/>
    </row>
    <row r="5897" spans="7:7" s="66" customFormat="1" ht="14.25" x14ac:dyDescent="0.25">
      <c r="G5897" s="28"/>
    </row>
    <row r="5898" spans="7:7" s="66" customFormat="1" ht="14.25" x14ac:dyDescent="0.25">
      <c r="G5898" s="28"/>
    </row>
    <row r="5899" spans="7:7" s="66" customFormat="1" ht="14.25" x14ac:dyDescent="0.25">
      <c r="G5899" s="28"/>
    </row>
    <row r="5900" spans="7:7" s="66" customFormat="1" ht="14.25" x14ac:dyDescent="0.25">
      <c r="G5900" s="28"/>
    </row>
    <row r="5901" spans="7:7" s="66" customFormat="1" ht="14.25" x14ac:dyDescent="0.25">
      <c r="G5901" s="28"/>
    </row>
    <row r="5902" spans="7:7" s="66" customFormat="1" ht="14.25" x14ac:dyDescent="0.25">
      <c r="G5902" s="28"/>
    </row>
    <row r="5903" spans="7:7" s="66" customFormat="1" ht="14.25" x14ac:dyDescent="0.25">
      <c r="G5903" s="28"/>
    </row>
    <row r="5904" spans="7:7" s="66" customFormat="1" ht="14.25" x14ac:dyDescent="0.25">
      <c r="G5904" s="28"/>
    </row>
    <row r="5905" spans="7:7" s="66" customFormat="1" ht="14.25" x14ac:dyDescent="0.25">
      <c r="G5905" s="28"/>
    </row>
    <row r="5906" spans="7:7" s="66" customFormat="1" ht="14.25" x14ac:dyDescent="0.25">
      <c r="G5906" s="28"/>
    </row>
    <row r="5907" spans="7:7" s="66" customFormat="1" ht="14.25" x14ac:dyDescent="0.25">
      <c r="G5907" s="28"/>
    </row>
    <row r="5908" spans="7:7" s="66" customFormat="1" ht="14.25" x14ac:dyDescent="0.25">
      <c r="G5908" s="28"/>
    </row>
    <row r="5909" spans="7:7" s="66" customFormat="1" ht="14.25" x14ac:dyDescent="0.25">
      <c r="G5909" s="28"/>
    </row>
    <row r="5910" spans="7:7" s="66" customFormat="1" ht="14.25" x14ac:dyDescent="0.25">
      <c r="G5910" s="28"/>
    </row>
    <row r="5911" spans="7:7" s="66" customFormat="1" ht="14.25" x14ac:dyDescent="0.25">
      <c r="G5911" s="28"/>
    </row>
    <row r="5912" spans="7:7" s="66" customFormat="1" ht="14.25" x14ac:dyDescent="0.25">
      <c r="G5912" s="28"/>
    </row>
    <row r="5913" spans="7:7" s="66" customFormat="1" ht="14.25" x14ac:dyDescent="0.25">
      <c r="G5913" s="28"/>
    </row>
    <row r="5914" spans="7:7" s="66" customFormat="1" ht="14.25" x14ac:dyDescent="0.25">
      <c r="G5914" s="28"/>
    </row>
    <row r="5915" spans="7:7" s="66" customFormat="1" ht="14.25" x14ac:dyDescent="0.25">
      <c r="G5915" s="28"/>
    </row>
    <row r="5916" spans="7:7" s="66" customFormat="1" ht="14.25" x14ac:dyDescent="0.25">
      <c r="G5916" s="28"/>
    </row>
    <row r="5917" spans="7:7" s="66" customFormat="1" ht="14.25" x14ac:dyDescent="0.25">
      <c r="G5917" s="28"/>
    </row>
    <row r="5918" spans="7:7" s="66" customFormat="1" ht="14.25" x14ac:dyDescent="0.25">
      <c r="G5918" s="28"/>
    </row>
    <row r="5919" spans="7:7" s="66" customFormat="1" ht="14.25" x14ac:dyDescent="0.25">
      <c r="G5919" s="28"/>
    </row>
    <row r="5920" spans="7:7" s="66" customFormat="1" ht="14.25" x14ac:dyDescent="0.25">
      <c r="G5920" s="28"/>
    </row>
    <row r="5921" spans="7:7" s="66" customFormat="1" ht="14.25" x14ac:dyDescent="0.25">
      <c r="G5921" s="28"/>
    </row>
    <row r="5922" spans="7:7" s="66" customFormat="1" ht="14.25" x14ac:dyDescent="0.25">
      <c r="G5922" s="28"/>
    </row>
    <row r="5923" spans="7:7" s="66" customFormat="1" ht="14.25" x14ac:dyDescent="0.25">
      <c r="G5923" s="28"/>
    </row>
    <row r="5924" spans="7:7" s="66" customFormat="1" ht="14.25" x14ac:dyDescent="0.25">
      <c r="G5924" s="28"/>
    </row>
    <row r="5925" spans="7:7" s="66" customFormat="1" ht="14.25" x14ac:dyDescent="0.25">
      <c r="G5925" s="28"/>
    </row>
    <row r="5926" spans="7:7" s="66" customFormat="1" ht="14.25" x14ac:dyDescent="0.25">
      <c r="G5926" s="28"/>
    </row>
    <row r="5927" spans="7:7" s="66" customFormat="1" ht="14.25" x14ac:dyDescent="0.25">
      <c r="G5927" s="28"/>
    </row>
    <row r="5928" spans="7:7" s="66" customFormat="1" ht="14.25" x14ac:dyDescent="0.25">
      <c r="G5928" s="28"/>
    </row>
    <row r="5929" spans="7:7" s="66" customFormat="1" ht="14.25" x14ac:dyDescent="0.25">
      <c r="G5929" s="28"/>
    </row>
    <row r="5930" spans="7:7" s="66" customFormat="1" ht="14.25" x14ac:dyDescent="0.25">
      <c r="G5930" s="28"/>
    </row>
    <row r="5931" spans="7:7" s="66" customFormat="1" ht="14.25" x14ac:dyDescent="0.25">
      <c r="G5931" s="28"/>
    </row>
    <row r="5932" spans="7:7" s="66" customFormat="1" ht="14.25" x14ac:dyDescent="0.25">
      <c r="G5932" s="28"/>
    </row>
    <row r="5933" spans="7:7" s="66" customFormat="1" ht="14.25" x14ac:dyDescent="0.25">
      <c r="G5933" s="28"/>
    </row>
    <row r="5934" spans="7:7" s="66" customFormat="1" ht="14.25" x14ac:dyDescent="0.25">
      <c r="G5934" s="28"/>
    </row>
    <row r="5935" spans="7:7" s="66" customFormat="1" ht="14.25" x14ac:dyDescent="0.25">
      <c r="G5935" s="28"/>
    </row>
    <row r="5936" spans="7:7" s="66" customFormat="1" ht="14.25" x14ac:dyDescent="0.25">
      <c r="G5936" s="28"/>
    </row>
    <row r="5937" spans="7:7" s="66" customFormat="1" ht="14.25" x14ac:dyDescent="0.25">
      <c r="G5937" s="28"/>
    </row>
    <row r="5938" spans="7:7" s="66" customFormat="1" ht="14.25" x14ac:dyDescent="0.25">
      <c r="G5938" s="28"/>
    </row>
    <row r="5939" spans="7:7" s="66" customFormat="1" ht="14.25" x14ac:dyDescent="0.25">
      <c r="G5939" s="28"/>
    </row>
    <row r="5940" spans="7:7" s="66" customFormat="1" ht="14.25" x14ac:dyDescent="0.25">
      <c r="G5940" s="28"/>
    </row>
    <row r="5941" spans="7:7" s="66" customFormat="1" ht="14.25" x14ac:dyDescent="0.25">
      <c r="G5941" s="28"/>
    </row>
    <row r="5942" spans="7:7" s="66" customFormat="1" ht="14.25" x14ac:dyDescent="0.25">
      <c r="G5942" s="28"/>
    </row>
    <row r="5943" spans="7:7" s="66" customFormat="1" ht="14.25" x14ac:dyDescent="0.25">
      <c r="G5943" s="28"/>
    </row>
    <row r="5944" spans="7:7" s="66" customFormat="1" ht="14.25" x14ac:dyDescent="0.25">
      <c r="G5944" s="28"/>
    </row>
    <row r="5945" spans="7:7" s="66" customFormat="1" ht="14.25" x14ac:dyDescent="0.25">
      <c r="G5945" s="28"/>
    </row>
    <row r="5946" spans="7:7" s="66" customFormat="1" ht="14.25" x14ac:dyDescent="0.25">
      <c r="G5946" s="28"/>
    </row>
    <row r="5947" spans="7:7" s="66" customFormat="1" ht="14.25" x14ac:dyDescent="0.25">
      <c r="G5947" s="28"/>
    </row>
    <row r="5948" spans="7:7" s="66" customFormat="1" ht="14.25" x14ac:dyDescent="0.25">
      <c r="G5948" s="28"/>
    </row>
    <row r="5949" spans="7:7" s="66" customFormat="1" ht="14.25" x14ac:dyDescent="0.25">
      <c r="G5949" s="28"/>
    </row>
    <row r="5950" spans="7:7" s="66" customFormat="1" ht="14.25" x14ac:dyDescent="0.25">
      <c r="G5950" s="28"/>
    </row>
    <row r="5951" spans="7:7" s="66" customFormat="1" ht="14.25" x14ac:dyDescent="0.25">
      <c r="G5951" s="28"/>
    </row>
    <row r="5952" spans="7:7" s="66" customFormat="1" ht="14.25" x14ac:dyDescent="0.25">
      <c r="G5952" s="28"/>
    </row>
    <row r="5953" spans="7:7" s="66" customFormat="1" ht="14.25" x14ac:dyDescent="0.25">
      <c r="G5953" s="28"/>
    </row>
    <row r="5954" spans="7:7" s="66" customFormat="1" ht="14.25" x14ac:dyDescent="0.25">
      <c r="G5954" s="28"/>
    </row>
    <row r="5955" spans="7:7" s="66" customFormat="1" ht="14.25" x14ac:dyDescent="0.25">
      <c r="G5955" s="28"/>
    </row>
    <row r="5956" spans="7:7" s="66" customFormat="1" ht="14.25" x14ac:dyDescent="0.25">
      <c r="G5956" s="28"/>
    </row>
    <row r="5957" spans="7:7" s="66" customFormat="1" ht="14.25" x14ac:dyDescent="0.25">
      <c r="G5957" s="28"/>
    </row>
    <row r="5958" spans="7:7" s="66" customFormat="1" ht="14.25" x14ac:dyDescent="0.25">
      <c r="G5958" s="28"/>
    </row>
    <row r="5959" spans="7:7" s="66" customFormat="1" ht="14.25" x14ac:dyDescent="0.25">
      <c r="G5959" s="28"/>
    </row>
    <row r="5960" spans="7:7" s="66" customFormat="1" ht="14.25" x14ac:dyDescent="0.25">
      <c r="G5960" s="28"/>
    </row>
    <row r="5961" spans="7:7" s="66" customFormat="1" ht="14.25" x14ac:dyDescent="0.25">
      <c r="G5961" s="28"/>
    </row>
    <row r="5962" spans="7:7" s="66" customFormat="1" ht="14.25" x14ac:dyDescent="0.25">
      <c r="G5962" s="28"/>
    </row>
    <row r="5963" spans="7:7" s="66" customFormat="1" ht="14.25" x14ac:dyDescent="0.25">
      <c r="G5963" s="28"/>
    </row>
    <row r="5964" spans="7:7" s="66" customFormat="1" ht="14.25" x14ac:dyDescent="0.25">
      <c r="G5964" s="28"/>
    </row>
    <row r="5965" spans="7:7" s="66" customFormat="1" ht="14.25" x14ac:dyDescent="0.25">
      <c r="G5965" s="28"/>
    </row>
    <row r="5966" spans="7:7" s="66" customFormat="1" ht="14.25" x14ac:dyDescent="0.25">
      <c r="G5966" s="28"/>
    </row>
    <row r="5967" spans="7:7" s="66" customFormat="1" ht="14.25" x14ac:dyDescent="0.25">
      <c r="G5967" s="28"/>
    </row>
    <row r="5968" spans="7:7" s="66" customFormat="1" ht="14.25" x14ac:dyDescent="0.25">
      <c r="G5968" s="28"/>
    </row>
    <row r="5969" spans="7:7" s="66" customFormat="1" ht="14.25" x14ac:dyDescent="0.25">
      <c r="G5969" s="28"/>
    </row>
    <row r="5970" spans="7:7" s="66" customFormat="1" ht="14.25" x14ac:dyDescent="0.25">
      <c r="G5970" s="28"/>
    </row>
    <row r="5971" spans="7:7" s="66" customFormat="1" ht="14.25" x14ac:dyDescent="0.25">
      <c r="G5971" s="28"/>
    </row>
    <row r="5972" spans="7:7" s="66" customFormat="1" ht="14.25" x14ac:dyDescent="0.25">
      <c r="G5972" s="28"/>
    </row>
    <row r="5973" spans="7:7" s="66" customFormat="1" ht="14.25" x14ac:dyDescent="0.25">
      <c r="G5973" s="28"/>
    </row>
    <row r="5974" spans="7:7" s="66" customFormat="1" ht="14.25" x14ac:dyDescent="0.25">
      <c r="G5974" s="28"/>
    </row>
    <row r="5975" spans="7:7" s="66" customFormat="1" ht="14.25" x14ac:dyDescent="0.25">
      <c r="G5975" s="28"/>
    </row>
    <row r="5976" spans="7:7" s="66" customFormat="1" ht="14.25" x14ac:dyDescent="0.25">
      <c r="G5976" s="28"/>
    </row>
    <row r="5977" spans="7:7" s="66" customFormat="1" ht="14.25" x14ac:dyDescent="0.25">
      <c r="G5977" s="28"/>
    </row>
    <row r="5978" spans="7:7" s="66" customFormat="1" ht="14.25" x14ac:dyDescent="0.25">
      <c r="G5978" s="28"/>
    </row>
    <row r="5979" spans="7:7" s="66" customFormat="1" ht="14.25" x14ac:dyDescent="0.25">
      <c r="G5979" s="28"/>
    </row>
    <row r="5980" spans="7:7" s="66" customFormat="1" ht="14.25" x14ac:dyDescent="0.25">
      <c r="G5980" s="28"/>
    </row>
    <row r="5981" spans="7:7" s="66" customFormat="1" ht="14.25" x14ac:dyDescent="0.25">
      <c r="G5981" s="28"/>
    </row>
    <row r="5982" spans="7:7" s="66" customFormat="1" ht="14.25" x14ac:dyDescent="0.25">
      <c r="G5982" s="28"/>
    </row>
    <row r="5983" spans="7:7" s="66" customFormat="1" ht="14.25" x14ac:dyDescent="0.25">
      <c r="G5983" s="28"/>
    </row>
    <row r="5984" spans="7:7" s="66" customFormat="1" ht="14.25" x14ac:dyDescent="0.25">
      <c r="G5984" s="28"/>
    </row>
    <row r="5985" spans="7:7" s="66" customFormat="1" ht="14.25" x14ac:dyDescent="0.25">
      <c r="G5985" s="28"/>
    </row>
    <row r="5986" spans="7:7" s="66" customFormat="1" ht="14.25" x14ac:dyDescent="0.25">
      <c r="G5986" s="28"/>
    </row>
    <row r="5987" spans="7:7" s="66" customFormat="1" ht="14.25" x14ac:dyDescent="0.25">
      <c r="G5987" s="28"/>
    </row>
    <row r="5988" spans="7:7" s="66" customFormat="1" ht="14.25" x14ac:dyDescent="0.25">
      <c r="G5988" s="28"/>
    </row>
    <row r="5989" spans="7:7" s="66" customFormat="1" ht="14.25" x14ac:dyDescent="0.25">
      <c r="G5989" s="28"/>
    </row>
    <row r="5990" spans="7:7" s="66" customFormat="1" ht="14.25" x14ac:dyDescent="0.25">
      <c r="G5990" s="28"/>
    </row>
    <row r="5991" spans="7:7" s="66" customFormat="1" ht="14.25" x14ac:dyDescent="0.25">
      <c r="G5991" s="28"/>
    </row>
    <row r="5992" spans="7:7" s="66" customFormat="1" ht="14.25" x14ac:dyDescent="0.25">
      <c r="G5992" s="28"/>
    </row>
    <row r="5993" spans="7:7" s="66" customFormat="1" ht="14.25" x14ac:dyDescent="0.25">
      <c r="G5993" s="28"/>
    </row>
    <row r="5994" spans="7:7" s="66" customFormat="1" ht="14.25" x14ac:dyDescent="0.25">
      <c r="G5994" s="28"/>
    </row>
    <row r="5995" spans="7:7" s="66" customFormat="1" ht="14.25" x14ac:dyDescent="0.25">
      <c r="G5995" s="28"/>
    </row>
    <row r="5996" spans="7:7" s="66" customFormat="1" ht="14.25" x14ac:dyDescent="0.25">
      <c r="G5996" s="28"/>
    </row>
    <row r="5997" spans="7:7" s="66" customFormat="1" ht="14.25" x14ac:dyDescent="0.25">
      <c r="G5997" s="28"/>
    </row>
    <row r="5998" spans="7:7" s="66" customFormat="1" ht="14.25" x14ac:dyDescent="0.25">
      <c r="G5998" s="28"/>
    </row>
    <row r="5999" spans="7:7" s="66" customFormat="1" ht="14.25" x14ac:dyDescent="0.25">
      <c r="G5999" s="28"/>
    </row>
    <row r="6000" spans="7:7" s="66" customFormat="1" ht="14.25" x14ac:dyDescent="0.25">
      <c r="G6000" s="28"/>
    </row>
    <row r="6001" spans="7:7" s="66" customFormat="1" ht="14.25" x14ac:dyDescent="0.25">
      <c r="G6001" s="28"/>
    </row>
    <row r="6002" spans="7:7" s="66" customFormat="1" ht="14.25" x14ac:dyDescent="0.25">
      <c r="G6002" s="28"/>
    </row>
    <row r="6003" spans="7:7" s="66" customFormat="1" ht="14.25" x14ac:dyDescent="0.25">
      <c r="G6003" s="28"/>
    </row>
    <row r="6004" spans="7:7" s="66" customFormat="1" ht="14.25" x14ac:dyDescent="0.25">
      <c r="G6004" s="28"/>
    </row>
    <row r="6005" spans="7:7" s="66" customFormat="1" ht="14.25" x14ac:dyDescent="0.25">
      <c r="G6005" s="28"/>
    </row>
    <row r="6006" spans="7:7" s="66" customFormat="1" ht="14.25" x14ac:dyDescent="0.25">
      <c r="G6006" s="28"/>
    </row>
    <row r="6007" spans="7:7" s="66" customFormat="1" ht="14.25" x14ac:dyDescent="0.25">
      <c r="G6007" s="28"/>
    </row>
    <row r="6008" spans="7:7" s="66" customFormat="1" ht="14.25" x14ac:dyDescent="0.25">
      <c r="G6008" s="28"/>
    </row>
    <row r="6009" spans="7:7" s="66" customFormat="1" ht="14.25" x14ac:dyDescent="0.25">
      <c r="G6009" s="28"/>
    </row>
    <row r="6010" spans="7:7" s="66" customFormat="1" ht="14.25" x14ac:dyDescent="0.25">
      <c r="G6010" s="28"/>
    </row>
    <row r="6011" spans="7:7" s="66" customFormat="1" ht="14.25" x14ac:dyDescent="0.25">
      <c r="G6011" s="28"/>
    </row>
    <row r="6012" spans="7:7" s="66" customFormat="1" ht="14.25" x14ac:dyDescent="0.25">
      <c r="G6012" s="28"/>
    </row>
    <row r="6013" spans="7:7" s="66" customFormat="1" ht="14.25" x14ac:dyDescent="0.25">
      <c r="G6013" s="28"/>
    </row>
    <row r="6014" spans="7:7" s="66" customFormat="1" ht="14.25" x14ac:dyDescent="0.25">
      <c r="G6014" s="28"/>
    </row>
    <row r="6015" spans="7:7" s="66" customFormat="1" ht="14.25" x14ac:dyDescent="0.25">
      <c r="G6015" s="28"/>
    </row>
    <row r="6016" spans="7:7" s="66" customFormat="1" ht="14.25" x14ac:dyDescent="0.25">
      <c r="G6016" s="28"/>
    </row>
    <row r="6017" spans="7:7" s="66" customFormat="1" ht="14.25" x14ac:dyDescent="0.25">
      <c r="G6017" s="28"/>
    </row>
    <row r="6018" spans="7:7" s="66" customFormat="1" ht="14.25" x14ac:dyDescent="0.25">
      <c r="G6018" s="28"/>
    </row>
    <row r="6019" spans="7:7" s="66" customFormat="1" ht="14.25" x14ac:dyDescent="0.25">
      <c r="G6019" s="28"/>
    </row>
    <row r="6020" spans="7:7" s="66" customFormat="1" ht="14.25" x14ac:dyDescent="0.25">
      <c r="G6020" s="28"/>
    </row>
    <row r="6021" spans="7:7" s="66" customFormat="1" ht="14.25" x14ac:dyDescent="0.25">
      <c r="G6021" s="28"/>
    </row>
    <row r="6022" spans="7:7" s="66" customFormat="1" ht="14.25" x14ac:dyDescent="0.25">
      <c r="G6022" s="28"/>
    </row>
    <row r="6023" spans="7:7" s="66" customFormat="1" ht="14.25" x14ac:dyDescent="0.25">
      <c r="G6023" s="28"/>
    </row>
    <row r="6024" spans="7:7" s="66" customFormat="1" ht="14.25" x14ac:dyDescent="0.25">
      <c r="G6024" s="28"/>
    </row>
    <row r="6025" spans="7:7" s="66" customFormat="1" ht="14.25" x14ac:dyDescent="0.25">
      <c r="G6025" s="28"/>
    </row>
    <row r="6026" spans="7:7" s="66" customFormat="1" ht="14.25" x14ac:dyDescent="0.25">
      <c r="G6026" s="28"/>
    </row>
    <row r="6027" spans="7:7" s="66" customFormat="1" ht="14.25" x14ac:dyDescent="0.25">
      <c r="G6027" s="28"/>
    </row>
    <row r="6028" spans="7:7" s="66" customFormat="1" ht="14.25" x14ac:dyDescent="0.25">
      <c r="G6028" s="28"/>
    </row>
    <row r="6029" spans="7:7" s="66" customFormat="1" ht="14.25" x14ac:dyDescent="0.25">
      <c r="G6029" s="28"/>
    </row>
    <row r="6030" spans="7:7" s="66" customFormat="1" ht="14.25" x14ac:dyDescent="0.25">
      <c r="G6030" s="28"/>
    </row>
    <row r="6031" spans="7:7" s="66" customFormat="1" ht="14.25" x14ac:dyDescent="0.25">
      <c r="G6031" s="28"/>
    </row>
    <row r="6032" spans="7:7" s="66" customFormat="1" ht="14.25" x14ac:dyDescent="0.25">
      <c r="G6032" s="28"/>
    </row>
    <row r="6033" spans="7:7" s="66" customFormat="1" ht="14.25" x14ac:dyDescent="0.25">
      <c r="G6033" s="28"/>
    </row>
    <row r="6034" spans="7:7" s="66" customFormat="1" ht="14.25" x14ac:dyDescent="0.25">
      <c r="G6034" s="28"/>
    </row>
    <row r="6035" spans="7:7" s="66" customFormat="1" ht="14.25" x14ac:dyDescent="0.25">
      <c r="G6035" s="28"/>
    </row>
    <row r="6036" spans="7:7" s="66" customFormat="1" ht="14.25" x14ac:dyDescent="0.25">
      <c r="G6036" s="28"/>
    </row>
    <row r="6037" spans="7:7" s="66" customFormat="1" ht="14.25" x14ac:dyDescent="0.25">
      <c r="G6037" s="28"/>
    </row>
    <row r="6038" spans="7:7" s="66" customFormat="1" ht="14.25" x14ac:dyDescent="0.25">
      <c r="G6038" s="28"/>
    </row>
    <row r="6039" spans="7:7" s="66" customFormat="1" ht="14.25" x14ac:dyDescent="0.25">
      <c r="G6039" s="28"/>
    </row>
    <row r="6040" spans="7:7" s="66" customFormat="1" ht="14.25" x14ac:dyDescent="0.25">
      <c r="G6040" s="28"/>
    </row>
    <row r="6041" spans="7:7" s="66" customFormat="1" ht="14.25" x14ac:dyDescent="0.25">
      <c r="G6041" s="28"/>
    </row>
    <row r="6042" spans="7:7" s="66" customFormat="1" ht="14.25" x14ac:dyDescent="0.25">
      <c r="G6042" s="28"/>
    </row>
    <row r="6043" spans="7:7" s="66" customFormat="1" ht="14.25" x14ac:dyDescent="0.25">
      <c r="G6043" s="28"/>
    </row>
    <row r="6044" spans="7:7" s="66" customFormat="1" ht="14.25" x14ac:dyDescent="0.25">
      <c r="G6044" s="28"/>
    </row>
    <row r="6045" spans="7:7" s="66" customFormat="1" ht="14.25" x14ac:dyDescent="0.25">
      <c r="G6045" s="28"/>
    </row>
    <row r="6046" spans="7:7" s="66" customFormat="1" ht="14.25" x14ac:dyDescent="0.25">
      <c r="G6046" s="28"/>
    </row>
    <row r="6047" spans="7:7" s="66" customFormat="1" ht="14.25" x14ac:dyDescent="0.25">
      <c r="G6047" s="28"/>
    </row>
    <row r="6048" spans="7:7" s="66" customFormat="1" ht="14.25" x14ac:dyDescent="0.25">
      <c r="G6048" s="28"/>
    </row>
    <row r="6049" spans="7:7" s="66" customFormat="1" ht="14.25" x14ac:dyDescent="0.25">
      <c r="G6049" s="28"/>
    </row>
    <row r="6050" spans="7:7" s="66" customFormat="1" ht="14.25" x14ac:dyDescent="0.25">
      <c r="G6050" s="28"/>
    </row>
    <row r="6051" spans="7:7" s="66" customFormat="1" ht="14.25" x14ac:dyDescent="0.25">
      <c r="G6051" s="28"/>
    </row>
    <row r="6052" spans="7:7" s="66" customFormat="1" ht="14.25" x14ac:dyDescent="0.25">
      <c r="G6052" s="28"/>
    </row>
    <row r="6053" spans="7:7" s="66" customFormat="1" ht="14.25" x14ac:dyDescent="0.25">
      <c r="G6053" s="28"/>
    </row>
    <row r="6054" spans="7:7" s="66" customFormat="1" ht="14.25" x14ac:dyDescent="0.25">
      <c r="G6054" s="28"/>
    </row>
    <row r="6055" spans="7:7" s="66" customFormat="1" ht="14.25" x14ac:dyDescent="0.25">
      <c r="G6055" s="28"/>
    </row>
    <row r="6056" spans="7:7" s="66" customFormat="1" ht="14.25" x14ac:dyDescent="0.25">
      <c r="G6056" s="28"/>
    </row>
    <row r="6057" spans="7:7" s="66" customFormat="1" ht="14.25" x14ac:dyDescent="0.25">
      <c r="G6057" s="28"/>
    </row>
    <row r="6058" spans="7:7" s="66" customFormat="1" ht="14.25" x14ac:dyDescent="0.25">
      <c r="G6058" s="28"/>
    </row>
    <row r="6059" spans="7:7" s="66" customFormat="1" ht="14.25" x14ac:dyDescent="0.25">
      <c r="G6059" s="28"/>
    </row>
    <row r="6060" spans="7:7" s="66" customFormat="1" ht="14.25" x14ac:dyDescent="0.25">
      <c r="G6060" s="28"/>
    </row>
    <row r="6061" spans="7:7" s="66" customFormat="1" ht="14.25" x14ac:dyDescent="0.25">
      <c r="G6061" s="28"/>
    </row>
    <row r="6062" spans="7:7" s="66" customFormat="1" ht="14.25" x14ac:dyDescent="0.25">
      <c r="G6062" s="28"/>
    </row>
    <row r="6063" spans="7:7" s="66" customFormat="1" ht="14.25" x14ac:dyDescent="0.25">
      <c r="G6063" s="28"/>
    </row>
    <row r="6064" spans="7:7" s="66" customFormat="1" ht="14.25" x14ac:dyDescent="0.25">
      <c r="G6064" s="28"/>
    </row>
    <row r="6065" spans="7:7" s="66" customFormat="1" ht="14.25" x14ac:dyDescent="0.25">
      <c r="G6065" s="28"/>
    </row>
    <row r="6066" spans="7:7" s="66" customFormat="1" ht="14.25" x14ac:dyDescent="0.25">
      <c r="G6066" s="28"/>
    </row>
    <row r="6067" spans="7:7" s="66" customFormat="1" ht="14.25" x14ac:dyDescent="0.25">
      <c r="G6067" s="28"/>
    </row>
    <row r="6068" spans="7:7" s="66" customFormat="1" ht="14.25" x14ac:dyDescent="0.25">
      <c r="G6068" s="28"/>
    </row>
    <row r="6069" spans="7:7" s="66" customFormat="1" ht="14.25" x14ac:dyDescent="0.25">
      <c r="G6069" s="28"/>
    </row>
    <row r="6070" spans="7:7" s="66" customFormat="1" ht="14.25" x14ac:dyDescent="0.25">
      <c r="G6070" s="28"/>
    </row>
    <row r="6071" spans="7:7" s="66" customFormat="1" ht="14.25" x14ac:dyDescent="0.25">
      <c r="G6071" s="28"/>
    </row>
    <row r="6072" spans="7:7" s="66" customFormat="1" ht="14.25" x14ac:dyDescent="0.25">
      <c r="G6072" s="28"/>
    </row>
    <row r="6073" spans="7:7" s="66" customFormat="1" ht="14.25" x14ac:dyDescent="0.25">
      <c r="G6073" s="28"/>
    </row>
    <row r="6074" spans="7:7" s="66" customFormat="1" ht="14.25" x14ac:dyDescent="0.25">
      <c r="G6074" s="28"/>
    </row>
    <row r="6075" spans="7:7" s="66" customFormat="1" ht="14.25" x14ac:dyDescent="0.25">
      <c r="G6075" s="28"/>
    </row>
    <row r="6076" spans="7:7" s="66" customFormat="1" ht="14.25" x14ac:dyDescent="0.25">
      <c r="G6076" s="28"/>
    </row>
    <row r="6077" spans="7:7" s="66" customFormat="1" ht="14.25" x14ac:dyDescent="0.25">
      <c r="G6077" s="28"/>
    </row>
    <row r="6078" spans="7:7" s="66" customFormat="1" ht="14.25" x14ac:dyDescent="0.25">
      <c r="G6078" s="28"/>
    </row>
    <row r="6079" spans="7:7" s="66" customFormat="1" ht="14.25" x14ac:dyDescent="0.25">
      <c r="G6079" s="28"/>
    </row>
    <row r="6080" spans="7:7" s="66" customFormat="1" ht="14.25" x14ac:dyDescent="0.25">
      <c r="G6080" s="28"/>
    </row>
    <row r="6081" spans="7:7" s="66" customFormat="1" ht="14.25" x14ac:dyDescent="0.25">
      <c r="G6081" s="28"/>
    </row>
    <row r="6082" spans="7:7" s="66" customFormat="1" ht="14.25" x14ac:dyDescent="0.25">
      <c r="G6082" s="28"/>
    </row>
    <row r="6083" spans="7:7" s="66" customFormat="1" ht="14.25" x14ac:dyDescent="0.25">
      <c r="G6083" s="28"/>
    </row>
    <row r="6084" spans="7:7" s="66" customFormat="1" ht="14.25" x14ac:dyDescent="0.25">
      <c r="G6084" s="28"/>
    </row>
    <row r="6085" spans="7:7" s="66" customFormat="1" ht="14.25" x14ac:dyDescent="0.25">
      <c r="G6085" s="28"/>
    </row>
    <row r="6086" spans="7:7" s="66" customFormat="1" ht="14.25" x14ac:dyDescent="0.25">
      <c r="G6086" s="28"/>
    </row>
    <row r="6087" spans="7:7" s="66" customFormat="1" ht="14.25" x14ac:dyDescent="0.25">
      <c r="G6087" s="28"/>
    </row>
    <row r="6088" spans="7:7" s="66" customFormat="1" ht="14.25" x14ac:dyDescent="0.25">
      <c r="G6088" s="28"/>
    </row>
    <row r="6089" spans="7:7" s="66" customFormat="1" ht="14.25" x14ac:dyDescent="0.25">
      <c r="G6089" s="28"/>
    </row>
    <row r="6090" spans="7:7" s="66" customFormat="1" ht="14.25" x14ac:dyDescent="0.25">
      <c r="G6090" s="28"/>
    </row>
    <row r="6091" spans="7:7" s="66" customFormat="1" ht="14.25" x14ac:dyDescent="0.25">
      <c r="G6091" s="28"/>
    </row>
    <row r="6092" spans="7:7" s="66" customFormat="1" ht="14.25" x14ac:dyDescent="0.25">
      <c r="G6092" s="28"/>
    </row>
    <row r="6093" spans="7:7" s="66" customFormat="1" ht="14.25" x14ac:dyDescent="0.25">
      <c r="G6093" s="28"/>
    </row>
    <row r="6094" spans="7:7" s="66" customFormat="1" ht="14.25" x14ac:dyDescent="0.25">
      <c r="G6094" s="28"/>
    </row>
    <row r="6095" spans="7:7" s="66" customFormat="1" ht="14.25" x14ac:dyDescent="0.25">
      <c r="G6095" s="28"/>
    </row>
    <row r="6096" spans="7:7" s="66" customFormat="1" ht="14.25" x14ac:dyDescent="0.25">
      <c r="G6096" s="28"/>
    </row>
    <row r="6097" spans="7:7" s="66" customFormat="1" ht="14.25" x14ac:dyDescent="0.25">
      <c r="G6097" s="28"/>
    </row>
    <row r="6098" spans="7:7" s="66" customFormat="1" ht="14.25" x14ac:dyDescent="0.25">
      <c r="G6098" s="28"/>
    </row>
    <row r="6099" spans="7:7" s="66" customFormat="1" ht="14.25" x14ac:dyDescent="0.25">
      <c r="G6099" s="28"/>
    </row>
    <row r="6100" spans="7:7" s="66" customFormat="1" ht="14.25" x14ac:dyDescent="0.25">
      <c r="G6100" s="28"/>
    </row>
    <row r="6101" spans="7:7" s="66" customFormat="1" ht="14.25" x14ac:dyDescent="0.25">
      <c r="G6101" s="28"/>
    </row>
    <row r="6102" spans="7:7" s="66" customFormat="1" ht="14.25" x14ac:dyDescent="0.25">
      <c r="G6102" s="28"/>
    </row>
    <row r="6103" spans="7:7" s="66" customFormat="1" ht="14.25" x14ac:dyDescent="0.25">
      <c r="G6103" s="28"/>
    </row>
    <row r="6104" spans="7:7" s="66" customFormat="1" ht="14.25" x14ac:dyDescent="0.25">
      <c r="G6104" s="28"/>
    </row>
    <row r="6105" spans="7:7" s="66" customFormat="1" ht="14.25" x14ac:dyDescent="0.25">
      <c r="G6105" s="28"/>
    </row>
    <row r="6106" spans="7:7" s="66" customFormat="1" ht="14.25" x14ac:dyDescent="0.25">
      <c r="G6106" s="28"/>
    </row>
    <row r="6107" spans="7:7" s="66" customFormat="1" ht="14.25" x14ac:dyDescent="0.25">
      <c r="G6107" s="28"/>
    </row>
    <row r="6108" spans="7:7" s="66" customFormat="1" ht="14.25" x14ac:dyDescent="0.25">
      <c r="G6108" s="28"/>
    </row>
    <row r="6109" spans="7:7" s="66" customFormat="1" ht="14.25" x14ac:dyDescent="0.25">
      <c r="G6109" s="28"/>
    </row>
    <row r="6110" spans="7:7" s="66" customFormat="1" ht="14.25" x14ac:dyDescent="0.25">
      <c r="G6110" s="28"/>
    </row>
    <row r="6111" spans="7:7" s="66" customFormat="1" ht="14.25" x14ac:dyDescent="0.25">
      <c r="G6111" s="28"/>
    </row>
    <row r="6112" spans="7:7" s="66" customFormat="1" ht="14.25" x14ac:dyDescent="0.25">
      <c r="G6112" s="28"/>
    </row>
    <row r="6113" spans="7:7" s="66" customFormat="1" ht="14.25" x14ac:dyDescent="0.25">
      <c r="G6113" s="28"/>
    </row>
    <row r="6114" spans="7:7" s="66" customFormat="1" ht="14.25" x14ac:dyDescent="0.25">
      <c r="G6114" s="28"/>
    </row>
    <row r="6115" spans="7:7" s="66" customFormat="1" ht="14.25" x14ac:dyDescent="0.25">
      <c r="G6115" s="28"/>
    </row>
    <row r="6116" spans="7:7" s="66" customFormat="1" ht="14.25" x14ac:dyDescent="0.25">
      <c r="G6116" s="28"/>
    </row>
    <row r="6117" spans="7:7" s="66" customFormat="1" ht="14.25" x14ac:dyDescent="0.25">
      <c r="G6117" s="28"/>
    </row>
    <row r="6118" spans="7:7" s="66" customFormat="1" ht="14.25" x14ac:dyDescent="0.25">
      <c r="G6118" s="28"/>
    </row>
    <row r="6119" spans="7:7" s="66" customFormat="1" ht="14.25" x14ac:dyDescent="0.25">
      <c r="G6119" s="28"/>
    </row>
    <row r="6120" spans="7:7" s="66" customFormat="1" ht="14.25" x14ac:dyDescent="0.25">
      <c r="G6120" s="28"/>
    </row>
    <row r="6121" spans="7:7" s="66" customFormat="1" ht="14.25" x14ac:dyDescent="0.25">
      <c r="G6121" s="28"/>
    </row>
    <row r="6122" spans="7:7" s="66" customFormat="1" ht="14.25" x14ac:dyDescent="0.25">
      <c r="G6122" s="28"/>
    </row>
    <row r="6123" spans="7:7" s="66" customFormat="1" ht="14.25" x14ac:dyDescent="0.25">
      <c r="G6123" s="28"/>
    </row>
    <row r="6124" spans="7:7" s="66" customFormat="1" ht="14.25" x14ac:dyDescent="0.25">
      <c r="G6124" s="28"/>
    </row>
    <row r="6125" spans="7:7" s="66" customFormat="1" ht="14.25" x14ac:dyDescent="0.25">
      <c r="G6125" s="28"/>
    </row>
    <row r="6126" spans="7:7" s="66" customFormat="1" ht="14.25" x14ac:dyDescent="0.25">
      <c r="G6126" s="28"/>
    </row>
    <row r="6127" spans="7:7" s="66" customFormat="1" ht="14.25" x14ac:dyDescent="0.25">
      <c r="G6127" s="28"/>
    </row>
    <row r="6128" spans="7:7" s="66" customFormat="1" ht="14.25" x14ac:dyDescent="0.25">
      <c r="G6128" s="28"/>
    </row>
    <row r="6129" spans="7:7" s="66" customFormat="1" ht="14.25" x14ac:dyDescent="0.25">
      <c r="G6129" s="28"/>
    </row>
    <row r="6130" spans="7:7" s="66" customFormat="1" ht="14.25" x14ac:dyDescent="0.25">
      <c r="G6130" s="28"/>
    </row>
    <row r="6131" spans="7:7" s="66" customFormat="1" ht="14.25" x14ac:dyDescent="0.25">
      <c r="G6131" s="28"/>
    </row>
    <row r="6132" spans="7:7" s="66" customFormat="1" ht="14.25" x14ac:dyDescent="0.25">
      <c r="G6132" s="28"/>
    </row>
    <row r="6133" spans="7:7" s="66" customFormat="1" ht="14.25" x14ac:dyDescent="0.25">
      <c r="G6133" s="28"/>
    </row>
    <row r="6134" spans="7:7" s="66" customFormat="1" ht="14.25" x14ac:dyDescent="0.25">
      <c r="G6134" s="28"/>
    </row>
    <row r="6135" spans="7:7" s="66" customFormat="1" ht="14.25" x14ac:dyDescent="0.25">
      <c r="G6135" s="28"/>
    </row>
    <row r="6136" spans="7:7" s="66" customFormat="1" ht="14.25" x14ac:dyDescent="0.25">
      <c r="G6136" s="28"/>
    </row>
    <row r="6137" spans="7:7" s="66" customFormat="1" ht="14.25" x14ac:dyDescent="0.25">
      <c r="G6137" s="28"/>
    </row>
    <row r="6138" spans="7:7" s="66" customFormat="1" ht="14.25" x14ac:dyDescent="0.25">
      <c r="G6138" s="28"/>
    </row>
    <row r="6139" spans="7:7" s="66" customFormat="1" ht="14.25" x14ac:dyDescent="0.25">
      <c r="G6139" s="28"/>
    </row>
    <row r="6140" spans="7:7" s="66" customFormat="1" ht="14.25" x14ac:dyDescent="0.25">
      <c r="G6140" s="28"/>
    </row>
    <row r="6141" spans="7:7" s="66" customFormat="1" ht="14.25" x14ac:dyDescent="0.25">
      <c r="G6141" s="28"/>
    </row>
    <row r="6142" spans="7:7" s="66" customFormat="1" ht="14.25" x14ac:dyDescent="0.25">
      <c r="G6142" s="28"/>
    </row>
    <row r="6143" spans="7:7" s="66" customFormat="1" ht="14.25" x14ac:dyDescent="0.25">
      <c r="G6143" s="28"/>
    </row>
    <row r="6144" spans="7:7" s="66" customFormat="1" ht="14.25" x14ac:dyDescent="0.25">
      <c r="G6144" s="28"/>
    </row>
    <row r="6145" spans="7:7" s="66" customFormat="1" ht="14.25" x14ac:dyDescent="0.25">
      <c r="G6145" s="28"/>
    </row>
    <row r="6146" spans="7:7" s="66" customFormat="1" ht="14.25" x14ac:dyDescent="0.25">
      <c r="G6146" s="28"/>
    </row>
    <row r="6147" spans="7:7" s="66" customFormat="1" ht="14.25" x14ac:dyDescent="0.25">
      <c r="G6147" s="28"/>
    </row>
    <row r="6148" spans="7:7" s="66" customFormat="1" ht="14.25" x14ac:dyDescent="0.25">
      <c r="G6148" s="28"/>
    </row>
    <row r="6149" spans="7:7" s="66" customFormat="1" ht="14.25" x14ac:dyDescent="0.25">
      <c r="G6149" s="28"/>
    </row>
    <row r="6150" spans="7:7" s="66" customFormat="1" ht="14.25" x14ac:dyDescent="0.25">
      <c r="G6150" s="28"/>
    </row>
    <row r="6151" spans="7:7" s="66" customFormat="1" ht="14.25" x14ac:dyDescent="0.25">
      <c r="G6151" s="28"/>
    </row>
    <row r="6152" spans="7:7" s="66" customFormat="1" ht="14.25" x14ac:dyDescent="0.25">
      <c r="G6152" s="28"/>
    </row>
    <row r="6153" spans="7:7" s="66" customFormat="1" ht="14.25" x14ac:dyDescent="0.25">
      <c r="G6153" s="28"/>
    </row>
    <row r="6154" spans="7:7" s="66" customFormat="1" ht="14.25" x14ac:dyDescent="0.25">
      <c r="G6154" s="28"/>
    </row>
    <row r="6155" spans="7:7" s="66" customFormat="1" ht="14.25" x14ac:dyDescent="0.25">
      <c r="G6155" s="28"/>
    </row>
    <row r="6156" spans="7:7" s="66" customFormat="1" ht="14.25" x14ac:dyDescent="0.25">
      <c r="G6156" s="28"/>
    </row>
    <row r="6157" spans="7:7" s="66" customFormat="1" ht="14.25" x14ac:dyDescent="0.25">
      <c r="G6157" s="28"/>
    </row>
    <row r="6158" spans="7:7" s="66" customFormat="1" ht="14.25" x14ac:dyDescent="0.25">
      <c r="G6158" s="28"/>
    </row>
    <row r="6159" spans="7:7" s="66" customFormat="1" ht="14.25" x14ac:dyDescent="0.25">
      <c r="G6159" s="28"/>
    </row>
    <row r="6160" spans="7:7" s="66" customFormat="1" ht="14.25" x14ac:dyDescent="0.25">
      <c r="G6160" s="28"/>
    </row>
    <row r="6161" spans="7:7" s="66" customFormat="1" ht="14.25" x14ac:dyDescent="0.25">
      <c r="G6161" s="28"/>
    </row>
    <row r="6162" spans="7:7" s="66" customFormat="1" ht="14.25" x14ac:dyDescent="0.25">
      <c r="G6162" s="28"/>
    </row>
    <row r="6163" spans="7:7" s="66" customFormat="1" ht="14.25" x14ac:dyDescent="0.25">
      <c r="G6163" s="28"/>
    </row>
    <row r="6164" spans="7:7" s="66" customFormat="1" ht="14.25" x14ac:dyDescent="0.25">
      <c r="G6164" s="28"/>
    </row>
    <row r="6165" spans="7:7" s="66" customFormat="1" ht="14.25" x14ac:dyDescent="0.25">
      <c r="G6165" s="28"/>
    </row>
    <row r="6166" spans="7:7" s="66" customFormat="1" ht="14.25" x14ac:dyDescent="0.25">
      <c r="G6166" s="28"/>
    </row>
    <row r="6167" spans="7:7" s="66" customFormat="1" ht="14.25" x14ac:dyDescent="0.25">
      <c r="G6167" s="28"/>
    </row>
    <row r="6168" spans="7:7" s="66" customFormat="1" ht="14.25" x14ac:dyDescent="0.25">
      <c r="G6168" s="28"/>
    </row>
    <row r="6169" spans="7:7" s="66" customFormat="1" ht="14.25" x14ac:dyDescent="0.25">
      <c r="G6169" s="28"/>
    </row>
    <row r="6170" spans="7:7" s="66" customFormat="1" ht="14.25" x14ac:dyDescent="0.25">
      <c r="G6170" s="28"/>
    </row>
    <row r="6171" spans="7:7" s="66" customFormat="1" ht="14.25" x14ac:dyDescent="0.25">
      <c r="G6171" s="28"/>
    </row>
    <row r="6172" spans="7:7" s="66" customFormat="1" ht="14.25" x14ac:dyDescent="0.25">
      <c r="G6172" s="28"/>
    </row>
    <row r="6173" spans="7:7" s="66" customFormat="1" ht="14.25" x14ac:dyDescent="0.25">
      <c r="G6173" s="28"/>
    </row>
    <row r="6174" spans="7:7" s="66" customFormat="1" ht="14.25" x14ac:dyDescent="0.25">
      <c r="G6174" s="28"/>
    </row>
    <row r="6175" spans="7:7" s="66" customFormat="1" ht="14.25" x14ac:dyDescent="0.25">
      <c r="G6175" s="28"/>
    </row>
    <row r="6176" spans="7:7" s="66" customFormat="1" ht="14.25" x14ac:dyDescent="0.25">
      <c r="G6176" s="28"/>
    </row>
    <row r="6177" spans="7:7" s="66" customFormat="1" ht="14.25" x14ac:dyDescent="0.25">
      <c r="G6177" s="28"/>
    </row>
    <row r="6178" spans="7:7" s="66" customFormat="1" ht="14.25" x14ac:dyDescent="0.25">
      <c r="G6178" s="28"/>
    </row>
    <row r="6179" spans="7:7" s="66" customFormat="1" ht="14.25" x14ac:dyDescent="0.25">
      <c r="G6179" s="28"/>
    </row>
    <row r="6180" spans="7:7" s="66" customFormat="1" ht="14.25" x14ac:dyDescent="0.25">
      <c r="G6180" s="28"/>
    </row>
    <row r="6181" spans="7:7" s="66" customFormat="1" ht="14.25" x14ac:dyDescent="0.25">
      <c r="G6181" s="28"/>
    </row>
    <row r="6182" spans="7:7" s="66" customFormat="1" ht="14.25" x14ac:dyDescent="0.25">
      <c r="G6182" s="28"/>
    </row>
    <row r="6183" spans="7:7" s="66" customFormat="1" ht="14.25" x14ac:dyDescent="0.25">
      <c r="G6183" s="28"/>
    </row>
    <row r="6184" spans="7:7" s="66" customFormat="1" ht="14.25" x14ac:dyDescent="0.25">
      <c r="G6184" s="28"/>
    </row>
    <row r="6185" spans="7:7" s="66" customFormat="1" ht="14.25" x14ac:dyDescent="0.25">
      <c r="G6185" s="28"/>
    </row>
    <row r="6186" spans="7:7" s="66" customFormat="1" ht="14.25" x14ac:dyDescent="0.25">
      <c r="G6186" s="28"/>
    </row>
    <row r="6187" spans="7:7" s="66" customFormat="1" ht="14.25" x14ac:dyDescent="0.25">
      <c r="G6187" s="28"/>
    </row>
    <row r="6188" spans="7:7" s="66" customFormat="1" ht="14.25" x14ac:dyDescent="0.25">
      <c r="G6188" s="28"/>
    </row>
    <row r="6189" spans="7:7" s="66" customFormat="1" ht="14.25" x14ac:dyDescent="0.25">
      <c r="G6189" s="28"/>
    </row>
    <row r="6190" spans="7:7" s="66" customFormat="1" ht="14.25" x14ac:dyDescent="0.25">
      <c r="G6190" s="28"/>
    </row>
    <row r="6191" spans="7:7" s="66" customFormat="1" ht="14.25" x14ac:dyDescent="0.25">
      <c r="G6191" s="28"/>
    </row>
    <row r="6192" spans="7:7" s="66" customFormat="1" ht="14.25" x14ac:dyDescent="0.25">
      <c r="G6192" s="28"/>
    </row>
    <row r="6193" spans="7:7" s="66" customFormat="1" ht="14.25" x14ac:dyDescent="0.25">
      <c r="G6193" s="28"/>
    </row>
    <row r="6194" spans="7:7" s="66" customFormat="1" ht="14.25" x14ac:dyDescent="0.25">
      <c r="G6194" s="28"/>
    </row>
    <row r="6195" spans="7:7" s="66" customFormat="1" ht="14.25" x14ac:dyDescent="0.25">
      <c r="G6195" s="28"/>
    </row>
    <row r="6196" spans="7:7" s="66" customFormat="1" ht="14.25" x14ac:dyDescent="0.25">
      <c r="G6196" s="28"/>
    </row>
    <row r="6197" spans="7:7" s="66" customFormat="1" ht="14.25" x14ac:dyDescent="0.25">
      <c r="G6197" s="28"/>
    </row>
    <row r="6198" spans="7:7" s="66" customFormat="1" ht="14.25" x14ac:dyDescent="0.25">
      <c r="G6198" s="28"/>
    </row>
    <row r="6199" spans="7:7" s="66" customFormat="1" ht="14.25" x14ac:dyDescent="0.25">
      <c r="G6199" s="28"/>
    </row>
    <row r="6200" spans="7:7" s="66" customFormat="1" ht="14.25" x14ac:dyDescent="0.25">
      <c r="G6200" s="28"/>
    </row>
    <row r="6201" spans="7:7" s="66" customFormat="1" ht="14.25" x14ac:dyDescent="0.25">
      <c r="G6201" s="28"/>
    </row>
    <row r="6202" spans="7:7" s="66" customFormat="1" ht="14.25" x14ac:dyDescent="0.25">
      <c r="G6202" s="28"/>
    </row>
    <row r="6203" spans="7:7" s="66" customFormat="1" ht="14.25" x14ac:dyDescent="0.25">
      <c r="G6203" s="28"/>
    </row>
    <row r="6204" spans="7:7" s="66" customFormat="1" ht="14.25" x14ac:dyDescent="0.25">
      <c r="G6204" s="28"/>
    </row>
    <row r="6205" spans="7:7" s="66" customFormat="1" ht="14.25" x14ac:dyDescent="0.25">
      <c r="G6205" s="28"/>
    </row>
    <row r="6206" spans="7:7" s="66" customFormat="1" ht="14.25" x14ac:dyDescent="0.25">
      <c r="G6206" s="28"/>
    </row>
    <row r="6207" spans="7:7" s="66" customFormat="1" ht="14.25" x14ac:dyDescent="0.25">
      <c r="G6207" s="28"/>
    </row>
    <row r="6208" spans="7:7" s="66" customFormat="1" ht="14.25" x14ac:dyDescent="0.25">
      <c r="G6208" s="28"/>
    </row>
    <row r="6209" spans="7:7" s="66" customFormat="1" ht="14.25" x14ac:dyDescent="0.25">
      <c r="G6209" s="28"/>
    </row>
    <row r="6210" spans="7:7" s="66" customFormat="1" ht="14.25" x14ac:dyDescent="0.25">
      <c r="G6210" s="28"/>
    </row>
    <row r="6211" spans="7:7" s="66" customFormat="1" ht="14.25" x14ac:dyDescent="0.25">
      <c r="G6211" s="28"/>
    </row>
    <row r="6212" spans="7:7" s="66" customFormat="1" ht="14.25" x14ac:dyDescent="0.25">
      <c r="G6212" s="28"/>
    </row>
    <row r="6213" spans="7:7" s="66" customFormat="1" ht="14.25" x14ac:dyDescent="0.25">
      <c r="G6213" s="28"/>
    </row>
    <row r="6214" spans="7:7" s="66" customFormat="1" ht="14.25" x14ac:dyDescent="0.25">
      <c r="G6214" s="28"/>
    </row>
    <row r="6215" spans="7:7" s="66" customFormat="1" ht="14.25" x14ac:dyDescent="0.25">
      <c r="G6215" s="28"/>
    </row>
    <row r="6216" spans="7:7" s="66" customFormat="1" ht="14.25" x14ac:dyDescent="0.25">
      <c r="G6216" s="28"/>
    </row>
    <row r="6217" spans="7:7" s="66" customFormat="1" ht="14.25" x14ac:dyDescent="0.25">
      <c r="G6217" s="28"/>
    </row>
    <row r="6218" spans="7:7" s="66" customFormat="1" ht="14.25" x14ac:dyDescent="0.25">
      <c r="G6218" s="28"/>
    </row>
    <row r="6219" spans="7:7" s="66" customFormat="1" ht="14.25" x14ac:dyDescent="0.25">
      <c r="G6219" s="28"/>
    </row>
    <row r="6220" spans="7:7" s="66" customFormat="1" ht="14.25" x14ac:dyDescent="0.25">
      <c r="G6220" s="28"/>
    </row>
    <row r="6221" spans="7:7" s="66" customFormat="1" ht="14.25" x14ac:dyDescent="0.25">
      <c r="G6221" s="28"/>
    </row>
    <row r="6222" spans="7:7" s="66" customFormat="1" ht="14.25" x14ac:dyDescent="0.25">
      <c r="G6222" s="28"/>
    </row>
    <row r="6223" spans="7:7" s="66" customFormat="1" ht="14.25" x14ac:dyDescent="0.25">
      <c r="G6223" s="28"/>
    </row>
    <row r="6224" spans="7:7" s="66" customFormat="1" ht="14.25" x14ac:dyDescent="0.25">
      <c r="G6224" s="28"/>
    </row>
    <row r="6225" spans="7:7" s="66" customFormat="1" ht="14.25" x14ac:dyDescent="0.25">
      <c r="G6225" s="28"/>
    </row>
    <row r="6226" spans="7:7" s="66" customFormat="1" ht="14.25" x14ac:dyDescent="0.25">
      <c r="G6226" s="28"/>
    </row>
    <row r="6227" spans="7:7" s="66" customFormat="1" ht="14.25" x14ac:dyDescent="0.25">
      <c r="G6227" s="28"/>
    </row>
    <row r="6228" spans="7:7" s="66" customFormat="1" ht="14.25" x14ac:dyDescent="0.25">
      <c r="G6228" s="28"/>
    </row>
    <row r="6229" spans="7:7" s="66" customFormat="1" ht="14.25" x14ac:dyDescent="0.25">
      <c r="G6229" s="28"/>
    </row>
    <row r="6230" spans="7:7" s="66" customFormat="1" ht="14.25" x14ac:dyDescent="0.25">
      <c r="G6230" s="28"/>
    </row>
    <row r="6231" spans="7:7" s="66" customFormat="1" ht="14.25" x14ac:dyDescent="0.25">
      <c r="G6231" s="28"/>
    </row>
    <row r="6232" spans="7:7" s="66" customFormat="1" ht="14.25" x14ac:dyDescent="0.25">
      <c r="G6232" s="28"/>
    </row>
    <row r="6233" spans="7:7" s="66" customFormat="1" ht="14.25" x14ac:dyDescent="0.25">
      <c r="G6233" s="28"/>
    </row>
    <row r="6234" spans="7:7" s="66" customFormat="1" ht="14.25" x14ac:dyDescent="0.25">
      <c r="G6234" s="28"/>
    </row>
    <row r="6235" spans="7:7" s="66" customFormat="1" ht="14.25" x14ac:dyDescent="0.25">
      <c r="G6235" s="28"/>
    </row>
    <row r="6236" spans="7:7" s="66" customFormat="1" ht="14.25" x14ac:dyDescent="0.25">
      <c r="G6236" s="28"/>
    </row>
    <row r="6237" spans="7:7" s="66" customFormat="1" ht="14.25" x14ac:dyDescent="0.25">
      <c r="G6237" s="28"/>
    </row>
    <row r="6238" spans="7:7" s="66" customFormat="1" ht="14.25" x14ac:dyDescent="0.25">
      <c r="G6238" s="28"/>
    </row>
    <row r="6239" spans="7:7" s="66" customFormat="1" ht="14.25" x14ac:dyDescent="0.25">
      <c r="G6239" s="28"/>
    </row>
    <row r="6240" spans="7:7" s="66" customFormat="1" ht="14.25" x14ac:dyDescent="0.25">
      <c r="G6240" s="28"/>
    </row>
    <row r="6241" spans="7:7" s="66" customFormat="1" ht="14.25" x14ac:dyDescent="0.25">
      <c r="G6241" s="28"/>
    </row>
    <row r="6242" spans="7:7" s="66" customFormat="1" ht="14.25" x14ac:dyDescent="0.25">
      <c r="G6242" s="28"/>
    </row>
    <row r="6243" spans="7:7" s="66" customFormat="1" ht="14.25" x14ac:dyDescent="0.25">
      <c r="G6243" s="28"/>
    </row>
    <row r="6244" spans="7:7" s="66" customFormat="1" ht="14.25" x14ac:dyDescent="0.25">
      <c r="G6244" s="28"/>
    </row>
    <row r="6245" spans="7:7" s="66" customFormat="1" ht="14.25" x14ac:dyDescent="0.25">
      <c r="G6245" s="28"/>
    </row>
    <row r="6246" spans="7:7" s="66" customFormat="1" ht="14.25" x14ac:dyDescent="0.25">
      <c r="G6246" s="28"/>
    </row>
    <row r="6247" spans="7:7" s="66" customFormat="1" ht="14.25" x14ac:dyDescent="0.25">
      <c r="G6247" s="28"/>
    </row>
    <row r="6248" spans="7:7" s="66" customFormat="1" ht="14.25" x14ac:dyDescent="0.25">
      <c r="G6248" s="28"/>
    </row>
    <row r="6249" spans="7:7" s="66" customFormat="1" ht="14.25" x14ac:dyDescent="0.25">
      <c r="G6249" s="28"/>
    </row>
    <row r="6250" spans="7:7" s="66" customFormat="1" ht="14.25" x14ac:dyDescent="0.25">
      <c r="G6250" s="28"/>
    </row>
    <row r="6251" spans="7:7" s="66" customFormat="1" ht="14.25" x14ac:dyDescent="0.25">
      <c r="G6251" s="28"/>
    </row>
    <row r="6252" spans="7:7" s="66" customFormat="1" ht="14.25" x14ac:dyDescent="0.25">
      <c r="G6252" s="28"/>
    </row>
    <row r="6253" spans="7:7" s="66" customFormat="1" ht="14.25" x14ac:dyDescent="0.25">
      <c r="G6253" s="28"/>
    </row>
    <row r="6254" spans="7:7" s="66" customFormat="1" ht="14.25" x14ac:dyDescent="0.25">
      <c r="G6254" s="28"/>
    </row>
    <row r="6255" spans="7:7" s="66" customFormat="1" ht="14.25" x14ac:dyDescent="0.25">
      <c r="G6255" s="28"/>
    </row>
    <row r="6256" spans="7:7" s="66" customFormat="1" ht="14.25" x14ac:dyDescent="0.25">
      <c r="G6256" s="28"/>
    </row>
    <row r="6257" spans="7:7" s="66" customFormat="1" ht="14.25" x14ac:dyDescent="0.25">
      <c r="G6257" s="28"/>
    </row>
    <row r="6258" spans="7:7" s="66" customFormat="1" ht="14.25" x14ac:dyDescent="0.25">
      <c r="G6258" s="28"/>
    </row>
    <row r="6259" spans="7:7" s="66" customFormat="1" ht="14.25" x14ac:dyDescent="0.25">
      <c r="G6259" s="28"/>
    </row>
    <row r="6260" spans="7:7" s="66" customFormat="1" ht="14.25" x14ac:dyDescent="0.25">
      <c r="G6260" s="28"/>
    </row>
    <row r="6261" spans="7:7" s="66" customFormat="1" ht="14.25" x14ac:dyDescent="0.25">
      <c r="G6261" s="28"/>
    </row>
    <row r="6262" spans="7:7" s="66" customFormat="1" ht="14.25" x14ac:dyDescent="0.25">
      <c r="G6262" s="28"/>
    </row>
    <row r="6263" spans="7:7" s="66" customFormat="1" ht="14.25" x14ac:dyDescent="0.25">
      <c r="G6263" s="28"/>
    </row>
    <row r="6264" spans="7:7" s="66" customFormat="1" ht="14.25" x14ac:dyDescent="0.25">
      <c r="G6264" s="28"/>
    </row>
    <row r="6265" spans="7:7" s="66" customFormat="1" ht="14.25" x14ac:dyDescent="0.25">
      <c r="G6265" s="28"/>
    </row>
    <row r="6266" spans="7:7" s="66" customFormat="1" ht="14.25" x14ac:dyDescent="0.25">
      <c r="G6266" s="28"/>
    </row>
    <row r="6267" spans="7:7" s="66" customFormat="1" ht="14.25" x14ac:dyDescent="0.25">
      <c r="G6267" s="28"/>
    </row>
    <row r="6268" spans="7:7" s="66" customFormat="1" ht="14.25" x14ac:dyDescent="0.25">
      <c r="G6268" s="28"/>
    </row>
    <row r="6269" spans="7:7" s="66" customFormat="1" ht="14.25" x14ac:dyDescent="0.25">
      <c r="G6269" s="28"/>
    </row>
    <row r="6270" spans="7:7" s="66" customFormat="1" ht="14.25" x14ac:dyDescent="0.25">
      <c r="G6270" s="28"/>
    </row>
    <row r="6271" spans="7:7" s="66" customFormat="1" ht="14.25" x14ac:dyDescent="0.25">
      <c r="G6271" s="28"/>
    </row>
    <row r="6272" spans="7:7" s="66" customFormat="1" ht="14.25" x14ac:dyDescent="0.25">
      <c r="G6272" s="28"/>
    </row>
    <row r="6273" spans="7:7" s="66" customFormat="1" ht="14.25" x14ac:dyDescent="0.25">
      <c r="G6273" s="28"/>
    </row>
    <row r="6274" spans="7:7" s="66" customFormat="1" ht="14.25" x14ac:dyDescent="0.25">
      <c r="G6274" s="28"/>
    </row>
    <row r="6275" spans="7:7" s="66" customFormat="1" ht="14.25" x14ac:dyDescent="0.25">
      <c r="G6275" s="28"/>
    </row>
    <row r="6276" spans="7:7" s="66" customFormat="1" ht="14.25" x14ac:dyDescent="0.25">
      <c r="G6276" s="28"/>
    </row>
    <row r="6277" spans="7:7" s="66" customFormat="1" ht="14.25" x14ac:dyDescent="0.25">
      <c r="G6277" s="28"/>
    </row>
    <row r="6278" spans="7:7" s="66" customFormat="1" ht="14.25" x14ac:dyDescent="0.25">
      <c r="G6278" s="28"/>
    </row>
    <row r="6279" spans="7:7" s="66" customFormat="1" ht="14.25" x14ac:dyDescent="0.25">
      <c r="G6279" s="28"/>
    </row>
    <row r="6280" spans="7:7" s="66" customFormat="1" ht="14.25" x14ac:dyDescent="0.25">
      <c r="G6280" s="28"/>
    </row>
    <row r="6281" spans="7:7" s="66" customFormat="1" ht="14.25" x14ac:dyDescent="0.25">
      <c r="G6281" s="28"/>
    </row>
    <row r="6282" spans="7:7" s="66" customFormat="1" ht="14.25" x14ac:dyDescent="0.25">
      <c r="G6282" s="28"/>
    </row>
    <row r="6283" spans="7:7" s="66" customFormat="1" ht="14.25" x14ac:dyDescent="0.25">
      <c r="G6283" s="28"/>
    </row>
    <row r="6284" spans="7:7" s="66" customFormat="1" ht="14.25" x14ac:dyDescent="0.25">
      <c r="G6284" s="28"/>
    </row>
    <row r="6285" spans="7:7" s="66" customFormat="1" ht="14.25" x14ac:dyDescent="0.25">
      <c r="G6285" s="28"/>
    </row>
    <row r="6286" spans="7:7" s="66" customFormat="1" ht="14.25" x14ac:dyDescent="0.25">
      <c r="G6286" s="28"/>
    </row>
    <row r="6287" spans="7:7" s="66" customFormat="1" ht="14.25" x14ac:dyDescent="0.25">
      <c r="G6287" s="28"/>
    </row>
    <row r="6288" spans="7:7" s="66" customFormat="1" ht="14.25" x14ac:dyDescent="0.25">
      <c r="G6288" s="28"/>
    </row>
    <row r="6289" spans="7:7" s="66" customFormat="1" ht="14.25" x14ac:dyDescent="0.25">
      <c r="G6289" s="28"/>
    </row>
    <row r="6290" spans="7:7" s="66" customFormat="1" ht="14.25" x14ac:dyDescent="0.25">
      <c r="G6290" s="28"/>
    </row>
    <row r="6291" spans="7:7" s="66" customFormat="1" ht="14.25" x14ac:dyDescent="0.25">
      <c r="G6291" s="28"/>
    </row>
    <row r="6292" spans="7:7" s="66" customFormat="1" ht="14.25" x14ac:dyDescent="0.25">
      <c r="G6292" s="28"/>
    </row>
    <row r="6293" spans="7:7" s="66" customFormat="1" ht="14.25" x14ac:dyDescent="0.25">
      <c r="G6293" s="28"/>
    </row>
    <row r="6294" spans="7:7" s="66" customFormat="1" ht="14.25" x14ac:dyDescent="0.25">
      <c r="G6294" s="28"/>
    </row>
    <row r="6295" spans="7:7" s="66" customFormat="1" ht="14.25" x14ac:dyDescent="0.25">
      <c r="G6295" s="28"/>
    </row>
    <row r="6296" spans="7:7" s="66" customFormat="1" ht="14.25" x14ac:dyDescent="0.25">
      <c r="G6296" s="28"/>
    </row>
    <row r="6297" spans="7:7" s="66" customFormat="1" ht="14.25" x14ac:dyDescent="0.25">
      <c r="G6297" s="28"/>
    </row>
    <row r="6298" spans="7:7" s="66" customFormat="1" ht="14.25" x14ac:dyDescent="0.25">
      <c r="G6298" s="28"/>
    </row>
    <row r="6299" spans="7:7" s="66" customFormat="1" ht="14.25" x14ac:dyDescent="0.25">
      <c r="G6299" s="28"/>
    </row>
    <row r="6300" spans="7:7" s="66" customFormat="1" ht="14.25" x14ac:dyDescent="0.25">
      <c r="G6300" s="28"/>
    </row>
    <row r="6301" spans="7:7" s="66" customFormat="1" ht="14.25" x14ac:dyDescent="0.25">
      <c r="G6301" s="28"/>
    </row>
    <row r="6302" spans="7:7" s="66" customFormat="1" ht="14.25" x14ac:dyDescent="0.25">
      <c r="G6302" s="28"/>
    </row>
    <row r="6303" spans="7:7" s="66" customFormat="1" ht="14.25" x14ac:dyDescent="0.25">
      <c r="G6303" s="28"/>
    </row>
    <row r="6304" spans="7:7" s="66" customFormat="1" ht="14.25" x14ac:dyDescent="0.25">
      <c r="G6304" s="28"/>
    </row>
    <row r="6305" spans="7:7" s="66" customFormat="1" ht="14.25" x14ac:dyDescent="0.25">
      <c r="G6305" s="28"/>
    </row>
    <row r="6306" spans="7:7" s="66" customFormat="1" ht="14.25" x14ac:dyDescent="0.25">
      <c r="G6306" s="28"/>
    </row>
    <row r="6307" spans="7:7" s="66" customFormat="1" ht="14.25" x14ac:dyDescent="0.25">
      <c r="G6307" s="28"/>
    </row>
    <row r="6308" spans="7:7" s="66" customFormat="1" ht="14.25" x14ac:dyDescent="0.25">
      <c r="G6308" s="28"/>
    </row>
    <row r="6309" spans="7:7" s="66" customFormat="1" ht="14.25" x14ac:dyDescent="0.25">
      <c r="G6309" s="28"/>
    </row>
    <row r="6310" spans="7:7" s="66" customFormat="1" ht="14.25" x14ac:dyDescent="0.25">
      <c r="G6310" s="28"/>
    </row>
    <row r="6311" spans="7:7" s="66" customFormat="1" ht="14.25" x14ac:dyDescent="0.25">
      <c r="G6311" s="28"/>
    </row>
    <row r="6312" spans="7:7" s="66" customFormat="1" ht="14.25" x14ac:dyDescent="0.25">
      <c r="G6312" s="28"/>
    </row>
    <row r="6313" spans="7:7" s="66" customFormat="1" ht="14.25" x14ac:dyDescent="0.25">
      <c r="G6313" s="28"/>
    </row>
    <row r="6314" spans="7:7" s="66" customFormat="1" ht="14.25" x14ac:dyDescent="0.25">
      <c r="G6314" s="28"/>
    </row>
    <row r="6315" spans="7:7" s="66" customFormat="1" ht="14.25" x14ac:dyDescent="0.25">
      <c r="G6315" s="28"/>
    </row>
    <row r="6316" spans="7:7" s="66" customFormat="1" ht="14.25" x14ac:dyDescent="0.25">
      <c r="G6316" s="28"/>
    </row>
    <row r="6317" spans="7:7" s="66" customFormat="1" ht="14.25" x14ac:dyDescent="0.25">
      <c r="G6317" s="28"/>
    </row>
    <row r="6318" spans="7:7" s="66" customFormat="1" ht="14.25" x14ac:dyDescent="0.25">
      <c r="G6318" s="28"/>
    </row>
    <row r="6319" spans="7:7" s="66" customFormat="1" ht="14.25" x14ac:dyDescent="0.25">
      <c r="G6319" s="28"/>
    </row>
    <row r="6320" spans="7:7" s="66" customFormat="1" ht="14.25" x14ac:dyDescent="0.25">
      <c r="G6320" s="28"/>
    </row>
    <row r="6321" spans="7:7" s="66" customFormat="1" ht="14.25" x14ac:dyDescent="0.25">
      <c r="G6321" s="28"/>
    </row>
    <row r="6322" spans="7:7" s="66" customFormat="1" ht="14.25" x14ac:dyDescent="0.25">
      <c r="G6322" s="28"/>
    </row>
    <row r="6323" spans="7:7" s="66" customFormat="1" ht="14.25" x14ac:dyDescent="0.25">
      <c r="G6323" s="28"/>
    </row>
    <row r="6324" spans="7:7" s="66" customFormat="1" ht="14.25" x14ac:dyDescent="0.25">
      <c r="G6324" s="28"/>
    </row>
    <row r="6325" spans="7:7" s="66" customFormat="1" ht="14.25" x14ac:dyDescent="0.25">
      <c r="G6325" s="28"/>
    </row>
    <row r="6326" spans="7:7" s="66" customFormat="1" ht="14.25" x14ac:dyDescent="0.25">
      <c r="G6326" s="28"/>
    </row>
    <row r="6327" spans="7:7" s="66" customFormat="1" ht="14.25" x14ac:dyDescent="0.25">
      <c r="G6327" s="28"/>
    </row>
    <row r="6328" spans="7:7" s="66" customFormat="1" ht="14.25" x14ac:dyDescent="0.25">
      <c r="G6328" s="28"/>
    </row>
    <row r="6329" spans="7:7" s="66" customFormat="1" ht="14.25" x14ac:dyDescent="0.25">
      <c r="G6329" s="28"/>
    </row>
    <row r="6330" spans="7:7" s="66" customFormat="1" ht="14.25" x14ac:dyDescent="0.25">
      <c r="G6330" s="28"/>
    </row>
    <row r="6331" spans="7:7" s="66" customFormat="1" ht="14.25" x14ac:dyDescent="0.25">
      <c r="G6331" s="28"/>
    </row>
    <row r="6332" spans="7:7" s="66" customFormat="1" ht="14.25" x14ac:dyDescent="0.25">
      <c r="G6332" s="28"/>
    </row>
    <row r="6333" spans="7:7" s="66" customFormat="1" ht="14.25" x14ac:dyDescent="0.25">
      <c r="G6333" s="28"/>
    </row>
    <row r="6334" spans="7:7" s="66" customFormat="1" ht="14.25" x14ac:dyDescent="0.25">
      <c r="G6334" s="28"/>
    </row>
    <row r="6335" spans="7:7" s="66" customFormat="1" ht="14.25" x14ac:dyDescent="0.25">
      <c r="G6335" s="28"/>
    </row>
    <row r="6336" spans="7:7" s="66" customFormat="1" ht="14.25" x14ac:dyDescent="0.25">
      <c r="G6336" s="28"/>
    </row>
    <row r="6337" spans="7:7" s="66" customFormat="1" ht="14.25" x14ac:dyDescent="0.25">
      <c r="G6337" s="28"/>
    </row>
    <row r="6338" spans="7:7" s="66" customFormat="1" ht="14.25" x14ac:dyDescent="0.25">
      <c r="G6338" s="28"/>
    </row>
    <row r="6339" spans="7:7" s="66" customFormat="1" ht="14.25" x14ac:dyDescent="0.25">
      <c r="G6339" s="28"/>
    </row>
    <row r="6340" spans="7:7" s="66" customFormat="1" ht="14.25" x14ac:dyDescent="0.25">
      <c r="G6340" s="28"/>
    </row>
    <row r="6341" spans="7:7" s="66" customFormat="1" ht="14.25" x14ac:dyDescent="0.25">
      <c r="G6341" s="28"/>
    </row>
    <row r="6342" spans="7:7" s="66" customFormat="1" ht="14.25" x14ac:dyDescent="0.25">
      <c r="G6342" s="28"/>
    </row>
    <row r="6343" spans="7:7" s="66" customFormat="1" ht="14.25" x14ac:dyDescent="0.25">
      <c r="G6343" s="28"/>
    </row>
    <row r="6344" spans="7:7" s="66" customFormat="1" ht="14.25" x14ac:dyDescent="0.25">
      <c r="G6344" s="28"/>
    </row>
    <row r="6345" spans="7:7" s="66" customFormat="1" ht="14.25" x14ac:dyDescent="0.25">
      <c r="G6345" s="28"/>
    </row>
    <row r="6346" spans="7:7" s="66" customFormat="1" ht="14.25" x14ac:dyDescent="0.25">
      <c r="G6346" s="28"/>
    </row>
    <row r="6347" spans="7:7" s="66" customFormat="1" ht="14.25" x14ac:dyDescent="0.25">
      <c r="G6347" s="28"/>
    </row>
    <row r="6348" spans="7:7" s="66" customFormat="1" ht="14.25" x14ac:dyDescent="0.25">
      <c r="G6348" s="28"/>
    </row>
    <row r="6349" spans="7:7" s="66" customFormat="1" ht="14.25" x14ac:dyDescent="0.25">
      <c r="G6349" s="28"/>
    </row>
    <row r="6350" spans="7:7" s="66" customFormat="1" ht="14.25" x14ac:dyDescent="0.25">
      <c r="G6350" s="28"/>
    </row>
    <row r="6351" spans="7:7" s="66" customFormat="1" ht="14.25" x14ac:dyDescent="0.25">
      <c r="G6351" s="28"/>
    </row>
    <row r="6352" spans="7:7" s="66" customFormat="1" ht="14.25" x14ac:dyDescent="0.25">
      <c r="G6352" s="28"/>
    </row>
    <row r="6353" spans="7:7" s="66" customFormat="1" ht="14.25" x14ac:dyDescent="0.25">
      <c r="G6353" s="28"/>
    </row>
    <row r="6354" spans="7:7" s="66" customFormat="1" ht="14.25" x14ac:dyDescent="0.25">
      <c r="G6354" s="28"/>
    </row>
    <row r="6355" spans="7:7" s="66" customFormat="1" ht="14.25" x14ac:dyDescent="0.25">
      <c r="G6355" s="28"/>
    </row>
    <row r="6356" spans="7:7" s="66" customFormat="1" ht="14.25" x14ac:dyDescent="0.25">
      <c r="G6356" s="28"/>
    </row>
    <row r="6357" spans="7:7" s="66" customFormat="1" ht="14.25" x14ac:dyDescent="0.25">
      <c r="G6357" s="28"/>
    </row>
    <row r="6358" spans="7:7" s="66" customFormat="1" ht="14.25" x14ac:dyDescent="0.25">
      <c r="G6358" s="28"/>
    </row>
    <row r="6359" spans="7:7" s="66" customFormat="1" ht="14.25" x14ac:dyDescent="0.25">
      <c r="G6359" s="28"/>
    </row>
    <row r="6360" spans="7:7" s="66" customFormat="1" ht="14.25" x14ac:dyDescent="0.25">
      <c r="G6360" s="28"/>
    </row>
    <row r="6361" spans="7:7" s="66" customFormat="1" ht="14.25" x14ac:dyDescent="0.25">
      <c r="G6361" s="28"/>
    </row>
    <row r="6362" spans="7:7" s="66" customFormat="1" ht="14.25" x14ac:dyDescent="0.25">
      <c r="G6362" s="28"/>
    </row>
    <row r="6363" spans="7:7" s="66" customFormat="1" ht="14.25" x14ac:dyDescent="0.25">
      <c r="G6363" s="28"/>
    </row>
    <row r="6364" spans="7:7" s="66" customFormat="1" ht="14.25" x14ac:dyDescent="0.25">
      <c r="G6364" s="28"/>
    </row>
    <row r="6365" spans="7:7" s="66" customFormat="1" ht="14.25" x14ac:dyDescent="0.25">
      <c r="G6365" s="28"/>
    </row>
    <row r="6366" spans="7:7" s="66" customFormat="1" ht="14.25" x14ac:dyDescent="0.25">
      <c r="G6366" s="28"/>
    </row>
    <row r="6367" spans="7:7" s="66" customFormat="1" ht="14.25" x14ac:dyDescent="0.25">
      <c r="G6367" s="28"/>
    </row>
    <row r="6368" spans="7:7" s="66" customFormat="1" ht="14.25" x14ac:dyDescent="0.25">
      <c r="G6368" s="28"/>
    </row>
    <row r="6369" spans="7:7" s="66" customFormat="1" ht="14.25" x14ac:dyDescent="0.25">
      <c r="G6369" s="28"/>
    </row>
    <row r="6370" spans="7:7" s="66" customFormat="1" ht="14.25" x14ac:dyDescent="0.25">
      <c r="G6370" s="28"/>
    </row>
    <row r="6371" spans="7:7" s="66" customFormat="1" ht="14.25" x14ac:dyDescent="0.25">
      <c r="G6371" s="28"/>
    </row>
    <row r="6372" spans="7:7" s="66" customFormat="1" ht="14.25" x14ac:dyDescent="0.25">
      <c r="G6372" s="28"/>
    </row>
    <row r="6373" spans="7:7" s="66" customFormat="1" ht="14.25" x14ac:dyDescent="0.25">
      <c r="G6373" s="28"/>
    </row>
    <row r="6374" spans="7:7" s="66" customFormat="1" ht="14.25" x14ac:dyDescent="0.25">
      <c r="G6374" s="28"/>
    </row>
    <row r="6375" spans="7:7" s="66" customFormat="1" ht="14.25" x14ac:dyDescent="0.25">
      <c r="G6375" s="28"/>
    </row>
    <row r="6376" spans="7:7" s="66" customFormat="1" ht="14.25" x14ac:dyDescent="0.25">
      <c r="G6376" s="28"/>
    </row>
    <row r="6377" spans="7:7" s="66" customFormat="1" ht="14.25" x14ac:dyDescent="0.25">
      <c r="G6377" s="28"/>
    </row>
    <row r="6378" spans="7:7" s="66" customFormat="1" ht="14.25" x14ac:dyDescent="0.25">
      <c r="G6378" s="28"/>
    </row>
    <row r="6379" spans="7:7" s="66" customFormat="1" ht="14.25" x14ac:dyDescent="0.25">
      <c r="G6379" s="28"/>
    </row>
    <row r="6380" spans="7:7" s="66" customFormat="1" ht="14.25" x14ac:dyDescent="0.25">
      <c r="G6380" s="28"/>
    </row>
    <row r="6381" spans="7:7" s="66" customFormat="1" ht="14.25" x14ac:dyDescent="0.25">
      <c r="G6381" s="28"/>
    </row>
    <row r="6382" spans="7:7" s="66" customFormat="1" ht="14.25" x14ac:dyDescent="0.25">
      <c r="G6382" s="28"/>
    </row>
    <row r="6383" spans="7:7" s="66" customFormat="1" ht="14.25" x14ac:dyDescent="0.25">
      <c r="G6383" s="28"/>
    </row>
    <row r="6384" spans="7:7" s="66" customFormat="1" ht="14.25" x14ac:dyDescent="0.25">
      <c r="G6384" s="28"/>
    </row>
    <row r="6385" spans="7:7" s="66" customFormat="1" ht="14.25" x14ac:dyDescent="0.25">
      <c r="G6385" s="28"/>
    </row>
    <row r="6386" spans="7:7" s="66" customFormat="1" ht="14.25" x14ac:dyDescent="0.25">
      <c r="G6386" s="28"/>
    </row>
    <row r="6387" spans="7:7" s="66" customFormat="1" ht="14.25" x14ac:dyDescent="0.25">
      <c r="G6387" s="28"/>
    </row>
    <row r="6388" spans="7:7" s="66" customFormat="1" ht="14.25" x14ac:dyDescent="0.25">
      <c r="G6388" s="28"/>
    </row>
    <row r="6389" spans="7:7" s="66" customFormat="1" ht="14.25" x14ac:dyDescent="0.25">
      <c r="G6389" s="28"/>
    </row>
    <row r="6390" spans="7:7" s="66" customFormat="1" ht="14.25" x14ac:dyDescent="0.25">
      <c r="G6390" s="28"/>
    </row>
    <row r="6391" spans="7:7" s="66" customFormat="1" ht="14.25" x14ac:dyDescent="0.25">
      <c r="G6391" s="28"/>
    </row>
    <row r="6392" spans="7:7" s="66" customFormat="1" ht="14.25" x14ac:dyDescent="0.25">
      <c r="G6392" s="28"/>
    </row>
    <row r="6393" spans="7:7" s="66" customFormat="1" ht="14.25" x14ac:dyDescent="0.25">
      <c r="G6393" s="28"/>
    </row>
    <row r="6394" spans="7:7" s="66" customFormat="1" ht="14.25" x14ac:dyDescent="0.25">
      <c r="G6394" s="28"/>
    </row>
    <row r="6395" spans="7:7" s="66" customFormat="1" ht="14.25" x14ac:dyDescent="0.25">
      <c r="G6395" s="28"/>
    </row>
    <row r="6396" spans="7:7" s="66" customFormat="1" ht="14.25" x14ac:dyDescent="0.25">
      <c r="G6396" s="28"/>
    </row>
    <row r="6397" spans="7:7" s="66" customFormat="1" ht="14.25" x14ac:dyDescent="0.25">
      <c r="G6397" s="28"/>
    </row>
    <row r="6398" spans="7:7" s="66" customFormat="1" ht="14.25" x14ac:dyDescent="0.25">
      <c r="G6398" s="28"/>
    </row>
    <row r="6399" spans="7:7" s="66" customFormat="1" ht="14.25" x14ac:dyDescent="0.25">
      <c r="G6399" s="28"/>
    </row>
    <row r="6400" spans="7:7" s="66" customFormat="1" ht="14.25" x14ac:dyDescent="0.25">
      <c r="G6400" s="28"/>
    </row>
    <row r="6401" spans="7:7" s="66" customFormat="1" ht="14.25" x14ac:dyDescent="0.25">
      <c r="G6401" s="28"/>
    </row>
    <row r="6402" spans="7:7" s="66" customFormat="1" ht="14.25" x14ac:dyDescent="0.25">
      <c r="G6402" s="28"/>
    </row>
    <row r="6403" spans="7:7" s="66" customFormat="1" ht="14.25" x14ac:dyDescent="0.25">
      <c r="G6403" s="28"/>
    </row>
    <row r="6404" spans="7:7" s="66" customFormat="1" ht="14.25" x14ac:dyDescent="0.25">
      <c r="G6404" s="28"/>
    </row>
    <row r="6405" spans="7:7" s="66" customFormat="1" ht="14.25" x14ac:dyDescent="0.25">
      <c r="G6405" s="28"/>
    </row>
    <row r="6406" spans="7:7" s="66" customFormat="1" ht="14.25" x14ac:dyDescent="0.25">
      <c r="G6406" s="28"/>
    </row>
    <row r="6407" spans="7:7" s="66" customFormat="1" ht="14.25" x14ac:dyDescent="0.25">
      <c r="G6407" s="28"/>
    </row>
    <row r="6408" spans="7:7" s="66" customFormat="1" ht="14.25" x14ac:dyDescent="0.25">
      <c r="G6408" s="28"/>
    </row>
    <row r="6409" spans="7:7" s="66" customFormat="1" ht="14.25" x14ac:dyDescent="0.25">
      <c r="G6409" s="28"/>
    </row>
    <row r="6410" spans="7:7" s="66" customFormat="1" ht="14.25" x14ac:dyDescent="0.25">
      <c r="G6410" s="28"/>
    </row>
    <row r="6411" spans="7:7" s="66" customFormat="1" ht="14.25" x14ac:dyDescent="0.25">
      <c r="G6411" s="28"/>
    </row>
    <row r="6412" spans="7:7" s="66" customFormat="1" ht="14.25" x14ac:dyDescent="0.25">
      <c r="G6412" s="28"/>
    </row>
    <row r="6413" spans="7:7" s="66" customFormat="1" ht="14.25" x14ac:dyDescent="0.25">
      <c r="G6413" s="28"/>
    </row>
    <row r="6414" spans="7:7" s="66" customFormat="1" ht="14.25" x14ac:dyDescent="0.25">
      <c r="G6414" s="28"/>
    </row>
    <row r="6415" spans="7:7" s="66" customFormat="1" ht="14.25" x14ac:dyDescent="0.25">
      <c r="G6415" s="28"/>
    </row>
    <row r="6416" spans="7:7" s="66" customFormat="1" ht="14.25" x14ac:dyDescent="0.25">
      <c r="G6416" s="28"/>
    </row>
    <row r="6417" spans="7:7" s="66" customFormat="1" ht="14.25" x14ac:dyDescent="0.25">
      <c r="G6417" s="28"/>
    </row>
    <row r="6418" spans="7:7" s="66" customFormat="1" ht="14.25" x14ac:dyDescent="0.25">
      <c r="G6418" s="28"/>
    </row>
    <row r="6419" spans="7:7" s="66" customFormat="1" ht="14.25" x14ac:dyDescent="0.25">
      <c r="G6419" s="28"/>
    </row>
    <row r="6420" spans="7:7" s="66" customFormat="1" ht="14.25" x14ac:dyDescent="0.25">
      <c r="G6420" s="28"/>
    </row>
    <row r="6421" spans="7:7" s="66" customFormat="1" ht="14.25" x14ac:dyDescent="0.25">
      <c r="G6421" s="28"/>
    </row>
    <row r="6422" spans="7:7" s="66" customFormat="1" ht="14.25" x14ac:dyDescent="0.25">
      <c r="G6422" s="28"/>
    </row>
    <row r="6423" spans="7:7" s="66" customFormat="1" ht="14.25" x14ac:dyDescent="0.25">
      <c r="G6423" s="28"/>
    </row>
    <row r="6424" spans="7:7" s="66" customFormat="1" ht="14.25" x14ac:dyDescent="0.25">
      <c r="G6424" s="28"/>
    </row>
    <row r="6425" spans="7:7" s="66" customFormat="1" ht="14.25" x14ac:dyDescent="0.25">
      <c r="G6425" s="28"/>
    </row>
    <row r="6426" spans="7:7" s="66" customFormat="1" ht="14.25" x14ac:dyDescent="0.25">
      <c r="G6426" s="28"/>
    </row>
    <row r="6427" spans="7:7" s="66" customFormat="1" ht="14.25" x14ac:dyDescent="0.25">
      <c r="G6427" s="28"/>
    </row>
    <row r="6428" spans="7:7" s="66" customFormat="1" ht="14.25" x14ac:dyDescent="0.25">
      <c r="G6428" s="28"/>
    </row>
    <row r="6429" spans="7:7" s="66" customFormat="1" ht="14.25" x14ac:dyDescent="0.25">
      <c r="G6429" s="28"/>
    </row>
    <row r="6430" spans="7:7" s="66" customFormat="1" ht="14.25" x14ac:dyDescent="0.25">
      <c r="G6430" s="28"/>
    </row>
    <row r="6431" spans="7:7" s="66" customFormat="1" ht="14.25" x14ac:dyDescent="0.25">
      <c r="G6431" s="28"/>
    </row>
    <row r="6432" spans="7:7" s="66" customFormat="1" ht="14.25" x14ac:dyDescent="0.25">
      <c r="G6432" s="28"/>
    </row>
    <row r="6433" spans="7:7" s="66" customFormat="1" ht="14.25" x14ac:dyDescent="0.25">
      <c r="G6433" s="28"/>
    </row>
    <row r="6434" spans="7:7" s="66" customFormat="1" ht="14.25" x14ac:dyDescent="0.25">
      <c r="G6434" s="28"/>
    </row>
    <row r="6435" spans="7:7" s="66" customFormat="1" ht="14.25" x14ac:dyDescent="0.25">
      <c r="G6435" s="28"/>
    </row>
    <row r="6436" spans="7:7" s="66" customFormat="1" ht="14.25" x14ac:dyDescent="0.25">
      <c r="G6436" s="28"/>
    </row>
    <row r="6437" spans="7:7" s="66" customFormat="1" ht="14.25" x14ac:dyDescent="0.25">
      <c r="G6437" s="28"/>
    </row>
    <row r="6438" spans="7:7" s="66" customFormat="1" ht="14.25" x14ac:dyDescent="0.25">
      <c r="G6438" s="28"/>
    </row>
    <row r="6439" spans="7:7" s="66" customFormat="1" ht="14.25" x14ac:dyDescent="0.25">
      <c r="G6439" s="28"/>
    </row>
    <row r="6440" spans="7:7" s="66" customFormat="1" ht="14.25" x14ac:dyDescent="0.25">
      <c r="G6440" s="28"/>
    </row>
    <row r="6441" spans="7:7" s="66" customFormat="1" ht="14.25" x14ac:dyDescent="0.25">
      <c r="G6441" s="28"/>
    </row>
    <row r="6442" spans="7:7" s="66" customFormat="1" ht="14.25" x14ac:dyDescent="0.25">
      <c r="G6442" s="28"/>
    </row>
    <row r="6443" spans="7:7" s="66" customFormat="1" ht="14.25" x14ac:dyDescent="0.25">
      <c r="G6443" s="28"/>
    </row>
    <row r="6444" spans="7:7" s="66" customFormat="1" ht="14.25" x14ac:dyDescent="0.25">
      <c r="G6444" s="28"/>
    </row>
    <row r="6445" spans="7:7" s="66" customFormat="1" ht="14.25" x14ac:dyDescent="0.25">
      <c r="G6445" s="28"/>
    </row>
    <row r="6446" spans="7:7" s="66" customFormat="1" ht="14.25" x14ac:dyDescent="0.25">
      <c r="G6446" s="28"/>
    </row>
    <row r="6447" spans="7:7" s="66" customFormat="1" ht="14.25" x14ac:dyDescent="0.25">
      <c r="G6447" s="28"/>
    </row>
    <row r="6448" spans="7:7" s="66" customFormat="1" ht="14.25" x14ac:dyDescent="0.25">
      <c r="G6448" s="28"/>
    </row>
    <row r="6449" spans="7:7" s="66" customFormat="1" ht="14.25" x14ac:dyDescent="0.25">
      <c r="G6449" s="28"/>
    </row>
    <row r="6450" spans="7:7" s="66" customFormat="1" ht="14.25" x14ac:dyDescent="0.25">
      <c r="G6450" s="28"/>
    </row>
    <row r="6451" spans="7:7" s="66" customFormat="1" ht="14.25" x14ac:dyDescent="0.25">
      <c r="G6451" s="28"/>
    </row>
    <row r="6452" spans="7:7" s="66" customFormat="1" ht="14.25" x14ac:dyDescent="0.25">
      <c r="G6452" s="28"/>
    </row>
    <row r="6453" spans="7:7" s="66" customFormat="1" ht="14.25" x14ac:dyDescent="0.25">
      <c r="G6453" s="28"/>
    </row>
    <row r="6454" spans="7:7" s="66" customFormat="1" ht="14.25" x14ac:dyDescent="0.25">
      <c r="G6454" s="28"/>
    </row>
    <row r="6455" spans="7:7" s="66" customFormat="1" ht="14.25" x14ac:dyDescent="0.25">
      <c r="G6455" s="28"/>
    </row>
    <row r="6456" spans="7:7" s="66" customFormat="1" ht="14.25" x14ac:dyDescent="0.25">
      <c r="G6456" s="28"/>
    </row>
    <row r="6457" spans="7:7" s="66" customFormat="1" ht="14.25" x14ac:dyDescent="0.25">
      <c r="G6457" s="28"/>
    </row>
    <row r="6458" spans="7:7" s="66" customFormat="1" ht="14.25" x14ac:dyDescent="0.25">
      <c r="G6458" s="28"/>
    </row>
    <row r="6459" spans="7:7" s="66" customFormat="1" ht="14.25" x14ac:dyDescent="0.25">
      <c r="G6459" s="28"/>
    </row>
    <row r="6460" spans="7:7" s="66" customFormat="1" ht="14.25" x14ac:dyDescent="0.25">
      <c r="G6460" s="28"/>
    </row>
    <row r="6461" spans="7:7" s="66" customFormat="1" ht="14.25" x14ac:dyDescent="0.25">
      <c r="G6461" s="28"/>
    </row>
    <row r="6462" spans="7:7" s="66" customFormat="1" ht="14.25" x14ac:dyDescent="0.25">
      <c r="G6462" s="28"/>
    </row>
    <row r="6463" spans="7:7" s="66" customFormat="1" ht="14.25" x14ac:dyDescent="0.25">
      <c r="G6463" s="28"/>
    </row>
    <row r="6464" spans="7:7" s="66" customFormat="1" ht="14.25" x14ac:dyDescent="0.25">
      <c r="G6464" s="28"/>
    </row>
    <row r="6465" spans="7:7" s="66" customFormat="1" ht="14.25" x14ac:dyDescent="0.25">
      <c r="G6465" s="28"/>
    </row>
    <row r="6466" spans="7:7" s="66" customFormat="1" ht="14.25" x14ac:dyDescent="0.25">
      <c r="G6466" s="28"/>
    </row>
    <row r="6467" spans="7:7" s="66" customFormat="1" ht="14.25" x14ac:dyDescent="0.25">
      <c r="G6467" s="28"/>
    </row>
    <row r="6468" spans="7:7" s="66" customFormat="1" ht="14.25" x14ac:dyDescent="0.25">
      <c r="G6468" s="28"/>
    </row>
    <row r="6469" spans="7:7" s="66" customFormat="1" ht="14.25" x14ac:dyDescent="0.25">
      <c r="G6469" s="28"/>
    </row>
    <row r="6470" spans="7:7" s="66" customFormat="1" ht="14.25" x14ac:dyDescent="0.25">
      <c r="G6470" s="28"/>
    </row>
    <row r="6471" spans="7:7" s="66" customFormat="1" ht="14.25" x14ac:dyDescent="0.25">
      <c r="G6471" s="28"/>
    </row>
    <row r="6472" spans="7:7" s="66" customFormat="1" ht="14.25" x14ac:dyDescent="0.25">
      <c r="G6472" s="28"/>
    </row>
    <row r="6473" spans="7:7" s="66" customFormat="1" ht="14.25" x14ac:dyDescent="0.25">
      <c r="G6473" s="28"/>
    </row>
    <row r="6474" spans="7:7" s="66" customFormat="1" ht="14.25" x14ac:dyDescent="0.25">
      <c r="G6474" s="28"/>
    </row>
    <row r="6475" spans="7:7" s="66" customFormat="1" ht="14.25" x14ac:dyDescent="0.25">
      <c r="G6475" s="28"/>
    </row>
    <row r="6476" spans="7:7" s="66" customFormat="1" ht="14.25" x14ac:dyDescent="0.25">
      <c r="G6476" s="28"/>
    </row>
    <row r="6477" spans="7:7" s="66" customFormat="1" ht="14.25" x14ac:dyDescent="0.25">
      <c r="G6477" s="28"/>
    </row>
    <row r="6478" spans="7:7" s="66" customFormat="1" ht="14.25" x14ac:dyDescent="0.25">
      <c r="G6478" s="28"/>
    </row>
    <row r="6479" spans="7:7" s="66" customFormat="1" ht="14.25" x14ac:dyDescent="0.25">
      <c r="G6479" s="28"/>
    </row>
    <row r="6480" spans="7:7" s="66" customFormat="1" ht="14.25" x14ac:dyDescent="0.25">
      <c r="G6480" s="28"/>
    </row>
    <row r="6481" spans="7:7" s="66" customFormat="1" ht="14.25" x14ac:dyDescent="0.25">
      <c r="G6481" s="28"/>
    </row>
    <row r="6482" spans="7:7" s="66" customFormat="1" ht="14.25" x14ac:dyDescent="0.25">
      <c r="G6482" s="28"/>
    </row>
    <row r="6483" spans="7:7" s="66" customFormat="1" ht="14.25" x14ac:dyDescent="0.25">
      <c r="G6483" s="28"/>
    </row>
    <row r="6484" spans="7:7" s="66" customFormat="1" ht="14.25" x14ac:dyDescent="0.25">
      <c r="G6484" s="28"/>
    </row>
    <row r="6485" spans="7:7" s="66" customFormat="1" ht="14.25" x14ac:dyDescent="0.25">
      <c r="G6485" s="28"/>
    </row>
    <row r="6486" spans="7:7" s="66" customFormat="1" ht="14.25" x14ac:dyDescent="0.25">
      <c r="G6486" s="28"/>
    </row>
    <row r="6487" spans="7:7" s="66" customFormat="1" ht="14.25" x14ac:dyDescent="0.25">
      <c r="G6487" s="28"/>
    </row>
    <row r="6488" spans="7:7" s="66" customFormat="1" ht="14.25" x14ac:dyDescent="0.25">
      <c r="G6488" s="28"/>
    </row>
    <row r="6489" spans="7:7" s="66" customFormat="1" ht="14.25" x14ac:dyDescent="0.25">
      <c r="G6489" s="28"/>
    </row>
    <row r="6490" spans="7:7" s="66" customFormat="1" ht="14.25" x14ac:dyDescent="0.25">
      <c r="G6490" s="28"/>
    </row>
    <row r="6491" spans="7:7" s="66" customFormat="1" ht="14.25" x14ac:dyDescent="0.25">
      <c r="G6491" s="28"/>
    </row>
    <row r="6492" spans="7:7" s="66" customFormat="1" ht="14.25" x14ac:dyDescent="0.25">
      <c r="G6492" s="28"/>
    </row>
    <row r="6493" spans="7:7" s="66" customFormat="1" ht="14.25" x14ac:dyDescent="0.25">
      <c r="G6493" s="28"/>
    </row>
    <row r="6494" spans="7:7" s="66" customFormat="1" ht="14.25" x14ac:dyDescent="0.25">
      <c r="G6494" s="28"/>
    </row>
    <row r="6495" spans="7:7" s="66" customFormat="1" ht="14.25" x14ac:dyDescent="0.25">
      <c r="G6495" s="28"/>
    </row>
    <row r="6496" spans="7:7" s="66" customFormat="1" ht="14.25" x14ac:dyDescent="0.25">
      <c r="G6496" s="28"/>
    </row>
    <row r="6497" spans="7:7" s="66" customFormat="1" ht="14.25" x14ac:dyDescent="0.25">
      <c r="G6497" s="28"/>
    </row>
    <row r="6498" spans="7:7" s="66" customFormat="1" ht="14.25" x14ac:dyDescent="0.25">
      <c r="G6498" s="28"/>
    </row>
    <row r="6499" spans="7:7" s="66" customFormat="1" ht="14.25" x14ac:dyDescent="0.25">
      <c r="G6499" s="28"/>
    </row>
    <row r="6500" spans="7:7" s="66" customFormat="1" ht="14.25" x14ac:dyDescent="0.25">
      <c r="G6500" s="28"/>
    </row>
    <row r="6501" spans="7:7" s="66" customFormat="1" ht="14.25" x14ac:dyDescent="0.25">
      <c r="G6501" s="28"/>
    </row>
    <row r="6502" spans="7:7" s="66" customFormat="1" ht="14.25" x14ac:dyDescent="0.25">
      <c r="G6502" s="28"/>
    </row>
    <row r="6503" spans="7:7" s="66" customFormat="1" ht="14.25" x14ac:dyDescent="0.25">
      <c r="G6503" s="28"/>
    </row>
    <row r="6504" spans="7:7" s="66" customFormat="1" ht="14.25" x14ac:dyDescent="0.25">
      <c r="G6504" s="28"/>
    </row>
    <row r="6505" spans="7:7" s="66" customFormat="1" ht="14.25" x14ac:dyDescent="0.25">
      <c r="G6505" s="28"/>
    </row>
    <row r="6506" spans="7:7" s="66" customFormat="1" ht="14.25" x14ac:dyDescent="0.25">
      <c r="G6506" s="28"/>
    </row>
    <row r="6507" spans="7:7" s="66" customFormat="1" ht="14.25" x14ac:dyDescent="0.25">
      <c r="G6507" s="28"/>
    </row>
    <row r="6508" spans="7:7" s="66" customFormat="1" ht="14.25" x14ac:dyDescent="0.25">
      <c r="G6508" s="28"/>
    </row>
    <row r="6509" spans="7:7" s="66" customFormat="1" ht="14.25" x14ac:dyDescent="0.25">
      <c r="G6509" s="28"/>
    </row>
    <row r="6510" spans="7:7" s="66" customFormat="1" ht="14.25" x14ac:dyDescent="0.25">
      <c r="G6510" s="28"/>
    </row>
    <row r="6511" spans="7:7" s="66" customFormat="1" ht="14.25" x14ac:dyDescent="0.25">
      <c r="G6511" s="28"/>
    </row>
    <row r="6512" spans="7:7" s="66" customFormat="1" ht="14.25" x14ac:dyDescent="0.25">
      <c r="G6512" s="28"/>
    </row>
    <row r="6513" spans="7:7" s="66" customFormat="1" ht="14.25" x14ac:dyDescent="0.25">
      <c r="G6513" s="28"/>
    </row>
    <row r="6514" spans="7:7" s="66" customFormat="1" ht="14.25" x14ac:dyDescent="0.25">
      <c r="G6514" s="28"/>
    </row>
    <row r="6515" spans="7:7" s="66" customFormat="1" ht="14.25" x14ac:dyDescent="0.25">
      <c r="G6515" s="28"/>
    </row>
    <row r="6516" spans="7:7" s="66" customFormat="1" ht="14.25" x14ac:dyDescent="0.25">
      <c r="G6516" s="28"/>
    </row>
    <row r="6517" spans="7:7" s="66" customFormat="1" ht="14.25" x14ac:dyDescent="0.25">
      <c r="G6517" s="28"/>
    </row>
    <row r="6518" spans="7:7" s="66" customFormat="1" ht="14.25" x14ac:dyDescent="0.25">
      <c r="G6518" s="28"/>
    </row>
    <row r="6519" spans="7:7" s="66" customFormat="1" ht="14.25" x14ac:dyDescent="0.25">
      <c r="G6519" s="28"/>
    </row>
    <row r="6520" spans="7:7" s="66" customFormat="1" ht="14.25" x14ac:dyDescent="0.25">
      <c r="G6520" s="28"/>
    </row>
    <row r="6521" spans="7:7" s="66" customFormat="1" ht="14.25" x14ac:dyDescent="0.25">
      <c r="G6521" s="28"/>
    </row>
    <row r="6522" spans="7:7" s="66" customFormat="1" ht="14.25" x14ac:dyDescent="0.25">
      <c r="G6522" s="28"/>
    </row>
    <row r="6523" spans="7:7" s="66" customFormat="1" ht="14.25" x14ac:dyDescent="0.25">
      <c r="G6523" s="28"/>
    </row>
    <row r="6524" spans="7:7" s="66" customFormat="1" ht="14.25" x14ac:dyDescent="0.25">
      <c r="G6524" s="28"/>
    </row>
    <row r="6525" spans="7:7" s="66" customFormat="1" ht="14.25" x14ac:dyDescent="0.25">
      <c r="G6525" s="28"/>
    </row>
    <row r="6526" spans="7:7" s="66" customFormat="1" ht="14.25" x14ac:dyDescent="0.25">
      <c r="G6526" s="28"/>
    </row>
    <row r="6527" spans="7:7" s="66" customFormat="1" ht="14.25" x14ac:dyDescent="0.25">
      <c r="G6527" s="28"/>
    </row>
    <row r="6528" spans="7:7" s="66" customFormat="1" ht="14.25" x14ac:dyDescent="0.25">
      <c r="G6528" s="28"/>
    </row>
    <row r="6529" spans="7:7" s="66" customFormat="1" ht="14.25" x14ac:dyDescent="0.25">
      <c r="G6529" s="28"/>
    </row>
    <row r="6530" spans="7:7" s="66" customFormat="1" ht="14.25" x14ac:dyDescent="0.25">
      <c r="G6530" s="28"/>
    </row>
    <row r="6531" spans="7:7" s="66" customFormat="1" ht="14.25" x14ac:dyDescent="0.25">
      <c r="G6531" s="28"/>
    </row>
    <row r="6532" spans="7:7" s="66" customFormat="1" ht="14.25" x14ac:dyDescent="0.25">
      <c r="G6532" s="28"/>
    </row>
    <row r="6533" spans="7:7" s="66" customFormat="1" ht="14.25" x14ac:dyDescent="0.25">
      <c r="G6533" s="28"/>
    </row>
    <row r="6534" spans="7:7" s="66" customFormat="1" ht="14.25" x14ac:dyDescent="0.25">
      <c r="G6534" s="28"/>
    </row>
    <row r="6535" spans="7:7" s="66" customFormat="1" ht="14.25" x14ac:dyDescent="0.25">
      <c r="G6535" s="28"/>
    </row>
    <row r="6536" spans="7:7" s="66" customFormat="1" ht="14.25" x14ac:dyDescent="0.25">
      <c r="G6536" s="28"/>
    </row>
    <row r="6537" spans="7:7" s="66" customFormat="1" ht="14.25" x14ac:dyDescent="0.25">
      <c r="G6537" s="28"/>
    </row>
    <row r="6538" spans="7:7" s="66" customFormat="1" ht="14.25" x14ac:dyDescent="0.25">
      <c r="G6538" s="28"/>
    </row>
    <row r="6539" spans="7:7" s="66" customFormat="1" ht="14.25" x14ac:dyDescent="0.25">
      <c r="G6539" s="28"/>
    </row>
    <row r="6540" spans="7:7" s="66" customFormat="1" ht="14.25" x14ac:dyDescent="0.25">
      <c r="G6540" s="28"/>
    </row>
    <row r="6541" spans="7:7" s="66" customFormat="1" ht="14.25" x14ac:dyDescent="0.25">
      <c r="G6541" s="28"/>
    </row>
    <row r="6542" spans="7:7" s="66" customFormat="1" ht="14.25" x14ac:dyDescent="0.25">
      <c r="G6542" s="28"/>
    </row>
    <row r="6543" spans="7:7" s="66" customFormat="1" ht="14.25" x14ac:dyDescent="0.25">
      <c r="G6543" s="28"/>
    </row>
    <row r="6544" spans="7:7" s="66" customFormat="1" ht="14.25" x14ac:dyDescent="0.25">
      <c r="G6544" s="28"/>
    </row>
    <row r="6545" spans="7:7" s="66" customFormat="1" ht="14.25" x14ac:dyDescent="0.25">
      <c r="G6545" s="28"/>
    </row>
    <row r="6546" spans="7:7" s="66" customFormat="1" ht="14.25" x14ac:dyDescent="0.25">
      <c r="G6546" s="28"/>
    </row>
    <row r="6547" spans="7:7" s="66" customFormat="1" ht="14.25" x14ac:dyDescent="0.25">
      <c r="G6547" s="28"/>
    </row>
    <row r="6548" spans="7:7" s="66" customFormat="1" ht="14.25" x14ac:dyDescent="0.25">
      <c r="G6548" s="28"/>
    </row>
    <row r="6549" spans="7:7" s="66" customFormat="1" ht="14.25" x14ac:dyDescent="0.25">
      <c r="G6549" s="28"/>
    </row>
    <row r="6550" spans="7:7" s="66" customFormat="1" ht="14.25" x14ac:dyDescent="0.25">
      <c r="G6550" s="28"/>
    </row>
    <row r="6551" spans="7:7" s="66" customFormat="1" ht="14.25" x14ac:dyDescent="0.25">
      <c r="G6551" s="28"/>
    </row>
    <row r="6552" spans="7:7" s="66" customFormat="1" ht="14.25" x14ac:dyDescent="0.25">
      <c r="G6552" s="28"/>
    </row>
    <row r="6553" spans="7:7" s="66" customFormat="1" ht="14.25" x14ac:dyDescent="0.25">
      <c r="G6553" s="28"/>
    </row>
    <row r="6554" spans="7:7" s="66" customFormat="1" ht="14.25" x14ac:dyDescent="0.25">
      <c r="G6554" s="28"/>
    </row>
    <row r="6555" spans="7:7" s="66" customFormat="1" ht="14.25" x14ac:dyDescent="0.25">
      <c r="G6555" s="28"/>
    </row>
    <row r="6556" spans="7:7" s="66" customFormat="1" ht="14.25" x14ac:dyDescent="0.25">
      <c r="G6556" s="28"/>
    </row>
    <row r="6557" spans="7:7" s="66" customFormat="1" ht="14.25" x14ac:dyDescent="0.25">
      <c r="G6557" s="28"/>
    </row>
    <row r="6558" spans="7:7" s="66" customFormat="1" ht="14.25" x14ac:dyDescent="0.25">
      <c r="G6558" s="28"/>
    </row>
    <row r="6559" spans="7:7" s="66" customFormat="1" ht="14.25" x14ac:dyDescent="0.25">
      <c r="G6559" s="28"/>
    </row>
    <row r="6560" spans="7:7" s="66" customFormat="1" ht="14.25" x14ac:dyDescent="0.25">
      <c r="G6560" s="28"/>
    </row>
    <row r="6561" spans="7:7" s="66" customFormat="1" ht="14.25" x14ac:dyDescent="0.25">
      <c r="G6561" s="28"/>
    </row>
    <row r="6562" spans="7:7" s="66" customFormat="1" ht="14.25" x14ac:dyDescent="0.25">
      <c r="G6562" s="28"/>
    </row>
    <row r="6563" spans="7:7" s="66" customFormat="1" ht="14.25" x14ac:dyDescent="0.25">
      <c r="G6563" s="28"/>
    </row>
    <row r="6564" spans="7:7" s="66" customFormat="1" ht="14.25" x14ac:dyDescent="0.25">
      <c r="G6564" s="28"/>
    </row>
    <row r="6565" spans="7:7" s="66" customFormat="1" ht="14.25" x14ac:dyDescent="0.25">
      <c r="G6565" s="28"/>
    </row>
    <row r="6566" spans="7:7" s="66" customFormat="1" ht="14.25" x14ac:dyDescent="0.25">
      <c r="G6566" s="28"/>
    </row>
    <row r="6567" spans="7:7" s="66" customFormat="1" ht="14.25" x14ac:dyDescent="0.25">
      <c r="G6567" s="28"/>
    </row>
    <row r="6568" spans="7:7" s="66" customFormat="1" ht="14.25" x14ac:dyDescent="0.25">
      <c r="G6568" s="28"/>
    </row>
    <row r="6569" spans="7:7" s="66" customFormat="1" ht="14.25" x14ac:dyDescent="0.25">
      <c r="G6569" s="28"/>
    </row>
    <row r="6570" spans="7:7" s="66" customFormat="1" ht="14.25" x14ac:dyDescent="0.25">
      <c r="G6570" s="28"/>
    </row>
    <row r="6571" spans="7:7" s="66" customFormat="1" ht="14.25" x14ac:dyDescent="0.25">
      <c r="G6571" s="28"/>
    </row>
    <row r="6572" spans="7:7" s="66" customFormat="1" ht="14.25" x14ac:dyDescent="0.25">
      <c r="G6572" s="28"/>
    </row>
    <row r="6573" spans="7:7" s="66" customFormat="1" ht="14.25" x14ac:dyDescent="0.25">
      <c r="G6573" s="28"/>
    </row>
    <row r="6574" spans="7:7" s="66" customFormat="1" ht="14.25" x14ac:dyDescent="0.25">
      <c r="G6574" s="28"/>
    </row>
    <row r="6575" spans="7:7" s="66" customFormat="1" ht="14.25" x14ac:dyDescent="0.25">
      <c r="G6575" s="28"/>
    </row>
    <row r="6576" spans="7:7" s="66" customFormat="1" ht="14.25" x14ac:dyDescent="0.25">
      <c r="G6576" s="28"/>
    </row>
    <row r="6577" spans="7:7" s="66" customFormat="1" ht="14.25" x14ac:dyDescent="0.25">
      <c r="G6577" s="28"/>
    </row>
    <row r="6578" spans="7:7" s="66" customFormat="1" ht="14.25" x14ac:dyDescent="0.25">
      <c r="G6578" s="28"/>
    </row>
    <row r="6579" spans="7:7" s="66" customFormat="1" ht="14.25" x14ac:dyDescent="0.25">
      <c r="G6579" s="28"/>
    </row>
    <row r="6580" spans="7:7" s="66" customFormat="1" ht="14.25" x14ac:dyDescent="0.25">
      <c r="G6580" s="28"/>
    </row>
    <row r="6581" spans="7:7" s="66" customFormat="1" ht="14.25" x14ac:dyDescent="0.25">
      <c r="G6581" s="28"/>
    </row>
    <row r="6582" spans="7:7" s="66" customFormat="1" ht="14.25" x14ac:dyDescent="0.25">
      <c r="G6582" s="28"/>
    </row>
    <row r="6583" spans="7:7" s="66" customFormat="1" ht="14.25" x14ac:dyDescent="0.25">
      <c r="G6583" s="28"/>
    </row>
    <row r="6584" spans="7:7" s="66" customFormat="1" ht="14.25" x14ac:dyDescent="0.25">
      <c r="G6584" s="28"/>
    </row>
    <row r="6585" spans="7:7" s="66" customFormat="1" ht="14.25" x14ac:dyDescent="0.25">
      <c r="G6585" s="28"/>
    </row>
    <row r="6586" spans="7:7" s="66" customFormat="1" ht="14.25" x14ac:dyDescent="0.25">
      <c r="G6586" s="28"/>
    </row>
    <row r="6587" spans="7:7" s="66" customFormat="1" ht="14.25" x14ac:dyDescent="0.25">
      <c r="G6587" s="28"/>
    </row>
    <row r="6588" spans="7:7" s="66" customFormat="1" ht="14.25" x14ac:dyDescent="0.25">
      <c r="G6588" s="28"/>
    </row>
    <row r="6589" spans="7:7" s="66" customFormat="1" ht="14.25" x14ac:dyDescent="0.25">
      <c r="G6589" s="28"/>
    </row>
    <row r="6590" spans="7:7" s="66" customFormat="1" ht="14.25" x14ac:dyDescent="0.25">
      <c r="G6590" s="28"/>
    </row>
    <row r="6591" spans="7:7" s="66" customFormat="1" ht="14.25" x14ac:dyDescent="0.25">
      <c r="G6591" s="28"/>
    </row>
    <row r="6592" spans="7:7" s="66" customFormat="1" ht="14.25" x14ac:dyDescent="0.25">
      <c r="G6592" s="28"/>
    </row>
    <row r="6593" spans="7:7" s="66" customFormat="1" ht="14.25" x14ac:dyDescent="0.25">
      <c r="G6593" s="28"/>
    </row>
    <row r="6594" spans="7:7" s="66" customFormat="1" ht="14.25" x14ac:dyDescent="0.25">
      <c r="G6594" s="28"/>
    </row>
    <row r="6595" spans="7:7" s="66" customFormat="1" ht="14.25" x14ac:dyDescent="0.25">
      <c r="G6595" s="28"/>
    </row>
    <row r="6596" spans="7:7" s="66" customFormat="1" ht="14.25" x14ac:dyDescent="0.25">
      <c r="G6596" s="28"/>
    </row>
    <row r="6597" spans="7:7" s="66" customFormat="1" ht="14.25" x14ac:dyDescent="0.25">
      <c r="G6597" s="28"/>
    </row>
    <row r="6598" spans="7:7" s="66" customFormat="1" ht="14.25" x14ac:dyDescent="0.25">
      <c r="G6598" s="28"/>
    </row>
    <row r="6599" spans="7:7" s="66" customFormat="1" ht="14.25" x14ac:dyDescent="0.25">
      <c r="G6599" s="28"/>
    </row>
    <row r="6600" spans="7:7" s="66" customFormat="1" ht="14.25" x14ac:dyDescent="0.25">
      <c r="G6600" s="28"/>
    </row>
    <row r="6601" spans="7:7" s="66" customFormat="1" ht="14.25" x14ac:dyDescent="0.25">
      <c r="G6601" s="28"/>
    </row>
    <row r="6602" spans="7:7" s="66" customFormat="1" ht="14.25" x14ac:dyDescent="0.25">
      <c r="G6602" s="28"/>
    </row>
    <row r="6603" spans="7:7" s="66" customFormat="1" ht="14.25" x14ac:dyDescent="0.25">
      <c r="G6603" s="28"/>
    </row>
    <row r="6604" spans="7:7" s="66" customFormat="1" ht="14.25" x14ac:dyDescent="0.25">
      <c r="G6604" s="28"/>
    </row>
    <row r="6605" spans="7:7" s="66" customFormat="1" ht="14.25" x14ac:dyDescent="0.25">
      <c r="G6605" s="28"/>
    </row>
    <row r="6606" spans="7:7" s="66" customFormat="1" ht="14.25" x14ac:dyDescent="0.25">
      <c r="G6606" s="28"/>
    </row>
    <row r="6607" spans="7:7" s="66" customFormat="1" ht="14.25" x14ac:dyDescent="0.25">
      <c r="G6607" s="28"/>
    </row>
    <row r="6608" spans="7:7" s="66" customFormat="1" ht="14.25" x14ac:dyDescent="0.25">
      <c r="G6608" s="28"/>
    </row>
    <row r="6609" spans="7:7" s="66" customFormat="1" ht="14.25" x14ac:dyDescent="0.25">
      <c r="G6609" s="28"/>
    </row>
    <row r="6610" spans="7:7" s="66" customFormat="1" ht="14.25" x14ac:dyDescent="0.25">
      <c r="G6610" s="28"/>
    </row>
    <row r="6611" spans="7:7" s="66" customFormat="1" ht="14.25" x14ac:dyDescent="0.25">
      <c r="G6611" s="28"/>
    </row>
    <row r="6612" spans="7:7" s="66" customFormat="1" ht="14.25" x14ac:dyDescent="0.25">
      <c r="G6612" s="28"/>
    </row>
    <row r="6613" spans="7:7" s="66" customFormat="1" ht="14.25" x14ac:dyDescent="0.25">
      <c r="G6613" s="28"/>
    </row>
    <row r="6614" spans="7:7" s="66" customFormat="1" ht="14.25" x14ac:dyDescent="0.25">
      <c r="G6614" s="28"/>
    </row>
    <row r="6615" spans="7:7" s="66" customFormat="1" ht="14.25" x14ac:dyDescent="0.25">
      <c r="G6615" s="28"/>
    </row>
    <row r="6616" spans="7:7" s="66" customFormat="1" ht="14.25" x14ac:dyDescent="0.25">
      <c r="G6616" s="28"/>
    </row>
    <row r="6617" spans="7:7" s="66" customFormat="1" ht="14.25" x14ac:dyDescent="0.25">
      <c r="G6617" s="28"/>
    </row>
    <row r="6618" spans="7:7" s="66" customFormat="1" ht="14.25" x14ac:dyDescent="0.25">
      <c r="G6618" s="28"/>
    </row>
    <row r="6619" spans="7:7" s="66" customFormat="1" ht="14.25" x14ac:dyDescent="0.25">
      <c r="G6619" s="28"/>
    </row>
    <row r="6620" spans="7:7" s="66" customFormat="1" ht="14.25" x14ac:dyDescent="0.25">
      <c r="G6620" s="28"/>
    </row>
    <row r="6621" spans="7:7" s="66" customFormat="1" ht="14.25" x14ac:dyDescent="0.25">
      <c r="G6621" s="28"/>
    </row>
    <row r="6622" spans="7:7" s="66" customFormat="1" ht="14.25" x14ac:dyDescent="0.25">
      <c r="G6622" s="28"/>
    </row>
    <row r="6623" spans="7:7" s="66" customFormat="1" ht="14.25" x14ac:dyDescent="0.25">
      <c r="G6623" s="28"/>
    </row>
    <row r="6624" spans="7:7" s="66" customFormat="1" ht="14.25" x14ac:dyDescent="0.25">
      <c r="G6624" s="28"/>
    </row>
    <row r="6625" spans="7:7" s="66" customFormat="1" ht="14.25" x14ac:dyDescent="0.25">
      <c r="G6625" s="28"/>
    </row>
    <row r="6626" spans="7:7" s="66" customFormat="1" ht="14.25" x14ac:dyDescent="0.25">
      <c r="G6626" s="28"/>
    </row>
    <row r="6627" spans="7:7" s="66" customFormat="1" ht="14.25" x14ac:dyDescent="0.25">
      <c r="G6627" s="28"/>
    </row>
    <row r="6628" spans="7:7" s="66" customFormat="1" ht="14.25" x14ac:dyDescent="0.25">
      <c r="G6628" s="28"/>
    </row>
    <row r="6629" spans="7:7" s="66" customFormat="1" ht="14.25" x14ac:dyDescent="0.25">
      <c r="G6629" s="28"/>
    </row>
    <row r="6630" spans="7:7" s="66" customFormat="1" ht="14.25" x14ac:dyDescent="0.25">
      <c r="G6630" s="28"/>
    </row>
    <row r="6631" spans="7:7" s="66" customFormat="1" ht="14.25" x14ac:dyDescent="0.25">
      <c r="G6631" s="28"/>
    </row>
    <row r="6632" spans="7:7" s="66" customFormat="1" ht="14.25" x14ac:dyDescent="0.25">
      <c r="G6632" s="28"/>
    </row>
    <row r="6633" spans="7:7" s="66" customFormat="1" ht="14.25" x14ac:dyDescent="0.25">
      <c r="G6633" s="28"/>
    </row>
    <row r="6634" spans="7:7" s="66" customFormat="1" ht="14.25" x14ac:dyDescent="0.25">
      <c r="G6634" s="28"/>
    </row>
    <row r="6635" spans="7:7" s="66" customFormat="1" ht="14.25" x14ac:dyDescent="0.25">
      <c r="G6635" s="28"/>
    </row>
    <row r="6636" spans="7:7" s="66" customFormat="1" ht="14.25" x14ac:dyDescent="0.25">
      <c r="G6636" s="28"/>
    </row>
    <row r="6637" spans="7:7" s="66" customFormat="1" ht="14.25" x14ac:dyDescent="0.25">
      <c r="G6637" s="28"/>
    </row>
    <row r="6638" spans="7:7" s="66" customFormat="1" ht="14.25" x14ac:dyDescent="0.25">
      <c r="G6638" s="28"/>
    </row>
    <row r="6639" spans="7:7" s="66" customFormat="1" ht="14.25" x14ac:dyDescent="0.25">
      <c r="G6639" s="28"/>
    </row>
    <row r="6640" spans="7:7" s="66" customFormat="1" ht="14.25" x14ac:dyDescent="0.25">
      <c r="G6640" s="28"/>
    </row>
    <row r="6641" spans="7:7" s="66" customFormat="1" ht="14.25" x14ac:dyDescent="0.25">
      <c r="G6641" s="28"/>
    </row>
    <row r="6642" spans="7:7" s="66" customFormat="1" ht="14.25" x14ac:dyDescent="0.25">
      <c r="G6642" s="28"/>
    </row>
    <row r="6643" spans="7:7" s="66" customFormat="1" ht="14.25" x14ac:dyDescent="0.25">
      <c r="G6643" s="28"/>
    </row>
    <row r="6644" spans="7:7" s="66" customFormat="1" ht="14.25" x14ac:dyDescent="0.25">
      <c r="G6644" s="28"/>
    </row>
    <row r="6645" spans="7:7" s="66" customFormat="1" ht="14.25" x14ac:dyDescent="0.25">
      <c r="G6645" s="28"/>
    </row>
    <row r="6646" spans="7:7" s="66" customFormat="1" ht="14.25" x14ac:dyDescent="0.25">
      <c r="G6646" s="28"/>
    </row>
    <row r="6647" spans="7:7" s="66" customFormat="1" ht="14.25" x14ac:dyDescent="0.25">
      <c r="G6647" s="28"/>
    </row>
    <row r="6648" spans="7:7" s="66" customFormat="1" ht="14.25" x14ac:dyDescent="0.25">
      <c r="G6648" s="28"/>
    </row>
    <row r="6649" spans="7:7" s="66" customFormat="1" ht="14.25" x14ac:dyDescent="0.25">
      <c r="G6649" s="28"/>
    </row>
    <row r="6650" spans="7:7" s="66" customFormat="1" ht="14.25" x14ac:dyDescent="0.25">
      <c r="G6650" s="28"/>
    </row>
    <row r="6651" spans="7:7" s="66" customFormat="1" ht="14.25" x14ac:dyDescent="0.25">
      <c r="G6651" s="28"/>
    </row>
    <row r="6652" spans="7:7" s="66" customFormat="1" ht="14.25" x14ac:dyDescent="0.25">
      <c r="G6652" s="28"/>
    </row>
    <row r="6653" spans="7:7" s="66" customFormat="1" ht="14.25" x14ac:dyDescent="0.25">
      <c r="G6653" s="28"/>
    </row>
    <row r="6654" spans="7:7" s="66" customFormat="1" ht="14.25" x14ac:dyDescent="0.25">
      <c r="G6654" s="28"/>
    </row>
    <row r="6655" spans="7:7" s="66" customFormat="1" ht="14.25" x14ac:dyDescent="0.25">
      <c r="G6655" s="28"/>
    </row>
    <row r="6656" spans="7:7" s="66" customFormat="1" ht="14.25" x14ac:dyDescent="0.25">
      <c r="G6656" s="28"/>
    </row>
    <row r="6657" spans="7:7" s="66" customFormat="1" ht="14.25" x14ac:dyDescent="0.25">
      <c r="G6657" s="28"/>
    </row>
    <row r="6658" spans="7:7" s="66" customFormat="1" ht="14.25" x14ac:dyDescent="0.25">
      <c r="G6658" s="28"/>
    </row>
    <row r="6659" spans="7:7" s="66" customFormat="1" ht="14.25" x14ac:dyDescent="0.25">
      <c r="G6659" s="28"/>
    </row>
    <row r="6660" spans="7:7" s="66" customFormat="1" ht="14.25" x14ac:dyDescent="0.25">
      <c r="G6660" s="28"/>
    </row>
    <row r="6661" spans="7:7" s="66" customFormat="1" ht="14.25" x14ac:dyDescent="0.25">
      <c r="G6661" s="28"/>
    </row>
    <row r="6662" spans="7:7" s="66" customFormat="1" ht="14.25" x14ac:dyDescent="0.25">
      <c r="G6662" s="28"/>
    </row>
    <row r="6663" spans="7:7" s="66" customFormat="1" ht="14.25" x14ac:dyDescent="0.25">
      <c r="G6663" s="28"/>
    </row>
    <row r="6664" spans="7:7" s="66" customFormat="1" ht="14.25" x14ac:dyDescent="0.25">
      <c r="G6664" s="28"/>
    </row>
    <row r="6665" spans="7:7" s="66" customFormat="1" ht="14.25" x14ac:dyDescent="0.25">
      <c r="G6665" s="28"/>
    </row>
    <row r="6666" spans="7:7" s="66" customFormat="1" ht="14.25" x14ac:dyDescent="0.25">
      <c r="G6666" s="28"/>
    </row>
    <row r="6667" spans="7:7" s="66" customFormat="1" ht="14.25" x14ac:dyDescent="0.25">
      <c r="G6667" s="28"/>
    </row>
    <row r="6668" spans="7:7" s="66" customFormat="1" ht="14.25" x14ac:dyDescent="0.25">
      <c r="G6668" s="28"/>
    </row>
    <row r="6669" spans="7:7" s="66" customFormat="1" ht="14.25" x14ac:dyDescent="0.25">
      <c r="G6669" s="28"/>
    </row>
    <row r="6670" spans="7:7" s="66" customFormat="1" ht="14.25" x14ac:dyDescent="0.25">
      <c r="G6670" s="28"/>
    </row>
    <row r="6671" spans="7:7" s="66" customFormat="1" ht="14.25" x14ac:dyDescent="0.25">
      <c r="G6671" s="28"/>
    </row>
    <row r="6672" spans="7:7" s="66" customFormat="1" ht="14.25" x14ac:dyDescent="0.25">
      <c r="G6672" s="28"/>
    </row>
    <row r="6673" spans="7:7" s="66" customFormat="1" ht="14.25" x14ac:dyDescent="0.25">
      <c r="G6673" s="28"/>
    </row>
    <row r="6674" spans="7:7" s="66" customFormat="1" ht="14.25" x14ac:dyDescent="0.25">
      <c r="G6674" s="28"/>
    </row>
    <row r="6675" spans="7:7" s="66" customFormat="1" ht="14.25" x14ac:dyDescent="0.25">
      <c r="G6675" s="28"/>
    </row>
    <row r="6676" spans="7:7" s="66" customFormat="1" ht="14.25" x14ac:dyDescent="0.25">
      <c r="G6676" s="28"/>
    </row>
    <row r="6677" spans="7:7" s="66" customFormat="1" ht="14.25" x14ac:dyDescent="0.25">
      <c r="G6677" s="28"/>
    </row>
    <row r="6678" spans="7:7" s="66" customFormat="1" ht="14.25" x14ac:dyDescent="0.25">
      <c r="G6678" s="28"/>
    </row>
    <row r="6679" spans="7:7" s="66" customFormat="1" ht="14.25" x14ac:dyDescent="0.25">
      <c r="G6679" s="28"/>
    </row>
    <row r="6680" spans="7:7" s="66" customFormat="1" ht="14.25" x14ac:dyDescent="0.25">
      <c r="G6680" s="28"/>
    </row>
    <row r="6681" spans="7:7" s="66" customFormat="1" ht="14.25" x14ac:dyDescent="0.25">
      <c r="G6681" s="28"/>
    </row>
    <row r="6682" spans="7:7" s="66" customFormat="1" ht="14.25" x14ac:dyDescent="0.25">
      <c r="G6682" s="28"/>
    </row>
    <row r="6683" spans="7:7" s="66" customFormat="1" ht="14.25" x14ac:dyDescent="0.25">
      <c r="G6683" s="28"/>
    </row>
    <row r="6684" spans="7:7" s="66" customFormat="1" ht="14.25" x14ac:dyDescent="0.25">
      <c r="G6684" s="28"/>
    </row>
    <row r="6685" spans="7:7" s="66" customFormat="1" ht="14.25" x14ac:dyDescent="0.25">
      <c r="G6685" s="28"/>
    </row>
    <row r="6686" spans="7:7" s="66" customFormat="1" ht="14.25" x14ac:dyDescent="0.25">
      <c r="G6686" s="28"/>
    </row>
    <row r="6687" spans="7:7" s="66" customFormat="1" ht="14.25" x14ac:dyDescent="0.25">
      <c r="G6687" s="28"/>
    </row>
    <row r="6688" spans="7:7" s="66" customFormat="1" ht="14.25" x14ac:dyDescent="0.25">
      <c r="G6688" s="28"/>
    </row>
    <row r="6689" spans="7:7" s="66" customFormat="1" ht="14.25" x14ac:dyDescent="0.25">
      <c r="G6689" s="28"/>
    </row>
    <row r="6690" spans="7:7" s="66" customFormat="1" ht="14.25" x14ac:dyDescent="0.25">
      <c r="G6690" s="28"/>
    </row>
    <row r="6691" spans="7:7" s="66" customFormat="1" ht="14.25" x14ac:dyDescent="0.25">
      <c r="G6691" s="28"/>
    </row>
    <row r="6692" spans="7:7" s="66" customFormat="1" ht="14.25" x14ac:dyDescent="0.25">
      <c r="G6692" s="28"/>
    </row>
    <row r="6693" spans="7:7" s="66" customFormat="1" ht="14.25" x14ac:dyDescent="0.25">
      <c r="G6693" s="28"/>
    </row>
    <row r="6694" spans="7:7" s="66" customFormat="1" ht="14.25" x14ac:dyDescent="0.25">
      <c r="G6694" s="28"/>
    </row>
    <row r="6695" spans="7:7" s="66" customFormat="1" ht="14.25" x14ac:dyDescent="0.25">
      <c r="G6695" s="28"/>
    </row>
    <row r="6696" spans="7:7" s="66" customFormat="1" ht="14.25" x14ac:dyDescent="0.25">
      <c r="G6696" s="28"/>
    </row>
    <row r="6697" spans="7:7" s="66" customFormat="1" ht="14.25" x14ac:dyDescent="0.25">
      <c r="G6697" s="28"/>
    </row>
    <row r="6698" spans="7:7" s="66" customFormat="1" ht="14.25" x14ac:dyDescent="0.25">
      <c r="G6698" s="28"/>
    </row>
    <row r="6699" spans="7:7" s="66" customFormat="1" ht="14.25" x14ac:dyDescent="0.25">
      <c r="G6699" s="28"/>
    </row>
    <row r="6700" spans="7:7" s="66" customFormat="1" ht="14.25" x14ac:dyDescent="0.25">
      <c r="G6700" s="28"/>
    </row>
    <row r="6701" spans="7:7" s="66" customFormat="1" ht="14.25" x14ac:dyDescent="0.25">
      <c r="G6701" s="28"/>
    </row>
    <row r="6702" spans="7:7" s="66" customFormat="1" ht="14.25" x14ac:dyDescent="0.25">
      <c r="G6702" s="28"/>
    </row>
    <row r="6703" spans="7:7" s="66" customFormat="1" ht="14.25" x14ac:dyDescent="0.25">
      <c r="G6703" s="28"/>
    </row>
    <row r="6704" spans="7:7" s="66" customFormat="1" ht="14.25" x14ac:dyDescent="0.25">
      <c r="G6704" s="28"/>
    </row>
    <row r="6705" spans="7:7" s="66" customFormat="1" ht="14.25" x14ac:dyDescent="0.25">
      <c r="G6705" s="28"/>
    </row>
    <row r="6706" spans="7:7" s="66" customFormat="1" ht="14.25" x14ac:dyDescent="0.25">
      <c r="G6706" s="28"/>
    </row>
    <row r="6707" spans="7:7" s="66" customFormat="1" ht="14.25" x14ac:dyDescent="0.25">
      <c r="G6707" s="28"/>
    </row>
    <row r="6708" spans="7:7" s="66" customFormat="1" ht="14.25" x14ac:dyDescent="0.25">
      <c r="G6708" s="28"/>
    </row>
    <row r="6709" spans="7:7" s="66" customFormat="1" ht="14.25" x14ac:dyDescent="0.25">
      <c r="G6709" s="28"/>
    </row>
    <row r="6710" spans="7:7" s="66" customFormat="1" ht="14.25" x14ac:dyDescent="0.25">
      <c r="G6710" s="28"/>
    </row>
    <row r="6711" spans="7:7" s="66" customFormat="1" ht="14.25" x14ac:dyDescent="0.25">
      <c r="G6711" s="28"/>
    </row>
    <row r="6712" spans="7:7" s="66" customFormat="1" ht="14.25" x14ac:dyDescent="0.25">
      <c r="G6712" s="28"/>
    </row>
    <row r="6713" spans="7:7" s="66" customFormat="1" ht="14.25" x14ac:dyDescent="0.25">
      <c r="G6713" s="28"/>
    </row>
    <row r="6714" spans="7:7" s="66" customFormat="1" ht="14.25" x14ac:dyDescent="0.25">
      <c r="G6714" s="28"/>
    </row>
    <row r="6715" spans="7:7" s="66" customFormat="1" ht="14.25" x14ac:dyDescent="0.25">
      <c r="G6715" s="28"/>
    </row>
    <row r="6716" spans="7:7" s="66" customFormat="1" ht="14.25" x14ac:dyDescent="0.25">
      <c r="G6716" s="28"/>
    </row>
    <row r="6717" spans="7:7" s="66" customFormat="1" ht="14.25" x14ac:dyDescent="0.25">
      <c r="G6717" s="28"/>
    </row>
    <row r="6718" spans="7:7" s="66" customFormat="1" ht="14.25" x14ac:dyDescent="0.25">
      <c r="G6718" s="28"/>
    </row>
    <row r="6719" spans="7:7" s="66" customFormat="1" ht="14.25" x14ac:dyDescent="0.25">
      <c r="G6719" s="28"/>
    </row>
    <row r="6720" spans="7:7" s="66" customFormat="1" ht="14.25" x14ac:dyDescent="0.25">
      <c r="G6720" s="28"/>
    </row>
    <row r="6721" spans="7:7" s="66" customFormat="1" ht="14.25" x14ac:dyDescent="0.25">
      <c r="G6721" s="28"/>
    </row>
    <row r="6722" spans="7:7" s="66" customFormat="1" ht="14.25" x14ac:dyDescent="0.25">
      <c r="G6722" s="28"/>
    </row>
    <row r="6723" spans="7:7" s="66" customFormat="1" ht="14.25" x14ac:dyDescent="0.25">
      <c r="G6723" s="28"/>
    </row>
    <row r="6724" spans="7:7" s="66" customFormat="1" ht="14.25" x14ac:dyDescent="0.25">
      <c r="G6724" s="28"/>
    </row>
    <row r="6725" spans="7:7" s="66" customFormat="1" ht="14.25" x14ac:dyDescent="0.25">
      <c r="G6725" s="28"/>
    </row>
    <row r="6726" spans="7:7" s="66" customFormat="1" ht="14.25" x14ac:dyDescent="0.25">
      <c r="G6726" s="28"/>
    </row>
    <row r="6727" spans="7:7" s="66" customFormat="1" ht="14.25" x14ac:dyDescent="0.25">
      <c r="G6727" s="28"/>
    </row>
    <row r="6728" spans="7:7" s="66" customFormat="1" ht="14.25" x14ac:dyDescent="0.25">
      <c r="G6728" s="28"/>
    </row>
    <row r="6729" spans="7:7" s="66" customFormat="1" ht="14.25" x14ac:dyDescent="0.25">
      <c r="G6729" s="28"/>
    </row>
    <row r="6730" spans="7:7" s="66" customFormat="1" ht="14.25" x14ac:dyDescent="0.25">
      <c r="G6730" s="28"/>
    </row>
    <row r="6731" spans="7:7" s="66" customFormat="1" ht="14.25" x14ac:dyDescent="0.25">
      <c r="G6731" s="28"/>
    </row>
    <row r="6732" spans="7:7" s="66" customFormat="1" ht="14.25" x14ac:dyDescent="0.25">
      <c r="G6732" s="28"/>
    </row>
    <row r="6733" spans="7:7" s="66" customFormat="1" ht="14.25" x14ac:dyDescent="0.25">
      <c r="G6733" s="28"/>
    </row>
    <row r="6734" spans="7:7" s="66" customFormat="1" ht="14.25" x14ac:dyDescent="0.25">
      <c r="G6734" s="28"/>
    </row>
    <row r="6735" spans="7:7" s="66" customFormat="1" ht="14.25" x14ac:dyDescent="0.25">
      <c r="G6735" s="28"/>
    </row>
    <row r="6736" spans="7:7" s="66" customFormat="1" ht="14.25" x14ac:dyDescent="0.25">
      <c r="G6736" s="28"/>
    </row>
    <row r="6737" spans="7:7" s="66" customFormat="1" ht="14.25" x14ac:dyDescent="0.25">
      <c r="G6737" s="28"/>
    </row>
    <row r="6738" spans="7:7" s="66" customFormat="1" ht="14.25" x14ac:dyDescent="0.25">
      <c r="G6738" s="28"/>
    </row>
    <row r="6739" spans="7:7" s="66" customFormat="1" ht="14.25" x14ac:dyDescent="0.25">
      <c r="G6739" s="28"/>
    </row>
    <row r="6740" spans="7:7" s="66" customFormat="1" ht="14.25" x14ac:dyDescent="0.25">
      <c r="G6740" s="28"/>
    </row>
    <row r="6741" spans="7:7" s="66" customFormat="1" ht="14.25" x14ac:dyDescent="0.25">
      <c r="G6741" s="28"/>
    </row>
    <row r="6742" spans="7:7" s="66" customFormat="1" ht="14.25" x14ac:dyDescent="0.25">
      <c r="G6742" s="28"/>
    </row>
    <row r="6743" spans="7:7" s="66" customFormat="1" ht="14.25" x14ac:dyDescent="0.25">
      <c r="G6743" s="28"/>
    </row>
    <row r="6744" spans="7:7" s="66" customFormat="1" ht="14.25" x14ac:dyDescent="0.25">
      <c r="G6744" s="28"/>
    </row>
    <row r="6745" spans="7:7" s="66" customFormat="1" ht="14.25" x14ac:dyDescent="0.25">
      <c r="G6745" s="28"/>
    </row>
    <row r="6746" spans="7:7" s="66" customFormat="1" ht="14.25" x14ac:dyDescent="0.25">
      <c r="G6746" s="28"/>
    </row>
    <row r="6747" spans="7:7" s="66" customFormat="1" ht="14.25" x14ac:dyDescent="0.25">
      <c r="G6747" s="28"/>
    </row>
    <row r="6748" spans="7:7" s="66" customFormat="1" ht="14.25" x14ac:dyDescent="0.25">
      <c r="G6748" s="28"/>
    </row>
    <row r="6749" spans="7:7" s="66" customFormat="1" ht="14.25" x14ac:dyDescent="0.25">
      <c r="G6749" s="28"/>
    </row>
    <row r="6750" spans="7:7" s="66" customFormat="1" ht="14.25" x14ac:dyDescent="0.25">
      <c r="G6750" s="28"/>
    </row>
    <row r="6751" spans="7:7" s="66" customFormat="1" ht="14.25" x14ac:dyDescent="0.25">
      <c r="G6751" s="28"/>
    </row>
    <row r="6752" spans="7:7" s="66" customFormat="1" ht="14.25" x14ac:dyDescent="0.25">
      <c r="G6752" s="28"/>
    </row>
    <row r="6753" spans="7:7" s="66" customFormat="1" ht="14.25" x14ac:dyDescent="0.25">
      <c r="G6753" s="28"/>
    </row>
    <row r="6754" spans="7:7" s="66" customFormat="1" ht="14.25" x14ac:dyDescent="0.25">
      <c r="G6754" s="28"/>
    </row>
    <row r="6755" spans="7:7" s="66" customFormat="1" ht="14.25" x14ac:dyDescent="0.25">
      <c r="G6755" s="28"/>
    </row>
    <row r="6756" spans="7:7" s="66" customFormat="1" ht="14.25" x14ac:dyDescent="0.25">
      <c r="G6756" s="28"/>
    </row>
    <row r="6757" spans="7:7" s="66" customFormat="1" ht="14.25" x14ac:dyDescent="0.25">
      <c r="G6757" s="28"/>
    </row>
    <row r="6758" spans="7:7" s="66" customFormat="1" ht="14.25" x14ac:dyDescent="0.25">
      <c r="G6758" s="28"/>
    </row>
    <row r="6759" spans="7:7" s="66" customFormat="1" ht="14.25" x14ac:dyDescent="0.25">
      <c r="G6759" s="28"/>
    </row>
    <row r="6760" spans="7:7" s="66" customFormat="1" ht="14.25" x14ac:dyDescent="0.25">
      <c r="G6760" s="28"/>
    </row>
    <row r="6761" spans="7:7" s="66" customFormat="1" ht="14.25" x14ac:dyDescent="0.25">
      <c r="G6761" s="28"/>
    </row>
    <row r="6762" spans="7:7" s="66" customFormat="1" ht="14.25" x14ac:dyDescent="0.25">
      <c r="G6762" s="28"/>
    </row>
    <row r="6763" spans="7:7" s="66" customFormat="1" ht="14.25" x14ac:dyDescent="0.25">
      <c r="G6763" s="28"/>
    </row>
    <row r="6764" spans="7:7" s="66" customFormat="1" ht="14.25" x14ac:dyDescent="0.25">
      <c r="G6764" s="28"/>
    </row>
    <row r="6765" spans="7:7" s="66" customFormat="1" ht="14.25" x14ac:dyDescent="0.25">
      <c r="G6765" s="28"/>
    </row>
    <row r="6766" spans="7:7" s="66" customFormat="1" ht="14.25" x14ac:dyDescent="0.25">
      <c r="G6766" s="28"/>
    </row>
    <row r="6767" spans="7:7" s="66" customFormat="1" ht="14.25" x14ac:dyDescent="0.25">
      <c r="G6767" s="28"/>
    </row>
    <row r="6768" spans="7:7" s="66" customFormat="1" ht="14.25" x14ac:dyDescent="0.25">
      <c r="G6768" s="28"/>
    </row>
    <row r="6769" spans="7:7" s="66" customFormat="1" ht="14.25" x14ac:dyDescent="0.25">
      <c r="G6769" s="28"/>
    </row>
    <row r="6770" spans="7:7" s="66" customFormat="1" ht="14.25" x14ac:dyDescent="0.25">
      <c r="G6770" s="28"/>
    </row>
    <row r="6771" spans="7:7" s="66" customFormat="1" ht="14.25" x14ac:dyDescent="0.25">
      <c r="G6771" s="28"/>
    </row>
    <row r="6772" spans="7:7" s="66" customFormat="1" ht="14.25" x14ac:dyDescent="0.25">
      <c r="G6772" s="28"/>
    </row>
    <row r="6773" spans="7:7" s="66" customFormat="1" ht="14.25" x14ac:dyDescent="0.25">
      <c r="G6773" s="28"/>
    </row>
    <row r="6774" spans="7:7" s="66" customFormat="1" ht="14.25" x14ac:dyDescent="0.25">
      <c r="G6774" s="28"/>
    </row>
    <row r="6775" spans="7:7" s="66" customFormat="1" ht="14.25" x14ac:dyDescent="0.25">
      <c r="G6775" s="28"/>
    </row>
    <row r="6776" spans="7:7" s="66" customFormat="1" ht="14.25" x14ac:dyDescent="0.25">
      <c r="G6776" s="28"/>
    </row>
    <row r="6777" spans="7:7" s="66" customFormat="1" ht="14.25" x14ac:dyDescent="0.25">
      <c r="G6777" s="28"/>
    </row>
    <row r="6778" spans="7:7" s="66" customFormat="1" ht="14.25" x14ac:dyDescent="0.25">
      <c r="G6778" s="28"/>
    </row>
    <row r="6779" spans="7:7" s="66" customFormat="1" ht="14.25" x14ac:dyDescent="0.25">
      <c r="G6779" s="28"/>
    </row>
    <row r="6780" spans="7:7" s="66" customFormat="1" ht="14.25" x14ac:dyDescent="0.25">
      <c r="G6780" s="28"/>
    </row>
    <row r="6781" spans="7:7" s="66" customFormat="1" ht="14.25" x14ac:dyDescent="0.25">
      <c r="G6781" s="28"/>
    </row>
    <row r="6782" spans="7:7" s="66" customFormat="1" ht="14.25" x14ac:dyDescent="0.25">
      <c r="G6782" s="28"/>
    </row>
    <row r="6783" spans="7:7" s="66" customFormat="1" ht="14.25" x14ac:dyDescent="0.25">
      <c r="G6783" s="28"/>
    </row>
    <row r="6784" spans="7:7" s="66" customFormat="1" ht="14.25" x14ac:dyDescent="0.25">
      <c r="G6784" s="28"/>
    </row>
    <row r="6785" spans="7:7" s="66" customFormat="1" ht="14.25" x14ac:dyDescent="0.25">
      <c r="G6785" s="28"/>
    </row>
    <row r="6786" spans="7:7" s="66" customFormat="1" ht="14.25" x14ac:dyDescent="0.25">
      <c r="G6786" s="28"/>
    </row>
    <row r="6787" spans="7:7" s="66" customFormat="1" ht="14.25" x14ac:dyDescent="0.25">
      <c r="G6787" s="28"/>
    </row>
    <row r="6788" spans="7:7" s="66" customFormat="1" ht="14.25" x14ac:dyDescent="0.25">
      <c r="G6788" s="28"/>
    </row>
    <row r="6789" spans="7:7" s="66" customFormat="1" ht="14.25" x14ac:dyDescent="0.25">
      <c r="G6789" s="28"/>
    </row>
    <row r="6790" spans="7:7" s="66" customFormat="1" ht="14.25" x14ac:dyDescent="0.25">
      <c r="G6790" s="28"/>
    </row>
    <row r="6791" spans="7:7" s="66" customFormat="1" ht="14.25" x14ac:dyDescent="0.25">
      <c r="G6791" s="28"/>
    </row>
    <row r="6792" spans="7:7" s="66" customFormat="1" ht="14.25" x14ac:dyDescent="0.25">
      <c r="G6792" s="28"/>
    </row>
    <row r="6793" spans="7:7" s="66" customFormat="1" ht="14.25" x14ac:dyDescent="0.25">
      <c r="G6793" s="28"/>
    </row>
    <row r="6794" spans="7:7" s="66" customFormat="1" ht="14.25" x14ac:dyDescent="0.25">
      <c r="G6794" s="28"/>
    </row>
    <row r="6795" spans="7:7" s="66" customFormat="1" ht="14.25" x14ac:dyDescent="0.25">
      <c r="G6795" s="28"/>
    </row>
    <row r="6796" spans="7:7" s="66" customFormat="1" ht="14.25" x14ac:dyDescent="0.25">
      <c r="G6796" s="28"/>
    </row>
    <row r="6797" spans="7:7" s="66" customFormat="1" ht="14.25" x14ac:dyDescent="0.25">
      <c r="G6797" s="28"/>
    </row>
    <row r="6798" spans="7:7" s="66" customFormat="1" ht="14.25" x14ac:dyDescent="0.25">
      <c r="G6798" s="28"/>
    </row>
    <row r="6799" spans="7:7" s="66" customFormat="1" ht="14.25" x14ac:dyDescent="0.25">
      <c r="G6799" s="28"/>
    </row>
    <row r="6800" spans="7:7" s="66" customFormat="1" ht="14.25" x14ac:dyDescent="0.25">
      <c r="G6800" s="28"/>
    </row>
    <row r="6801" spans="7:7" s="66" customFormat="1" ht="14.25" x14ac:dyDescent="0.25">
      <c r="G6801" s="28"/>
    </row>
    <row r="6802" spans="7:7" s="66" customFormat="1" ht="14.25" x14ac:dyDescent="0.25">
      <c r="G6802" s="28"/>
    </row>
    <row r="6803" spans="7:7" s="66" customFormat="1" ht="14.25" x14ac:dyDescent="0.25">
      <c r="G6803" s="28"/>
    </row>
    <row r="6804" spans="7:7" s="66" customFormat="1" ht="14.25" x14ac:dyDescent="0.25">
      <c r="G6804" s="28"/>
    </row>
    <row r="6805" spans="7:7" s="66" customFormat="1" ht="14.25" x14ac:dyDescent="0.25">
      <c r="G6805" s="28"/>
    </row>
    <row r="6806" spans="7:7" s="66" customFormat="1" ht="14.25" x14ac:dyDescent="0.25">
      <c r="G6806" s="28"/>
    </row>
    <row r="6807" spans="7:7" s="66" customFormat="1" ht="14.25" x14ac:dyDescent="0.25">
      <c r="G6807" s="28"/>
    </row>
    <row r="6808" spans="7:7" s="66" customFormat="1" ht="14.25" x14ac:dyDescent="0.25">
      <c r="G6808" s="28"/>
    </row>
    <row r="6809" spans="7:7" s="66" customFormat="1" ht="14.25" x14ac:dyDescent="0.25">
      <c r="G6809" s="28"/>
    </row>
    <row r="6810" spans="7:7" s="66" customFormat="1" ht="14.25" x14ac:dyDescent="0.25">
      <c r="G6810" s="28"/>
    </row>
    <row r="6811" spans="7:7" s="66" customFormat="1" ht="14.25" x14ac:dyDescent="0.25">
      <c r="G6811" s="28"/>
    </row>
    <row r="6812" spans="7:7" s="66" customFormat="1" ht="14.25" x14ac:dyDescent="0.25">
      <c r="G6812" s="28"/>
    </row>
    <row r="6813" spans="7:7" s="66" customFormat="1" ht="14.25" x14ac:dyDescent="0.25">
      <c r="G6813" s="28"/>
    </row>
    <row r="6814" spans="7:7" s="66" customFormat="1" ht="14.25" x14ac:dyDescent="0.25">
      <c r="G6814" s="28"/>
    </row>
    <row r="6815" spans="7:7" s="66" customFormat="1" ht="14.25" x14ac:dyDescent="0.25">
      <c r="G6815" s="28"/>
    </row>
    <row r="6816" spans="7:7" s="66" customFormat="1" ht="14.25" x14ac:dyDescent="0.25">
      <c r="G6816" s="28"/>
    </row>
    <row r="6817" spans="7:7" s="66" customFormat="1" ht="14.25" x14ac:dyDescent="0.25">
      <c r="G6817" s="28"/>
    </row>
    <row r="6818" spans="7:7" s="66" customFormat="1" ht="14.25" x14ac:dyDescent="0.25">
      <c r="G6818" s="28"/>
    </row>
    <row r="6819" spans="7:7" s="66" customFormat="1" ht="14.25" x14ac:dyDescent="0.25">
      <c r="G6819" s="28"/>
    </row>
    <row r="6820" spans="7:7" s="66" customFormat="1" ht="14.25" x14ac:dyDescent="0.25">
      <c r="G6820" s="28"/>
    </row>
    <row r="6821" spans="7:7" s="66" customFormat="1" ht="14.25" x14ac:dyDescent="0.25">
      <c r="G6821" s="28"/>
    </row>
    <row r="6822" spans="7:7" s="66" customFormat="1" ht="14.25" x14ac:dyDescent="0.25">
      <c r="G6822" s="28"/>
    </row>
    <row r="6823" spans="7:7" s="66" customFormat="1" ht="14.25" x14ac:dyDescent="0.25">
      <c r="G6823" s="28"/>
    </row>
    <row r="6824" spans="7:7" s="66" customFormat="1" ht="14.25" x14ac:dyDescent="0.25">
      <c r="G6824" s="28"/>
    </row>
    <row r="6825" spans="7:7" s="66" customFormat="1" ht="14.25" x14ac:dyDescent="0.25">
      <c r="G6825" s="28"/>
    </row>
    <row r="6826" spans="7:7" s="66" customFormat="1" ht="14.25" x14ac:dyDescent="0.25">
      <c r="G6826" s="28"/>
    </row>
    <row r="6827" spans="7:7" s="66" customFormat="1" ht="14.25" x14ac:dyDescent="0.25">
      <c r="G6827" s="28"/>
    </row>
    <row r="6828" spans="7:7" s="66" customFormat="1" ht="14.25" x14ac:dyDescent="0.25">
      <c r="G6828" s="28"/>
    </row>
    <row r="6829" spans="7:7" s="66" customFormat="1" ht="14.25" x14ac:dyDescent="0.25">
      <c r="G6829" s="28"/>
    </row>
    <row r="6830" spans="7:7" s="66" customFormat="1" ht="14.25" x14ac:dyDescent="0.25">
      <c r="G6830" s="28"/>
    </row>
    <row r="6831" spans="7:7" s="66" customFormat="1" ht="14.25" x14ac:dyDescent="0.25">
      <c r="G6831" s="28"/>
    </row>
    <row r="6832" spans="7:7" s="66" customFormat="1" ht="14.25" x14ac:dyDescent="0.25">
      <c r="G6832" s="28"/>
    </row>
    <row r="6833" spans="7:7" s="66" customFormat="1" ht="14.25" x14ac:dyDescent="0.25">
      <c r="G6833" s="28"/>
    </row>
    <row r="6834" spans="7:7" s="66" customFormat="1" ht="14.25" x14ac:dyDescent="0.25">
      <c r="G6834" s="28"/>
    </row>
    <row r="6835" spans="7:7" s="66" customFormat="1" ht="14.25" x14ac:dyDescent="0.25">
      <c r="G6835" s="28"/>
    </row>
    <row r="6836" spans="7:7" s="66" customFormat="1" ht="14.25" x14ac:dyDescent="0.25">
      <c r="G6836" s="28"/>
    </row>
    <row r="6837" spans="7:7" s="66" customFormat="1" ht="14.25" x14ac:dyDescent="0.25">
      <c r="G6837" s="28"/>
    </row>
    <row r="6838" spans="7:7" s="66" customFormat="1" ht="14.25" x14ac:dyDescent="0.25">
      <c r="G6838" s="28"/>
    </row>
    <row r="6839" spans="7:7" s="66" customFormat="1" ht="14.25" x14ac:dyDescent="0.25">
      <c r="G6839" s="28"/>
    </row>
    <row r="6840" spans="7:7" s="66" customFormat="1" ht="14.25" x14ac:dyDescent="0.25">
      <c r="G6840" s="28"/>
    </row>
    <row r="6841" spans="7:7" s="66" customFormat="1" ht="14.25" x14ac:dyDescent="0.25">
      <c r="G6841" s="28"/>
    </row>
    <row r="6842" spans="7:7" s="66" customFormat="1" ht="14.25" x14ac:dyDescent="0.25">
      <c r="G6842" s="28"/>
    </row>
    <row r="6843" spans="7:7" s="66" customFormat="1" ht="14.25" x14ac:dyDescent="0.25">
      <c r="G6843" s="28"/>
    </row>
    <row r="6844" spans="7:7" s="66" customFormat="1" ht="14.25" x14ac:dyDescent="0.25">
      <c r="G6844" s="28"/>
    </row>
    <row r="6845" spans="7:7" s="66" customFormat="1" ht="14.25" x14ac:dyDescent="0.25">
      <c r="G6845" s="28"/>
    </row>
    <row r="6846" spans="7:7" s="66" customFormat="1" ht="14.25" x14ac:dyDescent="0.25">
      <c r="G6846" s="28"/>
    </row>
    <row r="6847" spans="7:7" s="66" customFormat="1" ht="14.25" x14ac:dyDescent="0.25">
      <c r="G6847" s="28"/>
    </row>
    <row r="6848" spans="7:7" s="66" customFormat="1" ht="14.25" x14ac:dyDescent="0.25">
      <c r="G6848" s="28"/>
    </row>
    <row r="6849" spans="7:7" s="66" customFormat="1" ht="14.25" x14ac:dyDescent="0.25">
      <c r="G6849" s="28"/>
    </row>
    <row r="6850" spans="7:7" s="66" customFormat="1" ht="14.25" x14ac:dyDescent="0.25">
      <c r="G6850" s="28"/>
    </row>
    <row r="6851" spans="7:7" s="66" customFormat="1" ht="14.25" x14ac:dyDescent="0.25">
      <c r="G6851" s="28"/>
    </row>
    <row r="6852" spans="7:7" s="66" customFormat="1" ht="14.25" x14ac:dyDescent="0.25">
      <c r="G6852" s="28"/>
    </row>
    <row r="6853" spans="7:7" s="66" customFormat="1" ht="14.25" x14ac:dyDescent="0.25">
      <c r="G6853" s="28"/>
    </row>
    <row r="6854" spans="7:7" s="66" customFormat="1" ht="14.25" x14ac:dyDescent="0.25">
      <c r="G6854" s="28"/>
    </row>
    <row r="6855" spans="7:7" s="66" customFormat="1" ht="14.25" x14ac:dyDescent="0.25">
      <c r="G6855" s="28"/>
    </row>
    <row r="6856" spans="7:7" s="66" customFormat="1" ht="14.25" x14ac:dyDescent="0.25">
      <c r="G6856" s="28"/>
    </row>
    <row r="6857" spans="7:7" s="66" customFormat="1" ht="14.25" x14ac:dyDescent="0.25">
      <c r="G6857" s="28"/>
    </row>
    <row r="6858" spans="7:7" s="66" customFormat="1" ht="14.25" x14ac:dyDescent="0.25">
      <c r="G6858" s="28"/>
    </row>
    <row r="6859" spans="7:7" s="66" customFormat="1" ht="14.25" x14ac:dyDescent="0.25">
      <c r="G6859" s="28"/>
    </row>
    <row r="6860" spans="7:7" s="66" customFormat="1" ht="14.25" x14ac:dyDescent="0.25">
      <c r="G6860" s="28"/>
    </row>
    <row r="6861" spans="7:7" s="66" customFormat="1" ht="14.25" x14ac:dyDescent="0.25">
      <c r="G6861" s="28"/>
    </row>
    <row r="6862" spans="7:7" s="66" customFormat="1" ht="14.25" x14ac:dyDescent="0.25">
      <c r="G6862" s="28"/>
    </row>
    <row r="6863" spans="7:7" s="66" customFormat="1" ht="14.25" x14ac:dyDescent="0.25">
      <c r="G6863" s="28"/>
    </row>
    <row r="6864" spans="7:7" s="66" customFormat="1" ht="14.25" x14ac:dyDescent="0.25">
      <c r="G6864" s="28"/>
    </row>
    <row r="6865" spans="7:7" s="66" customFormat="1" ht="14.25" x14ac:dyDescent="0.25">
      <c r="G6865" s="28"/>
    </row>
    <row r="6866" spans="7:7" s="66" customFormat="1" ht="14.25" x14ac:dyDescent="0.25">
      <c r="G6866" s="28"/>
    </row>
    <row r="6867" spans="7:7" s="66" customFormat="1" ht="14.25" x14ac:dyDescent="0.25">
      <c r="G6867" s="28"/>
    </row>
    <row r="6868" spans="7:7" s="66" customFormat="1" ht="14.25" x14ac:dyDescent="0.25">
      <c r="G6868" s="28"/>
    </row>
    <row r="6869" spans="7:7" s="66" customFormat="1" ht="14.25" x14ac:dyDescent="0.25">
      <c r="G6869" s="28"/>
    </row>
    <row r="6870" spans="7:7" s="66" customFormat="1" ht="14.25" x14ac:dyDescent="0.25">
      <c r="G6870" s="28"/>
    </row>
    <row r="6871" spans="7:7" s="66" customFormat="1" ht="14.25" x14ac:dyDescent="0.25">
      <c r="G6871" s="28"/>
    </row>
    <row r="6872" spans="7:7" s="66" customFormat="1" ht="14.25" x14ac:dyDescent="0.25">
      <c r="G6872" s="28"/>
    </row>
    <row r="6873" spans="7:7" s="66" customFormat="1" ht="14.25" x14ac:dyDescent="0.25">
      <c r="G6873" s="28"/>
    </row>
    <row r="6874" spans="7:7" s="66" customFormat="1" ht="14.25" x14ac:dyDescent="0.25">
      <c r="G6874" s="28"/>
    </row>
    <row r="6875" spans="7:7" s="66" customFormat="1" ht="14.25" x14ac:dyDescent="0.25">
      <c r="G6875" s="28"/>
    </row>
    <row r="6876" spans="7:7" s="66" customFormat="1" ht="14.25" x14ac:dyDescent="0.25">
      <c r="G6876" s="28"/>
    </row>
    <row r="6877" spans="7:7" s="66" customFormat="1" ht="14.25" x14ac:dyDescent="0.25">
      <c r="G6877" s="28"/>
    </row>
    <row r="6878" spans="7:7" s="66" customFormat="1" ht="14.25" x14ac:dyDescent="0.25">
      <c r="G6878" s="28"/>
    </row>
    <row r="6879" spans="7:7" s="66" customFormat="1" ht="14.25" x14ac:dyDescent="0.25">
      <c r="G6879" s="28"/>
    </row>
    <row r="6880" spans="7:7" s="66" customFormat="1" ht="14.25" x14ac:dyDescent="0.25">
      <c r="G6880" s="28"/>
    </row>
    <row r="6881" spans="7:7" s="66" customFormat="1" ht="14.25" x14ac:dyDescent="0.25">
      <c r="G6881" s="28"/>
    </row>
    <row r="6882" spans="7:7" s="66" customFormat="1" ht="14.25" x14ac:dyDescent="0.25">
      <c r="G6882" s="28"/>
    </row>
    <row r="6883" spans="7:7" s="66" customFormat="1" ht="14.25" x14ac:dyDescent="0.25">
      <c r="G6883" s="28"/>
    </row>
    <row r="6884" spans="7:7" s="66" customFormat="1" ht="14.25" x14ac:dyDescent="0.25">
      <c r="G6884" s="28"/>
    </row>
    <row r="6885" spans="7:7" s="66" customFormat="1" ht="14.25" x14ac:dyDescent="0.25">
      <c r="G6885" s="28"/>
    </row>
    <row r="6886" spans="7:7" s="66" customFormat="1" ht="14.25" x14ac:dyDescent="0.25">
      <c r="G6886" s="28"/>
    </row>
    <row r="6887" spans="7:7" s="66" customFormat="1" ht="14.25" x14ac:dyDescent="0.25">
      <c r="G6887" s="28"/>
    </row>
    <row r="6888" spans="7:7" s="66" customFormat="1" ht="14.25" x14ac:dyDescent="0.25">
      <c r="G6888" s="28"/>
    </row>
    <row r="6889" spans="7:7" s="66" customFormat="1" ht="14.25" x14ac:dyDescent="0.25">
      <c r="G6889" s="28"/>
    </row>
    <row r="6890" spans="7:7" s="66" customFormat="1" ht="14.25" x14ac:dyDescent="0.25">
      <c r="G6890" s="28"/>
    </row>
    <row r="6891" spans="7:7" s="66" customFormat="1" ht="14.25" x14ac:dyDescent="0.25">
      <c r="G6891" s="28"/>
    </row>
    <row r="6892" spans="7:7" s="66" customFormat="1" ht="14.25" x14ac:dyDescent="0.25">
      <c r="G6892" s="28"/>
    </row>
    <row r="6893" spans="7:7" s="66" customFormat="1" ht="14.25" x14ac:dyDescent="0.25">
      <c r="G6893" s="28"/>
    </row>
    <row r="6894" spans="7:7" s="66" customFormat="1" ht="14.25" x14ac:dyDescent="0.25">
      <c r="G6894" s="28"/>
    </row>
    <row r="6895" spans="7:7" s="66" customFormat="1" ht="14.25" x14ac:dyDescent="0.25">
      <c r="G6895" s="28"/>
    </row>
    <row r="6896" spans="7:7" s="66" customFormat="1" ht="14.25" x14ac:dyDescent="0.25">
      <c r="G6896" s="28"/>
    </row>
    <row r="6897" spans="7:7" s="66" customFormat="1" ht="14.25" x14ac:dyDescent="0.25">
      <c r="G6897" s="28"/>
    </row>
    <row r="6898" spans="7:7" s="66" customFormat="1" ht="14.25" x14ac:dyDescent="0.25">
      <c r="G6898" s="28"/>
    </row>
    <row r="6899" spans="7:7" s="66" customFormat="1" ht="14.25" x14ac:dyDescent="0.25">
      <c r="G6899" s="28"/>
    </row>
    <row r="6900" spans="7:7" s="66" customFormat="1" ht="14.25" x14ac:dyDescent="0.25">
      <c r="G6900" s="28"/>
    </row>
    <row r="6901" spans="7:7" s="66" customFormat="1" ht="14.25" x14ac:dyDescent="0.25">
      <c r="G6901" s="28"/>
    </row>
    <row r="6902" spans="7:7" s="66" customFormat="1" ht="14.25" x14ac:dyDescent="0.25">
      <c r="G6902" s="28"/>
    </row>
    <row r="6903" spans="7:7" s="66" customFormat="1" ht="14.25" x14ac:dyDescent="0.25">
      <c r="G6903" s="28"/>
    </row>
    <row r="6904" spans="7:7" s="66" customFormat="1" ht="14.25" x14ac:dyDescent="0.25">
      <c r="G6904" s="28"/>
    </row>
    <row r="6905" spans="7:7" s="66" customFormat="1" ht="14.25" x14ac:dyDescent="0.25">
      <c r="G6905" s="28"/>
    </row>
    <row r="6906" spans="7:7" s="66" customFormat="1" ht="14.25" x14ac:dyDescent="0.25">
      <c r="G6906" s="28"/>
    </row>
    <row r="6907" spans="7:7" s="66" customFormat="1" ht="14.25" x14ac:dyDescent="0.25">
      <c r="G6907" s="28"/>
    </row>
    <row r="6908" spans="7:7" s="66" customFormat="1" ht="14.25" x14ac:dyDescent="0.25">
      <c r="G6908" s="28"/>
    </row>
    <row r="6909" spans="7:7" s="66" customFormat="1" ht="14.25" x14ac:dyDescent="0.25">
      <c r="G6909" s="28"/>
    </row>
    <row r="6910" spans="7:7" s="66" customFormat="1" ht="14.25" x14ac:dyDescent="0.25">
      <c r="G6910" s="28"/>
    </row>
    <row r="6911" spans="7:7" s="66" customFormat="1" ht="14.25" x14ac:dyDescent="0.25">
      <c r="G6911" s="28"/>
    </row>
    <row r="6912" spans="7:7" s="66" customFormat="1" ht="14.25" x14ac:dyDescent="0.25">
      <c r="G6912" s="28"/>
    </row>
    <row r="6913" spans="7:7" s="66" customFormat="1" ht="14.25" x14ac:dyDescent="0.25">
      <c r="G6913" s="28"/>
    </row>
    <row r="6914" spans="7:7" s="66" customFormat="1" ht="14.25" x14ac:dyDescent="0.25">
      <c r="G6914" s="28"/>
    </row>
    <row r="6915" spans="7:7" s="66" customFormat="1" ht="14.25" x14ac:dyDescent="0.25">
      <c r="G6915" s="28"/>
    </row>
    <row r="6916" spans="7:7" s="66" customFormat="1" ht="14.25" x14ac:dyDescent="0.25">
      <c r="G6916" s="28"/>
    </row>
    <row r="6917" spans="7:7" s="66" customFormat="1" ht="14.25" x14ac:dyDescent="0.25">
      <c r="G6917" s="28"/>
    </row>
    <row r="6918" spans="7:7" s="66" customFormat="1" ht="14.25" x14ac:dyDescent="0.25">
      <c r="G6918" s="28"/>
    </row>
    <row r="6919" spans="7:7" s="66" customFormat="1" ht="14.25" x14ac:dyDescent="0.25">
      <c r="G6919" s="28"/>
    </row>
    <row r="6920" spans="7:7" s="66" customFormat="1" ht="14.25" x14ac:dyDescent="0.25">
      <c r="G6920" s="28"/>
    </row>
    <row r="6921" spans="7:7" s="66" customFormat="1" ht="14.25" x14ac:dyDescent="0.25">
      <c r="G6921" s="28"/>
    </row>
    <row r="6922" spans="7:7" s="66" customFormat="1" ht="14.25" x14ac:dyDescent="0.25">
      <c r="G6922" s="28"/>
    </row>
    <row r="6923" spans="7:7" s="66" customFormat="1" ht="14.25" x14ac:dyDescent="0.25">
      <c r="G6923" s="28"/>
    </row>
    <row r="6924" spans="7:7" s="66" customFormat="1" ht="14.25" x14ac:dyDescent="0.25">
      <c r="G6924" s="28"/>
    </row>
    <row r="6925" spans="7:7" s="66" customFormat="1" ht="14.25" x14ac:dyDescent="0.25">
      <c r="G6925" s="28"/>
    </row>
    <row r="6926" spans="7:7" s="66" customFormat="1" ht="14.25" x14ac:dyDescent="0.25">
      <c r="G6926" s="28"/>
    </row>
    <row r="6927" spans="7:7" s="66" customFormat="1" ht="14.25" x14ac:dyDescent="0.25">
      <c r="G6927" s="28"/>
    </row>
    <row r="6928" spans="7:7" s="66" customFormat="1" ht="14.25" x14ac:dyDescent="0.25">
      <c r="G6928" s="28"/>
    </row>
    <row r="6929" spans="7:7" s="66" customFormat="1" ht="14.25" x14ac:dyDescent="0.25">
      <c r="G6929" s="28"/>
    </row>
    <row r="6930" spans="7:7" s="66" customFormat="1" ht="14.25" x14ac:dyDescent="0.25">
      <c r="G6930" s="28"/>
    </row>
    <row r="6931" spans="7:7" s="66" customFormat="1" ht="14.25" x14ac:dyDescent="0.25">
      <c r="G6931" s="28"/>
    </row>
    <row r="6932" spans="7:7" s="66" customFormat="1" ht="14.25" x14ac:dyDescent="0.25">
      <c r="G6932" s="28"/>
    </row>
    <row r="6933" spans="7:7" s="66" customFormat="1" ht="14.25" x14ac:dyDescent="0.25">
      <c r="G6933" s="28"/>
    </row>
    <row r="6934" spans="7:7" s="66" customFormat="1" ht="14.25" x14ac:dyDescent="0.25">
      <c r="G6934" s="28"/>
    </row>
    <row r="6935" spans="7:7" s="66" customFormat="1" ht="14.25" x14ac:dyDescent="0.25">
      <c r="G6935" s="28"/>
    </row>
    <row r="6936" spans="7:7" s="66" customFormat="1" ht="14.25" x14ac:dyDescent="0.25">
      <c r="G6936" s="28"/>
    </row>
    <row r="6937" spans="7:7" s="66" customFormat="1" ht="14.25" x14ac:dyDescent="0.25">
      <c r="G6937" s="28"/>
    </row>
    <row r="6938" spans="7:7" s="66" customFormat="1" ht="14.25" x14ac:dyDescent="0.25">
      <c r="G6938" s="28"/>
    </row>
    <row r="6939" spans="7:7" s="66" customFormat="1" ht="14.25" x14ac:dyDescent="0.25">
      <c r="G6939" s="28"/>
    </row>
    <row r="6940" spans="7:7" s="66" customFormat="1" ht="14.25" x14ac:dyDescent="0.25">
      <c r="G6940" s="28"/>
    </row>
    <row r="6941" spans="7:7" s="66" customFormat="1" ht="14.25" x14ac:dyDescent="0.25">
      <c r="G6941" s="28"/>
    </row>
    <row r="6942" spans="7:7" s="66" customFormat="1" ht="14.25" x14ac:dyDescent="0.25">
      <c r="G6942" s="28"/>
    </row>
    <row r="6943" spans="7:7" s="66" customFormat="1" ht="14.25" x14ac:dyDescent="0.25">
      <c r="G6943" s="28"/>
    </row>
    <row r="6944" spans="7:7" s="66" customFormat="1" ht="14.25" x14ac:dyDescent="0.25">
      <c r="G6944" s="28"/>
    </row>
    <row r="6945" spans="7:7" s="66" customFormat="1" ht="14.25" x14ac:dyDescent="0.25">
      <c r="G6945" s="28"/>
    </row>
    <row r="6946" spans="7:7" s="66" customFormat="1" ht="14.25" x14ac:dyDescent="0.25">
      <c r="G6946" s="28"/>
    </row>
    <row r="6947" spans="7:7" s="66" customFormat="1" ht="14.25" x14ac:dyDescent="0.25">
      <c r="G6947" s="28"/>
    </row>
    <row r="6948" spans="7:7" s="66" customFormat="1" ht="14.25" x14ac:dyDescent="0.25">
      <c r="G6948" s="28"/>
    </row>
    <row r="6949" spans="7:7" s="66" customFormat="1" ht="14.25" x14ac:dyDescent="0.25">
      <c r="G6949" s="28"/>
    </row>
    <row r="6950" spans="7:7" s="66" customFormat="1" ht="14.25" x14ac:dyDescent="0.25">
      <c r="G6950" s="28"/>
    </row>
    <row r="6951" spans="7:7" s="66" customFormat="1" ht="14.25" x14ac:dyDescent="0.25">
      <c r="G6951" s="28"/>
    </row>
    <row r="6952" spans="7:7" s="66" customFormat="1" ht="14.25" x14ac:dyDescent="0.25">
      <c r="G6952" s="28"/>
    </row>
    <row r="6953" spans="7:7" s="66" customFormat="1" ht="14.25" x14ac:dyDescent="0.25">
      <c r="G6953" s="28"/>
    </row>
    <row r="6954" spans="7:7" s="66" customFormat="1" ht="14.25" x14ac:dyDescent="0.25">
      <c r="G6954" s="28"/>
    </row>
    <row r="6955" spans="7:7" s="66" customFormat="1" ht="14.25" x14ac:dyDescent="0.25">
      <c r="G6955" s="28"/>
    </row>
    <row r="6956" spans="7:7" s="66" customFormat="1" ht="14.25" x14ac:dyDescent="0.25">
      <c r="G6956" s="28"/>
    </row>
    <row r="6957" spans="7:7" s="66" customFormat="1" ht="14.25" x14ac:dyDescent="0.25">
      <c r="G6957" s="28"/>
    </row>
    <row r="6958" spans="7:7" s="66" customFormat="1" ht="14.25" x14ac:dyDescent="0.25">
      <c r="G6958" s="28"/>
    </row>
    <row r="6959" spans="7:7" s="66" customFormat="1" ht="14.25" x14ac:dyDescent="0.25">
      <c r="G6959" s="28"/>
    </row>
    <row r="6960" spans="7:7" s="66" customFormat="1" ht="14.25" x14ac:dyDescent="0.25">
      <c r="G6960" s="28"/>
    </row>
    <row r="6961" spans="7:7" s="66" customFormat="1" ht="14.25" x14ac:dyDescent="0.25">
      <c r="G6961" s="28"/>
    </row>
    <row r="6962" spans="7:7" s="66" customFormat="1" ht="14.25" x14ac:dyDescent="0.25">
      <c r="G6962" s="28"/>
    </row>
    <row r="6963" spans="7:7" s="66" customFormat="1" ht="14.25" x14ac:dyDescent="0.25">
      <c r="G6963" s="28"/>
    </row>
    <row r="6964" spans="7:7" s="66" customFormat="1" ht="14.25" x14ac:dyDescent="0.25">
      <c r="G6964" s="28"/>
    </row>
    <row r="6965" spans="7:7" s="66" customFormat="1" ht="14.25" x14ac:dyDescent="0.25">
      <c r="G6965" s="28"/>
    </row>
    <row r="6966" spans="7:7" s="66" customFormat="1" ht="14.25" x14ac:dyDescent="0.25">
      <c r="G6966" s="28"/>
    </row>
    <row r="6967" spans="7:7" s="66" customFormat="1" ht="14.25" x14ac:dyDescent="0.25">
      <c r="G6967" s="28"/>
    </row>
    <row r="6968" spans="7:7" s="66" customFormat="1" ht="14.25" x14ac:dyDescent="0.25">
      <c r="G6968" s="28"/>
    </row>
    <row r="6969" spans="7:7" s="66" customFormat="1" ht="14.25" x14ac:dyDescent="0.25">
      <c r="G6969" s="28"/>
    </row>
    <row r="6970" spans="7:7" s="66" customFormat="1" ht="14.25" x14ac:dyDescent="0.25">
      <c r="G6970" s="28"/>
    </row>
    <row r="6971" spans="7:7" s="66" customFormat="1" ht="14.25" x14ac:dyDescent="0.25">
      <c r="G6971" s="28"/>
    </row>
    <row r="6972" spans="7:7" s="66" customFormat="1" ht="14.25" x14ac:dyDescent="0.25">
      <c r="G6972" s="28"/>
    </row>
    <row r="6973" spans="7:7" s="66" customFormat="1" ht="14.25" x14ac:dyDescent="0.25">
      <c r="G6973" s="28"/>
    </row>
    <row r="6974" spans="7:7" s="66" customFormat="1" ht="14.25" x14ac:dyDescent="0.25">
      <c r="G6974" s="28"/>
    </row>
    <row r="6975" spans="7:7" s="66" customFormat="1" ht="14.25" x14ac:dyDescent="0.25">
      <c r="G6975" s="28"/>
    </row>
    <row r="6976" spans="7:7" s="66" customFormat="1" ht="14.25" x14ac:dyDescent="0.25">
      <c r="G6976" s="28"/>
    </row>
    <row r="6977" spans="7:7" s="66" customFormat="1" ht="14.25" x14ac:dyDescent="0.25">
      <c r="G6977" s="28"/>
    </row>
    <row r="6978" spans="7:7" s="66" customFormat="1" ht="14.25" x14ac:dyDescent="0.25">
      <c r="G6978" s="28"/>
    </row>
    <row r="6979" spans="7:7" s="66" customFormat="1" ht="14.25" x14ac:dyDescent="0.25">
      <c r="G6979" s="28"/>
    </row>
    <row r="6980" spans="7:7" s="66" customFormat="1" ht="14.25" x14ac:dyDescent="0.25">
      <c r="G6980" s="28"/>
    </row>
    <row r="6981" spans="7:7" s="66" customFormat="1" ht="14.25" x14ac:dyDescent="0.25">
      <c r="G6981" s="28"/>
    </row>
    <row r="6982" spans="7:7" s="66" customFormat="1" ht="14.25" x14ac:dyDescent="0.25">
      <c r="G6982" s="28"/>
    </row>
    <row r="6983" spans="7:7" s="66" customFormat="1" ht="14.25" x14ac:dyDescent="0.25">
      <c r="G6983" s="28"/>
    </row>
    <row r="6984" spans="7:7" s="66" customFormat="1" ht="14.25" x14ac:dyDescent="0.25">
      <c r="G6984" s="28"/>
    </row>
    <row r="6985" spans="7:7" s="66" customFormat="1" ht="14.25" x14ac:dyDescent="0.25">
      <c r="G6985" s="28"/>
    </row>
    <row r="6986" spans="7:7" s="66" customFormat="1" ht="14.25" x14ac:dyDescent="0.25">
      <c r="G6986" s="28"/>
    </row>
    <row r="6987" spans="7:7" s="66" customFormat="1" ht="14.25" x14ac:dyDescent="0.25">
      <c r="G6987" s="28"/>
    </row>
    <row r="6988" spans="7:7" s="66" customFormat="1" ht="14.25" x14ac:dyDescent="0.25">
      <c r="G6988" s="28"/>
    </row>
    <row r="6989" spans="7:7" s="66" customFormat="1" ht="14.25" x14ac:dyDescent="0.25">
      <c r="G6989" s="28"/>
    </row>
    <row r="6990" spans="7:7" s="66" customFormat="1" ht="14.25" x14ac:dyDescent="0.25">
      <c r="G6990" s="28"/>
    </row>
    <row r="6991" spans="7:7" s="66" customFormat="1" ht="14.25" x14ac:dyDescent="0.25">
      <c r="G6991" s="28"/>
    </row>
    <row r="6992" spans="7:7" s="66" customFormat="1" ht="14.25" x14ac:dyDescent="0.25">
      <c r="G6992" s="28"/>
    </row>
    <row r="6993" spans="7:7" s="66" customFormat="1" ht="14.25" x14ac:dyDescent="0.25">
      <c r="G6993" s="28"/>
    </row>
    <row r="6994" spans="7:7" s="66" customFormat="1" ht="14.25" x14ac:dyDescent="0.25">
      <c r="G6994" s="28"/>
    </row>
    <row r="6995" spans="7:7" s="66" customFormat="1" ht="14.25" x14ac:dyDescent="0.25">
      <c r="G6995" s="28"/>
    </row>
    <row r="6996" spans="7:7" s="66" customFormat="1" ht="14.25" x14ac:dyDescent="0.25">
      <c r="G6996" s="28"/>
    </row>
    <row r="6997" spans="7:7" s="66" customFormat="1" ht="14.25" x14ac:dyDescent="0.25">
      <c r="G6997" s="28"/>
    </row>
    <row r="6998" spans="7:7" s="66" customFormat="1" ht="14.25" x14ac:dyDescent="0.25">
      <c r="G6998" s="28"/>
    </row>
    <row r="6999" spans="7:7" s="66" customFormat="1" ht="14.25" x14ac:dyDescent="0.25">
      <c r="G6999" s="28"/>
    </row>
    <row r="7000" spans="7:7" s="66" customFormat="1" ht="14.25" x14ac:dyDescent="0.25">
      <c r="G7000" s="28"/>
    </row>
    <row r="7001" spans="7:7" s="66" customFormat="1" ht="14.25" x14ac:dyDescent="0.25">
      <c r="G7001" s="28"/>
    </row>
    <row r="7002" spans="7:7" s="66" customFormat="1" ht="14.25" x14ac:dyDescent="0.25">
      <c r="G7002" s="28"/>
    </row>
    <row r="7003" spans="7:7" s="66" customFormat="1" ht="14.25" x14ac:dyDescent="0.25">
      <c r="G7003" s="28"/>
    </row>
    <row r="7004" spans="7:7" s="66" customFormat="1" ht="14.25" x14ac:dyDescent="0.25">
      <c r="G7004" s="28"/>
    </row>
    <row r="7005" spans="7:7" s="66" customFormat="1" ht="14.25" x14ac:dyDescent="0.25">
      <c r="G7005" s="28"/>
    </row>
    <row r="7006" spans="7:7" s="66" customFormat="1" ht="14.25" x14ac:dyDescent="0.25">
      <c r="G7006" s="28"/>
    </row>
    <row r="7007" spans="7:7" s="66" customFormat="1" ht="14.25" x14ac:dyDescent="0.25">
      <c r="G7007" s="28"/>
    </row>
    <row r="7008" spans="7:7" s="66" customFormat="1" ht="14.25" x14ac:dyDescent="0.25">
      <c r="G7008" s="28"/>
    </row>
    <row r="7009" spans="7:7" s="66" customFormat="1" ht="14.25" x14ac:dyDescent="0.25">
      <c r="G7009" s="28"/>
    </row>
    <row r="7010" spans="7:7" s="66" customFormat="1" ht="14.25" x14ac:dyDescent="0.25">
      <c r="G7010" s="28"/>
    </row>
    <row r="7011" spans="7:7" s="66" customFormat="1" ht="14.25" x14ac:dyDescent="0.25">
      <c r="G7011" s="28"/>
    </row>
    <row r="7012" spans="7:7" s="66" customFormat="1" ht="14.25" x14ac:dyDescent="0.25">
      <c r="G7012" s="28"/>
    </row>
    <row r="7013" spans="7:7" s="66" customFormat="1" ht="14.25" x14ac:dyDescent="0.25">
      <c r="G7013" s="28"/>
    </row>
    <row r="7014" spans="7:7" s="66" customFormat="1" ht="14.25" x14ac:dyDescent="0.25">
      <c r="G7014" s="28"/>
    </row>
    <row r="7015" spans="7:7" s="66" customFormat="1" ht="14.25" x14ac:dyDescent="0.25">
      <c r="G7015" s="28"/>
    </row>
    <row r="7016" spans="7:7" s="66" customFormat="1" ht="14.25" x14ac:dyDescent="0.25">
      <c r="G7016" s="28"/>
    </row>
    <row r="7017" spans="7:7" s="66" customFormat="1" ht="14.25" x14ac:dyDescent="0.25">
      <c r="G7017" s="28"/>
    </row>
    <row r="7018" spans="7:7" s="66" customFormat="1" ht="14.25" x14ac:dyDescent="0.25">
      <c r="G7018" s="28"/>
    </row>
    <row r="7019" spans="7:7" s="66" customFormat="1" ht="14.25" x14ac:dyDescent="0.25">
      <c r="G7019" s="28"/>
    </row>
    <row r="7020" spans="7:7" s="66" customFormat="1" ht="14.25" x14ac:dyDescent="0.25">
      <c r="G7020" s="28"/>
    </row>
    <row r="7021" spans="7:7" s="66" customFormat="1" ht="14.25" x14ac:dyDescent="0.25">
      <c r="G7021" s="28"/>
    </row>
    <row r="7022" spans="7:7" s="66" customFormat="1" ht="14.25" x14ac:dyDescent="0.25">
      <c r="G7022" s="28"/>
    </row>
    <row r="7023" spans="7:7" s="66" customFormat="1" ht="14.25" x14ac:dyDescent="0.25">
      <c r="G7023" s="28"/>
    </row>
    <row r="7024" spans="7:7" s="66" customFormat="1" ht="14.25" x14ac:dyDescent="0.25">
      <c r="G7024" s="28"/>
    </row>
    <row r="7025" spans="7:7" s="66" customFormat="1" ht="14.25" x14ac:dyDescent="0.25">
      <c r="G7025" s="28"/>
    </row>
    <row r="7026" spans="7:7" s="66" customFormat="1" ht="14.25" x14ac:dyDescent="0.25">
      <c r="G7026" s="28"/>
    </row>
    <row r="7027" spans="7:7" s="66" customFormat="1" ht="14.25" x14ac:dyDescent="0.25">
      <c r="G7027" s="28"/>
    </row>
    <row r="7028" spans="7:7" s="66" customFormat="1" ht="14.25" x14ac:dyDescent="0.25">
      <c r="G7028" s="28"/>
    </row>
    <row r="7029" spans="7:7" s="66" customFormat="1" ht="14.25" x14ac:dyDescent="0.25">
      <c r="G7029" s="28"/>
    </row>
    <row r="7030" spans="7:7" s="66" customFormat="1" ht="14.25" x14ac:dyDescent="0.25">
      <c r="G7030" s="28"/>
    </row>
    <row r="7031" spans="7:7" s="66" customFormat="1" ht="14.25" x14ac:dyDescent="0.25">
      <c r="G7031" s="28"/>
    </row>
    <row r="7032" spans="7:7" s="66" customFormat="1" ht="14.25" x14ac:dyDescent="0.25">
      <c r="G7032" s="28"/>
    </row>
    <row r="7033" spans="7:7" s="66" customFormat="1" ht="14.25" x14ac:dyDescent="0.25">
      <c r="G7033" s="28"/>
    </row>
    <row r="7034" spans="7:7" s="66" customFormat="1" ht="14.25" x14ac:dyDescent="0.25">
      <c r="G7034" s="28"/>
    </row>
    <row r="7035" spans="7:7" s="66" customFormat="1" ht="14.25" x14ac:dyDescent="0.25">
      <c r="G7035" s="28"/>
    </row>
    <row r="7036" spans="7:7" s="66" customFormat="1" ht="14.25" x14ac:dyDescent="0.25">
      <c r="G7036" s="28"/>
    </row>
    <row r="7037" spans="7:7" s="66" customFormat="1" ht="14.25" x14ac:dyDescent="0.25">
      <c r="G7037" s="28"/>
    </row>
    <row r="7038" spans="7:7" s="66" customFormat="1" ht="14.25" x14ac:dyDescent="0.25">
      <c r="G7038" s="28"/>
    </row>
    <row r="7039" spans="7:7" s="66" customFormat="1" ht="14.25" x14ac:dyDescent="0.25">
      <c r="G7039" s="28"/>
    </row>
    <row r="7040" spans="7:7" s="66" customFormat="1" ht="14.25" x14ac:dyDescent="0.25">
      <c r="G7040" s="28"/>
    </row>
    <row r="7041" spans="7:7" s="66" customFormat="1" ht="14.25" x14ac:dyDescent="0.25">
      <c r="G7041" s="28"/>
    </row>
    <row r="7042" spans="7:7" s="66" customFormat="1" ht="14.25" x14ac:dyDescent="0.25">
      <c r="G7042" s="28"/>
    </row>
    <row r="7043" spans="7:7" s="66" customFormat="1" ht="14.25" x14ac:dyDescent="0.25">
      <c r="G7043" s="28"/>
    </row>
    <row r="7044" spans="7:7" s="66" customFormat="1" ht="14.25" x14ac:dyDescent="0.25">
      <c r="G7044" s="28"/>
    </row>
    <row r="7045" spans="7:7" s="66" customFormat="1" ht="14.25" x14ac:dyDescent="0.25">
      <c r="G7045" s="28"/>
    </row>
    <row r="7046" spans="7:7" s="66" customFormat="1" ht="14.25" x14ac:dyDescent="0.25">
      <c r="G7046" s="28"/>
    </row>
    <row r="7047" spans="7:7" s="66" customFormat="1" ht="14.25" x14ac:dyDescent="0.25">
      <c r="G7047" s="28"/>
    </row>
    <row r="7048" spans="7:7" s="66" customFormat="1" ht="14.25" x14ac:dyDescent="0.25">
      <c r="G7048" s="28"/>
    </row>
    <row r="7049" spans="7:7" s="66" customFormat="1" ht="14.25" x14ac:dyDescent="0.25">
      <c r="G7049" s="28"/>
    </row>
    <row r="7050" spans="7:7" s="66" customFormat="1" ht="14.25" x14ac:dyDescent="0.25">
      <c r="G7050" s="28"/>
    </row>
    <row r="7051" spans="7:7" s="66" customFormat="1" ht="14.25" x14ac:dyDescent="0.25">
      <c r="G7051" s="28"/>
    </row>
    <row r="7052" spans="7:7" s="66" customFormat="1" ht="14.25" x14ac:dyDescent="0.25">
      <c r="G7052" s="28"/>
    </row>
    <row r="7053" spans="7:7" s="66" customFormat="1" ht="14.25" x14ac:dyDescent="0.25">
      <c r="G7053" s="28"/>
    </row>
    <row r="7054" spans="7:7" s="66" customFormat="1" ht="14.25" x14ac:dyDescent="0.25">
      <c r="G7054" s="28"/>
    </row>
    <row r="7055" spans="7:7" s="66" customFormat="1" ht="14.25" x14ac:dyDescent="0.25">
      <c r="G7055" s="28"/>
    </row>
    <row r="7056" spans="7:7" s="66" customFormat="1" ht="14.25" x14ac:dyDescent="0.25">
      <c r="G7056" s="28"/>
    </row>
    <row r="7057" spans="7:7" s="66" customFormat="1" ht="14.25" x14ac:dyDescent="0.25">
      <c r="G7057" s="28"/>
    </row>
    <row r="7058" spans="7:7" s="66" customFormat="1" ht="14.25" x14ac:dyDescent="0.25">
      <c r="G7058" s="28"/>
    </row>
    <row r="7059" spans="7:7" s="66" customFormat="1" ht="14.25" x14ac:dyDescent="0.25">
      <c r="G7059" s="28"/>
    </row>
    <row r="7060" spans="7:7" s="66" customFormat="1" ht="14.25" x14ac:dyDescent="0.25">
      <c r="G7060" s="28"/>
    </row>
    <row r="7061" spans="7:7" s="66" customFormat="1" ht="14.25" x14ac:dyDescent="0.25">
      <c r="G7061" s="28"/>
    </row>
    <row r="7062" spans="7:7" s="66" customFormat="1" ht="14.25" x14ac:dyDescent="0.25">
      <c r="G7062" s="28"/>
    </row>
    <row r="7063" spans="7:7" s="66" customFormat="1" ht="14.25" x14ac:dyDescent="0.25">
      <c r="G7063" s="28"/>
    </row>
    <row r="7064" spans="7:7" s="66" customFormat="1" ht="14.25" x14ac:dyDescent="0.25">
      <c r="G7064" s="28"/>
    </row>
    <row r="7065" spans="7:7" s="66" customFormat="1" ht="14.25" x14ac:dyDescent="0.25">
      <c r="G7065" s="28"/>
    </row>
    <row r="7066" spans="7:7" s="66" customFormat="1" ht="14.25" x14ac:dyDescent="0.25">
      <c r="G7066" s="28"/>
    </row>
    <row r="7067" spans="7:7" s="66" customFormat="1" ht="14.25" x14ac:dyDescent="0.25">
      <c r="G7067" s="28"/>
    </row>
    <row r="7068" spans="7:7" s="66" customFormat="1" ht="14.25" x14ac:dyDescent="0.25">
      <c r="G7068" s="28"/>
    </row>
    <row r="7069" spans="7:7" s="66" customFormat="1" ht="14.25" x14ac:dyDescent="0.25">
      <c r="G7069" s="28"/>
    </row>
    <row r="7070" spans="7:7" s="66" customFormat="1" ht="14.25" x14ac:dyDescent="0.25">
      <c r="G7070" s="28"/>
    </row>
    <row r="7071" spans="7:7" s="66" customFormat="1" ht="14.25" x14ac:dyDescent="0.25">
      <c r="G7071" s="28"/>
    </row>
    <row r="7072" spans="7:7" s="66" customFormat="1" ht="14.25" x14ac:dyDescent="0.25">
      <c r="G7072" s="28"/>
    </row>
    <row r="7073" spans="7:7" s="66" customFormat="1" ht="14.25" x14ac:dyDescent="0.25">
      <c r="G7073" s="28"/>
    </row>
    <row r="7074" spans="7:7" s="66" customFormat="1" ht="14.25" x14ac:dyDescent="0.25">
      <c r="G7074" s="28"/>
    </row>
    <row r="7075" spans="7:7" s="66" customFormat="1" ht="14.25" x14ac:dyDescent="0.25">
      <c r="G7075" s="28"/>
    </row>
    <row r="7076" spans="7:7" s="66" customFormat="1" ht="14.25" x14ac:dyDescent="0.25">
      <c r="G7076" s="28"/>
    </row>
    <row r="7077" spans="7:7" s="66" customFormat="1" ht="14.25" x14ac:dyDescent="0.25">
      <c r="G7077" s="28"/>
    </row>
    <row r="7078" spans="7:7" s="66" customFormat="1" ht="14.25" x14ac:dyDescent="0.25">
      <c r="G7078" s="28"/>
    </row>
    <row r="7079" spans="7:7" s="66" customFormat="1" ht="14.25" x14ac:dyDescent="0.25">
      <c r="G7079" s="28"/>
    </row>
    <row r="7080" spans="7:7" s="66" customFormat="1" ht="14.25" x14ac:dyDescent="0.25">
      <c r="G7080" s="28"/>
    </row>
    <row r="7081" spans="7:7" s="66" customFormat="1" ht="14.25" x14ac:dyDescent="0.25">
      <c r="G7081" s="28"/>
    </row>
    <row r="7082" spans="7:7" s="66" customFormat="1" ht="14.25" x14ac:dyDescent="0.25">
      <c r="G7082" s="28"/>
    </row>
    <row r="7083" spans="7:7" s="66" customFormat="1" ht="14.25" x14ac:dyDescent="0.25">
      <c r="G7083" s="28"/>
    </row>
    <row r="7084" spans="7:7" s="66" customFormat="1" ht="14.25" x14ac:dyDescent="0.25">
      <c r="G7084" s="28"/>
    </row>
    <row r="7085" spans="7:7" s="66" customFormat="1" ht="14.25" x14ac:dyDescent="0.25">
      <c r="G7085" s="28"/>
    </row>
    <row r="7086" spans="7:7" s="66" customFormat="1" ht="14.25" x14ac:dyDescent="0.25">
      <c r="G7086" s="28"/>
    </row>
    <row r="7087" spans="7:7" s="66" customFormat="1" ht="14.25" x14ac:dyDescent="0.25">
      <c r="G7087" s="28"/>
    </row>
    <row r="7088" spans="7:7" s="66" customFormat="1" ht="14.25" x14ac:dyDescent="0.25">
      <c r="G7088" s="28"/>
    </row>
    <row r="7089" spans="7:7" s="66" customFormat="1" ht="14.25" x14ac:dyDescent="0.25">
      <c r="G7089" s="28"/>
    </row>
    <row r="7090" spans="7:7" s="66" customFormat="1" ht="14.25" x14ac:dyDescent="0.25">
      <c r="G7090" s="28"/>
    </row>
    <row r="7091" spans="7:7" s="66" customFormat="1" ht="14.25" x14ac:dyDescent="0.25">
      <c r="G7091" s="28"/>
    </row>
    <row r="7092" spans="7:7" s="66" customFormat="1" ht="14.25" x14ac:dyDescent="0.25">
      <c r="G7092" s="28"/>
    </row>
    <row r="7093" spans="7:7" s="66" customFormat="1" ht="14.25" x14ac:dyDescent="0.25">
      <c r="G7093" s="28"/>
    </row>
    <row r="7094" spans="7:7" s="66" customFormat="1" ht="14.25" x14ac:dyDescent="0.25">
      <c r="G7094" s="28"/>
    </row>
    <row r="7095" spans="7:7" s="66" customFormat="1" ht="14.25" x14ac:dyDescent="0.25">
      <c r="G7095" s="28"/>
    </row>
    <row r="7096" spans="7:7" s="66" customFormat="1" ht="14.25" x14ac:dyDescent="0.25">
      <c r="G7096" s="28"/>
    </row>
    <row r="7097" spans="7:7" s="66" customFormat="1" ht="14.25" x14ac:dyDescent="0.25">
      <c r="G7097" s="28"/>
    </row>
    <row r="7098" spans="7:7" s="66" customFormat="1" ht="14.25" x14ac:dyDescent="0.25">
      <c r="G7098" s="28"/>
    </row>
    <row r="7099" spans="7:7" s="66" customFormat="1" ht="14.25" x14ac:dyDescent="0.25">
      <c r="G7099" s="28"/>
    </row>
    <row r="7100" spans="7:7" s="66" customFormat="1" ht="14.25" x14ac:dyDescent="0.25">
      <c r="G7100" s="28"/>
    </row>
    <row r="7101" spans="7:7" s="66" customFormat="1" ht="14.25" x14ac:dyDescent="0.25">
      <c r="G7101" s="28"/>
    </row>
    <row r="7102" spans="7:7" s="66" customFormat="1" ht="14.25" x14ac:dyDescent="0.25">
      <c r="G7102" s="28"/>
    </row>
    <row r="7103" spans="7:7" s="66" customFormat="1" ht="14.25" x14ac:dyDescent="0.25">
      <c r="G7103" s="28"/>
    </row>
    <row r="7104" spans="7:7" s="66" customFormat="1" ht="14.25" x14ac:dyDescent="0.25">
      <c r="G7104" s="28"/>
    </row>
    <row r="7105" spans="7:7" s="66" customFormat="1" ht="14.25" x14ac:dyDescent="0.25">
      <c r="G7105" s="28"/>
    </row>
    <row r="7106" spans="7:7" s="66" customFormat="1" ht="14.25" x14ac:dyDescent="0.25">
      <c r="G7106" s="28"/>
    </row>
    <row r="7107" spans="7:7" s="66" customFormat="1" ht="14.25" x14ac:dyDescent="0.25">
      <c r="G7107" s="28"/>
    </row>
    <row r="7108" spans="7:7" s="66" customFormat="1" ht="14.25" x14ac:dyDescent="0.25">
      <c r="G7108" s="28"/>
    </row>
    <row r="7109" spans="7:7" s="66" customFormat="1" ht="14.25" x14ac:dyDescent="0.25">
      <c r="G7109" s="28"/>
    </row>
    <row r="7110" spans="7:7" s="66" customFormat="1" ht="14.25" x14ac:dyDescent="0.25">
      <c r="G7110" s="28"/>
    </row>
    <row r="7111" spans="7:7" s="66" customFormat="1" ht="14.25" x14ac:dyDescent="0.25">
      <c r="G7111" s="28"/>
    </row>
    <row r="7112" spans="7:7" s="66" customFormat="1" ht="14.25" x14ac:dyDescent="0.25">
      <c r="G7112" s="28"/>
    </row>
    <row r="7113" spans="7:7" s="66" customFormat="1" ht="14.25" x14ac:dyDescent="0.25">
      <c r="G7113" s="28"/>
    </row>
    <row r="7114" spans="7:7" s="66" customFormat="1" ht="14.25" x14ac:dyDescent="0.25">
      <c r="G7114" s="28"/>
    </row>
    <row r="7115" spans="7:7" s="66" customFormat="1" ht="14.25" x14ac:dyDescent="0.25">
      <c r="G7115" s="28"/>
    </row>
    <row r="7116" spans="7:7" s="66" customFormat="1" ht="14.25" x14ac:dyDescent="0.25">
      <c r="G7116" s="28"/>
    </row>
    <row r="7117" spans="7:7" s="66" customFormat="1" ht="14.25" x14ac:dyDescent="0.25">
      <c r="G7117" s="28"/>
    </row>
    <row r="7118" spans="7:7" s="66" customFormat="1" ht="14.25" x14ac:dyDescent="0.25">
      <c r="G7118" s="28"/>
    </row>
    <row r="7119" spans="7:7" s="66" customFormat="1" ht="14.25" x14ac:dyDescent="0.25">
      <c r="G7119" s="28"/>
    </row>
    <row r="7120" spans="7:7" s="66" customFormat="1" ht="14.25" x14ac:dyDescent="0.25">
      <c r="G7120" s="28"/>
    </row>
    <row r="7121" spans="7:7" s="66" customFormat="1" ht="14.25" x14ac:dyDescent="0.25">
      <c r="G7121" s="28"/>
    </row>
    <row r="7122" spans="7:7" s="66" customFormat="1" ht="14.25" x14ac:dyDescent="0.25">
      <c r="G7122" s="28"/>
    </row>
    <row r="7123" spans="7:7" s="66" customFormat="1" ht="14.25" x14ac:dyDescent="0.25">
      <c r="G7123" s="28"/>
    </row>
    <row r="7124" spans="7:7" s="66" customFormat="1" ht="14.25" x14ac:dyDescent="0.25">
      <c r="G7124" s="28"/>
    </row>
    <row r="7125" spans="7:7" s="66" customFormat="1" ht="14.25" x14ac:dyDescent="0.25">
      <c r="G7125" s="28"/>
    </row>
    <row r="7126" spans="7:7" s="66" customFormat="1" ht="14.25" x14ac:dyDescent="0.25">
      <c r="G7126" s="28"/>
    </row>
    <row r="7127" spans="7:7" s="66" customFormat="1" ht="14.25" x14ac:dyDescent="0.25">
      <c r="G7127" s="28"/>
    </row>
    <row r="7128" spans="7:7" s="66" customFormat="1" ht="14.25" x14ac:dyDescent="0.25">
      <c r="G7128" s="28"/>
    </row>
    <row r="7129" spans="7:7" s="66" customFormat="1" ht="14.25" x14ac:dyDescent="0.25">
      <c r="G7129" s="28"/>
    </row>
    <row r="7130" spans="7:7" s="66" customFormat="1" ht="14.25" x14ac:dyDescent="0.25">
      <c r="G7130" s="28"/>
    </row>
    <row r="7131" spans="7:7" s="66" customFormat="1" ht="14.25" x14ac:dyDescent="0.25">
      <c r="G7131" s="28"/>
    </row>
    <row r="7132" spans="7:7" s="66" customFormat="1" ht="14.25" x14ac:dyDescent="0.25">
      <c r="G7132" s="28"/>
    </row>
    <row r="7133" spans="7:7" s="66" customFormat="1" ht="14.25" x14ac:dyDescent="0.25">
      <c r="G7133" s="28"/>
    </row>
    <row r="7134" spans="7:7" s="66" customFormat="1" ht="14.25" x14ac:dyDescent="0.25">
      <c r="G7134" s="28"/>
    </row>
    <row r="7135" spans="7:7" s="66" customFormat="1" ht="14.25" x14ac:dyDescent="0.25">
      <c r="G7135" s="28"/>
    </row>
    <row r="7136" spans="7:7" s="66" customFormat="1" ht="14.25" x14ac:dyDescent="0.25">
      <c r="G7136" s="28"/>
    </row>
    <row r="7137" spans="7:7" s="66" customFormat="1" ht="14.25" x14ac:dyDescent="0.25">
      <c r="G7137" s="28"/>
    </row>
    <row r="7138" spans="7:7" s="66" customFormat="1" ht="14.25" x14ac:dyDescent="0.25">
      <c r="G7138" s="28"/>
    </row>
    <row r="7139" spans="7:7" s="66" customFormat="1" ht="14.25" x14ac:dyDescent="0.25">
      <c r="G7139" s="28"/>
    </row>
    <row r="7140" spans="7:7" s="66" customFormat="1" ht="14.25" x14ac:dyDescent="0.25">
      <c r="G7140" s="28"/>
    </row>
    <row r="7141" spans="7:7" s="66" customFormat="1" ht="14.25" x14ac:dyDescent="0.25">
      <c r="G7141" s="28"/>
    </row>
    <row r="7142" spans="7:7" s="66" customFormat="1" ht="14.25" x14ac:dyDescent="0.25">
      <c r="G7142" s="28"/>
    </row>
    <row r="7143" spans="7:7" s="66" customFormat="1" ht="14.25" x14ac:dyDescent="0.25">
      <c r="G7143" s="28"/>
    </row>
    <row r="7144" spans="7:7" s="66" customFormat="1" ht="14.25" x14ac:dyDescent="0.25">
      <c r="G7144" s="28"/>
    </row>
    <row r="7145" spans="7:7" s="66" customFormat="1" ht="14.25" x14ac:dyDescent="0.25">
      <c r="G7145" s="28"/>
    </row>
    <row r="7146" spans="7:7" s="66" customFormat="1" ht="14.25" x14ac:dyDescent="0.25">
      <c r="G7146" s="28"/>
    </row>
    <row r="7147" spans="7:7" s="66" customFormat="1" ht="14.25" x14ac:dyDescent="0.25">
      <c r="G7147" s="28"/>
    </row>
    <row r="7148" spans="7:7" s="66" customFormat="1" ht="14.25" x14ac:dyDescent="0.25">
      <c r="G7148" s="28"/>
    </row>
    <row r="7149" spans="7:7" s="66" customFormat="1" ht="14.25" x14ac:dyDescent="0.25">
      <c r="G7149" s="28"/>
    </row>
    <row r="7150" spans="7:7" s="66" customFormat="1" ht="14.25" x14ac:dyDescent="0.25">
      <c r="G7150" s="28"/>
    </row>
    <row r="7151" spans="7:7" s="66" customFormat="1" ht="14.25" x14ac:dyDescent="0.25">
      <c r="G7151" s="28"/>
    </row>
    <row r="7152" spans="7:7" s="66" customFormat="1" ht="14.25" x14ac:dyDescent="0.25">
      <c r="G7152" s="28"/>
    </row>
    <row r="7153" spans="7:7" s="66" customFormat="1" ht="14.25" x14ac:dyDescent="0.25">
      <c r="G7153" s="28"/>
    </row>
    <row r="7154" spans="7:7" s="66" customFormat="1" ht="14.25" x14ac:dyDescent="0.25">
      <c r="G7154" s="28"/>
    </row>
    <row r="7155" spans="7:7" s="66" customFormat="1" ht="14.25" x14ac:dyDescent="0.25">
      <c r="G7155" s="28"/>
    </row>
    <row r="7156" spans="7:7" s="66" customFormat="1" ht="14.25" x14ac:dyDescent="0.25">
      <c r="G7156" s="28"/>
    </row>
    <row r="7157" spans="7:7" s="66" customFormat="1" ht="14.25" x14ac:dyDescent="0.25">
      <c r="G7157" s="28"/>
    </row>
    <row r="7158" spans="7:7" s="66" customFormat="1" ht="14.25" x14ac:dyDescent="0.25">
      <c r="G7158" s="28"/>
    </row>
    <row r="7159" spans="7:7" s="66" customFormat="1" ht="14.25" x14ac:dyDescent="0.25">
      <c r="G7159" s="28"/>
    </row>
    <row r="7160" spans="7:7" s="66" customFormat="1" ht="14.25" x14ac:dyDescent="0.25">
      <c r="G7160" s="28"/>
    </row>
    <row r="7161" spans="7:7" s="66" customFormat="1" ht="14.25" x14ac:dyDescent="0.25">
      <c r="G7161" s="28"/>
    </row>
    <row r="7162" spans="7:7" s="66" customFormat="1" ht="14.25" x14ac:dyDescent="0.25">
      <c r="G7162" s="28"/>
    </row>
    <row r="7163" spans="7:7" s="66" customFormat="1" ht="14.25" x14ac:dyDescent="0.25">
      <c r="G7163" s="28"/>
    </row>
    <row r="7164" spans="7:7" s="66" customFormat="1" ht="14.25" x14ac:dyDescent="0.25">
      <c r="G7164" s="28"/>
    </row>
    <row r="7165" spans="7:7" s="66" customFormat="1" ht="14.25" x14ac:dyDescent="0.25">
      <c r="G7165" s="28"/>
    </row>
    <row r="7166" spans="7:7" s="66" customFormat="1" ht="14.25" x14ac:dyDescent="0.25">
      <c r="G7166" s="28"/>
    </row>
    <row r="7167" spans="7:7" s="66" customFormat="1" ht="14.25" x14ac:dyDescent="0.25">
      <c r="G7167" s="28"/>
    </row>
    <row r="7168" spans="7:7" s="66" customFormat="1" ht="14.25" x14ac:dyDescent="0.25">
      <c r="G7168" s="28"/>
    </row>
    <row r="7169" spans="7:7" s="66" customFormat="1" ht="14.25" x14ac:dyDescent="0.25">
      <c r="G7169" s="28"/>
    </row>
    <row r="7170" spans="7:7" s="66" customFormat="1" ht="14.25" x14ac:dyDescent="0.25">
      <c r="G7170" s="28"/>
    </row>
    <row r="7171" spans="7:7" s="66" customFormat="1" ht="14.25" x14ac:dyDescent="0.25">
      <c r="G7171" s="28"/>
    </row>
    <row r="7172" spans="7:7" s="66" customFormat="1" ht="14.25" x14ac:dyDescent="0.25">
      <c r="G7172" s="28"/>
    </row>
    <row r="7173" spans="7:7" s="66" customFormat="1" ht="14.25" x14ac:dyDescent="0.25">
      <c r="G7173" s="28"/>
    </row>
    <row r="7174" spans="7:7" s="66" customFormat="1" ht="14.25" x14ac:dyDescent="0.25">
      <c r="G7174" s="28"/>
    </row>
    <row r="7175" spans="7:7" s="66" customFormat="1" ht="14.25" x14ac:dyDescent="0.25">
      <c r="G7175" s="28"/>
    </row>
    <row r="7176" spans="7:7" s="66" customFormat="1" ht="14.25" x14ac:dyDescent="0.25">
      <c r="G7176" s="28"/>
    </row>
    <row r="7177" spans="7:7" s="66" customFormat="1" ht="14.25" x14ac:dyDescent="0.25">
      <c r="G7177" s="28"/>
    </row>
    <row r="7178" spans="7:7" s="66" customFormat="1" ht="14.25" x14ac:dyDescent="0.25">
      <c r="G7178" s="28"/>
    </row>
    <row r="7179" spans="7:7" s="66" customFormat="1" ht="14.25" x14ac:dyDescent="0.25">
      <c r="G7179" s="28"/>
    </row>
    <row r="7180" spans="7:7" s="66" customFormat="1" ht="14.25" x14ac:dyDescent="0.25">
      <c r="G7180" s="28"/>
    </row>
    <row r="7181" spans="7:7" s="66" customFormat="1" ht="14.25" x14ac:dyDescent="0.25">
      <c r="G7181" s="28"/>
    </row>
    <row r="7182" spans="7:7" s="66" customFormat="1" ht="14.25" x14ac:dyDescent="0.25">
      <c r="G7182" s="28"/>
    </row>
    <row r="7183" spans="7:7" s="66" customFormat="1" ht="14.25" x14ac:dyDescent="0.25">
      <c r="G7183" s="28"/>
    </row>
    <row r="7184" spans="7:7" s="66" customFormat="1" ht="14.25" x14ac:dyDescent="0.25">
      <c r="G7184" s="28"/>
    </row>
    <row r="7185" spans="7:7" s="66" customFormat="1" ht="14.25" x14ac:dyDescent="0.25">
      <c r="G7185" s="28"/>
    </row>
    <row r="7186" spans="7:7" s="66" customFormat="1" ht="14.25" x14ac:dyDescent="0.25">
      <c r="G7186" s="28"/>
    </row>
    <row r="7187" spans="7:7" s="66" customFormat="1" ht="14.25" x14ac:dyDescent="0.25">
      <c r="G7187" s="28"/>
    </row>
    <row r="7188" spans="7:7" s="66" customFormat="1" ht="14.25" x14ac:dyDescent="0.25">
      <c r="G7188" s="28"/>
    </row>
    <row r="7189" spans="7:7" s="66" customFormat="1" ht="14.25" x14ac:dyDescent="0.25">
      <c r="G7189" s="28"/>
    </row>
    <row r="7190" spans="7:7" s="66" customFormat="1" ht="14.25" x14ac:dyDescent="0.25">
      <c r="G7190" s="28"/>
    </row>
    <row r="7191" spans="7:7" s="66" customFormat="1" ht="14.25" x14ac:dyDescent="0.25">
      <c r="G7191" s="28"/>
    </row>
    <row r="7192" spans="7:7" s="66" customFormat="1" ht="14.25" x14ac:dyDescent="0.25">
      <c r="G7192" s="28"/>
    </row>
    <row r="7193" spans="7:7" s="66" customFormat="1" ht="14.25" x14ac:dyDescent="0.25">
      <c r="G7193" s="28"/>
    </row>
    <row r="7194" spans="7:7" s="66" customFormat="1" ht="14.25" x14ac:dyDescent="0.25">
      <c r="G7194" s="28"/>
    </row>
    <row r="7195" spans="7:7" s="66" customFormat="1" ht="14.25" x14ac:dyDescent="0.25">
      <c r="G7195" s="28"/>
    </row>
    <row r="7196" spans="7:7" s="66" customFormat="1" ht="14.25" x14ac:dyDescent="0.25">
      <c r="G7196" s="28"/>
    </row>
    <row r="7197" spans="7:7" s="66" customFormat="1" ht="14.25" x14ac:dyDescent="0.25">
      <c r="G7197" s="28"/>
    </row>
    <row r="7198" spans="7:7" s="66" customFormat="1" ht="14.25" x14ac:dyDescent="0.25">
      <c r="G7198" s="28"/>
    </row>
    <row r="7199" spans="7:7" s="66" customFormat="1" ht="14.25" x14ac:dyDescent="0.25">
      <c r="G7199" s="28"/>
    </row>
    <row r="7200" spans="7:7" s="66" customFormat="1" ht="14.25" x14ac:dyDescent="0.25">
      <c r="G7200" s="28"/>
    </row>
    <row r="7201" spans="7:7" s="66" customFormat="1" ht="14.25" x14ac:dyDescent="0.25">
      <c r="G7201" s="28"/>
    </row>
    <row r="7202" spans="7:7" s="66" customFormat="1" ht="14.25" x14ac:dyDescent="0.25">
      <c r="G7202" s="28"/>
    </row>
    <row r="7203" spans="7:7" s="66" customFormat="1" ht="14.25" x14ac:dyDescent="0.25">
      <c r="G7203" s="28"/>
    </row>
    <row r="7204" spans="7:7" s="66" customFormat="1" ht="14.25" x14ac:dyDescent="0.25">
      <c r="G7204" s="28"/>
    </row>
    <row r="7205" spans="7:7" s="66" customFormat="1" ht="14.25" x14ac:dyDescent="0.25">
      <c r="G7205" s="28"/>
    </row>
    <row r="7206" spans="7:7" s="66" customFormat="1" ht="14.25" x14ac:dyDescent="0.25">
      <c r="G7206" s="28"/>
    </row>
    <row r="7207" spans="7:7" s="66" customFormat="1" ht="14.25" x14ac:dyDescent="0.25">
      <c r="G7207" s="28"/>
    </row>
    <row r="7208" spans="7:7" s="66" customFormat="1" ht="14.25" x14ac:dyDescent="0.25">
      <c r="G7208" s="28"/>
    </row>
    <row r="7209" spans="7:7" s="66" customFormat="1" ht="14.25" x14ac:dyDescent="0.25">
      <c r="G7209" s="28"/>
    </row>
    <row r="7210" spans="7:7" s="66" customFormat="1" ht="14.25" x14ac:dyDescent="0.25">
      <c r="G7210" s="28"/>
    </row>
    <row r="7211" spans="7:7" s="66" customFormat="1" ht="14.25" x14ac:dyDescent="0.25">
      <c r="G7211" s="28"/>
    </row>
    <row r="7212" spans="7:7" s="66" customFormat="1" ht="14.25" x14ac:dyDescent="0.25">
      <c r="G7212" s="28"/>
    </row>
    <row r="7213" spans="7:7" s="66" customFormat="1" ht="14.25" x14ac:dyDescent="0.25">
      <c r="G7213" s="28"/>
    </row>
    <row r="7214" spans="7:7" s="66" customFormat="1" ht="14.25" x14ac:dyDescent="0.25">
      <c r="G7214" s="28"/>
    </row>
    <row r="7215" spans="7:7" s="66" customFormat="1" ht="14.25" x14ac:dyDescent="0.25">
      <c r="G7215" s="28"/>
    </row>
    <row r="7216" spans="7:7" s="66" customFormat="1" ht="14.25" x14ac:dyDescent="0.25">
      <c r="G7216" s="28"/>
    </row>
    <row r="7217" spans="7:7" s="66" customFormat="1" ht="14.25" x14ac:dyDescent="0.25">
      <c r="G7217" s="28"/>
    </row>
    <row r="7218" spans="7:7" s="66" customFormat="1" ht="14.25" x14ac:dyDescent="0.25">
      <c r="G7218" s="28"/>
    </row>
    <row r="7219" spans="7:7" s="66" customFormat="1" ht="14.25" x14ac:dyDescent="0.25">
      <c r="G7219" s="28"/>
    </row>
    <row r="7220" spans="7:7" s="66" customFormat="1" ht="14.25" x14ac:dyDescent="0.25">
      <c r="G7220" s="28"/>
    </row>
    <row r="7221" spans="7:7" s="66" customFormat="1" ht="14.25" x14ac:dyDescent="0.25">
      <c r="G7221" s="28"/>
    </row>
    <row r="7222" spans="7:7" s="66" customFormat="1" ht="14.25" x14ac:dyDescent="0.25">
      <c r="G7222" s="28"/>
    </row>
    <row r="7223" spans="7:7" s="66" customFormat="1" ht="14.25" x14ac:dyDescent="0.25">
      <c r="G7223" s="28"/>
    </row>
    <row r="7224" spans="7:7" s="66" customFormat="1" ht="14.25" x14ac:dyDescent="0.25">
      <c r="G7224" s="28"/>
    </row>
    <row r="7225" spans="7:7" s="66" customFormat="1" ht="14.25" x14ac:dyDescent="0.25">
      <c r="G7225" s="28"/>
    </row>
    <row r="7226" spans="7:7" s="66" customFormat="1" ht="14.25" x14ac:dyDescent="0.25">
      <c r="G7226" s="28"/>
    </row>
    <row r="7227" spans="7:7" s="66" customFormat="1" ht="14.25" x14ac:dyDescent="0.25">
      <c r="G7227" s="28"/>
    </row>
    <row r="7228" spans="7:7" s="66" customFormat="1" ht="14.25" x14ac:dyDescent="0.25">
      <c r="G7228" s="28"/>
    </row>
    <row r="7229" spans="7:7" s="66" customFormat="1" ht="14.25" x14ac:dyDescent="0.25">
      <c r="G7229" s="28"/>
    </row>
    <row r="7230" spans="7:7" s="66" customFormat="1" ht="14.25" x14ac:dyDescent="0.25">
      <c r="G7230" s="28"/>
    </row>
    <row r="7231" spans="7:7" s="66" customFormat="1" ht="14.25" x14ac:dyDescent="0.25">
      <c r="G7231" s="28"/>
    </row>
    <row r="7232" spans="7:7" s="66" customFormat="1" ht="14.25" x14ac:dyDescent="0.25">
      <c r="G7232" s="28"/>
    </row>
    <row r="7233" spans="7:7" s="66" customFormat="1" ht="14.25" x14ac:dyDescent="0.25">
      <c r="G7233" s="28"/>
    </row>
    <row r="7234" spans="7:7" s="66" customFormat="1" ht="14.25" x14ac:dyDescent="0.25">
      <c r="G7234" s="28"/>
    </row>
    <row r="7235" spans="7:7" s="66" customFormat="1" ht="14.25" x14ac:dyDescent="0.25">
      <c r="G7235" s="28"/>
    </row>
    <row r="7236" spans="7:7" s="66" customFormat="1" ht="14.25" x14ac:dyDescent="0.25">
      <c r="G7236" s="28"/>
    </row>
    <row r="7237" spans="7:7" s="66" customFormat="1" ht="14.25" x14ac:dyDescent="0.25">
      <c r="G7237" s="28"/>
    </row>
    <row r="7238" spans="7:7" s="66" customFormat="1" ht="14.25" x14ac:dyDescent="0.25">
      <c r="G7238" s="28"/>
    </row>
    <row r="7239" spans="7:7" s="66" customFormat="1" ht="14.25" x14ac:dyDescent="0.25">
      <c r="G7239" s="28"/>
    </row>
    <row r="7240" spans="7:7" s="66" customFormat="1" ht="14.25" x14ac:dyDescent="0.25">
      <c r="G7240" s="28"/>
    </row>
    <row r="7241" spans="7:7" s="66" customFormat="1" ht="14.25" x14ac:dyDescent="0.25">
      <c r="G7241" s="28"/>
    </row>
    <row r="7242" spans="7:7" s="66" customFormat="1" ht="14.25" x14ac:dyDescent="0.25">
      <c r="G7242" s="28"/>
    </row>
    <row r="7243" spans="7:7" s="66" customFormat="1" ht="14.25" x14ac:dyDescent="0.25">
      <c r="G7243" s="28"/>
    </row>
    <row r="7244" spans="7:7" s="66" customFormat="1" ht="14.25" x14ac:dyDescent="0.25">
      <c r="G7244" s="28"/>
    </row>
    <row r="7245" spans="7:7" s="66" customFormat="1" ht="14.25" x14ac:dyDescent="0.25">
      <c r="G7245" s="28"/>
    </row>
    <row r="7246" spans="7:7" s="66" customFormat="1" ht="14.25" x14ac:dyDescent="0.25">
      <c r="G7246" s="28"/>
    </row>
    <row r="7247" spans="7:7" s="66" customFormat="1" ht="14.25" x14ac:dyDescent="0.25">
      <c r="G7247" s="28"/>
    </row>
    <row r="7248" spans="7:7" s="66" customFormat="1" ht="14.25" x14ac:dyDescent="0.25">
      <c r="G7248" s="28"/>
    </row>
    <row r="7249" spans="7:7" s="66" customFormat="1" ht="14.25" x14ac:dyDescent="0.25">
      <c r="G7249" s="28"/>
    </row>
    <row r="7250" spans="7:7" s="66" customFormat="1" ht="14.25" x14ac:dyDescent="0.25">
      <c r="G7250" s="28"/>
    </row>
    <row r="7251" spans="7:7" s="66" customFormat="1" ht="14.25" x14ac:dyDescent="0.25">
      <c r="G7251" s="28"/>
    </row>
    <row r="7252" spans="7:7" s="66" customFormat="1" ht="14.25" x14ac:dyDescent="0.25">
      <c r="G7252" s="28"/>
    </row>
    <row r="7253" spans="7:7" s="66" customFormat="1" ht="14.25" x14ac:dyDescent="0.25">
      <c r="G7253" s="28"/>
    </row>
    <row r="7254" spans="7:7" s="66" customFormat="1" ht="14.25" x14ac:dyDescent="0.25">
      <c r="G7254" s="28"/>
    </row>
    <row r="7255" spans="7:7" s="66" customFormat="1" ht="14.25" x14ac:dyDescent="0.25">
      <c r="G7255" s="28"/>
    </row>
    <row r="7256" spans="7:7" s="66" customFormat="1" ht="14.25" x14ac:dyDescent="0.25">
      <c r="G7256" s="28"/>
    </row>
    <row r="7257" spans="7:7" s="66" customFormat="1" ht="14.25" x14ac:dyDescent="0.25">
      <c r="G7257" s="28"/>
    </row>
    <row r="7258" spans="7:7" s="66" customFormat="1" ht="14.25" x14ac:dyDescent="0.25">
      <c r="G7258" s="28"/>
    </row>
    <row r="7259" spans="7:7" s="66" customFormat="1" ht="14.25" x14ac:dyDescent="0.25">
      <c r="G7259" s="28"/>
    </row>
    <row r="7260" spans="7:7" s="66" customFormat="1" ht="14.25" x14ac:dyDescent="0.25">
      <c r="G7260" s="28"/>
    </row>
    <row r="7261" spans="7:7" s="66" customFormat="1" ht="14.25" x14ac:dyDescent="0.25">
      <c r="G7261" s="28"/>
    </row>
    <row r="7262" spans="7:7" s="66" customFormat="1" ht="14.25" x14ac:dyDescent="0.25">
      <c r="G7262" s="28"/>
    </row>
    <row r="7263" spans="7:7" s="66" customFormat="1" ht="14.25" x14ac:dyDescent="0.25">
      <c r="G7263" s="28"/>
    </row>
    <row r="7264" spans="7:7" s="66" customFormat="1" ht="14.25" x14ac:dyDescent="0.25">
      <c r="G7264" s="28"/>
    </row>
    <row r="7265" spans="7:7" s="66" customFormat="1" ht="14.25" x14ac:dyDescent="0.25">
      <c r="G7265" s="28"/>
    </row>
    <row r="7266" spans="7:7" s="66" customFormat="1" ht="14.25" x14ac:dyDescent="0.25">
      <c r="G7266" s="28"/>
    </row>
    <row r="7267" spans="7:7" s="66" customFormat="1" ht="14.25" x14ac:dyDescent="0.25">
      <c r="G7267" s="28"/>
    </row>
    <row r="7268" spans="7:7" s="66" customFormat="1" ht="14.25" x14ac:dyDescent="0.25">
      <c r="G7268" s="28"/>
    </row>
    <row r="7269" spans="7:7" s="66" customFormat="1" ht="14.25" x14ac:dyDescent="0.25">
      <c r="G7269" s="28"/>
    </row>
    <row r="7270" spans="7:7" s="66" customFormat="1" ht="14.25" x14ac:dyDescent="0.25">
      <c r="G7270" s="28"/>
    </row>
    <row r="7271" spans="7:7" s="66" customFormat="1" ht="14.25" x14ac:dyDescent="0.25">
      <c r="G7271" s="28"/>
    </row>
    <row r="7272" spans="7:7" s="66" customFormat="1" ht="14.25" x14ac:dyDescent="0.25">
      <c r="G7272" s="28"/>
    </row>
    <row r="7273" spans="7:7" s="66" customFormat="1" ht="14.25" x14ac:dyDescent="0.25">
      <c r="G7273" s="28"/>
    </row>
    <row r="7274" spans="7:7" s="66" customFormat="1" ht="14.25" x14ac:dyDescent="0.25">
      <c r="G7274" s="28"/>
    </row>
    <row r="7275" spans="7:7" s="66" customFormat="1" ht="14.25" x14ac:dyDescent="0.25">
      <c r="G7275" s="28"/>
    </row>
    <row r="7276" spans="7:7" s="66" customFormat="1" ht="14.25" x14ac:dyDescent="0.25">
      <c r="G7276" s="28"/>
    </row>
    <row r="7277" spans="7:7" s="66" customFormat="1" ht="14.25" x14ac:dyDescent="0.25">
      <c r="G7277" s="28"/>
    </row>
    <row r="7278" spans="7:7" s="66" customFormat="1" ht="14.25" x14ac:dyDescent="0.25">
      <c r="G7278" s="28"/>
    </row>
    <row r="7279" spans="7:7" s="66" customFormat="1" ht="14.25" x14ac:dyDescent="0.25">
      <c r="G7279" s="28"/>
    </row>
    <row r="7280" spans="7:7" s="66" customFormat="1" ht="14.25" x14ac:dyDescent="0.25">
      <c r="G7280" s="28"/>
    </row>
    <row r="7281" spans="7:7" s="66" customFormat="1" ht="14.25" x14ac:dyDescent="0.25">
      <c r="G7281" s="28"/>
    </row>
    <row r="7282" spans="7:7" s="66" customFormat="1" ht="14.25" x14ac:dyDescent="0.25">
      <c r="G7282" s="28"/>
    </row>
    <row r="7283" spans="7:7" s="66" customFormat="1" ht="14.25" x14ac:dyDescent="0.25">
      <c r="G7283" s="28"/>
    </row>
    <row r="7284" spans="7:7" s="66" customFormat="1" ht="14.25" x14ac:dyDescent="0.25">
      <c r="G7284" s="28"/>
    </row>
    <row r="7285" spans="7:7" s="66" customFormat="1" ht="14.25" x14ac:dyDescent="0.25">
      <c r="G7285" s="28"/>
    </row>
    <row r="7286" spans="7:7" s="66" customFormat="1" ht="14.25" x14ac:dyDescent="0.25">
      <c r="G7286" s="28"/>
    </row>
    <row r="7287" spans="7:7" s="66" customFormat="1" ht="14.25" x14ac:dyDescent="0.25">
      <c r="G7287" s="28"/>
    </row>
    <row r="7288" spans="7:7" s="66" customFormat="1" ht="14.25" x14ac:dyDescent="0.25">
      <c r="G7288" s="28"/>
    </row>
    <row r="7289" spans="7:7" s="66" customFormat="1" ht="14.25" x14ac:dyDescent="0.25">
      <c r="G7289" s="28"/>
    </row>
    <row r="7290" spans="7:7" s="66" customFormat="1" ht="14.25" x14ac:dyDescent="0.25">
      <c r="G7290" s="28"/>
    </row>
    <row r="7291" spans="7:7" s="66" customFormat="1" ht="14.25" x14ac:dyDescent="0.25">
      <c r="G7291" s="28"/>
    </row>
    <row r="7292" spans="7:7" s="66" customFormat="1" ht="14.25" x14ac:dyDescent="0.25">
      <c r="G7292" s="28"/>
    </row>
    <row r="7293" spans="7:7" s="66" customFormat="1" ht="14.25" x14ac:dyDescent="0.25">
      <c r="G7293" s="28"/>
    </row>
    <row r="7294" spans="7:7" s="66" customFormat="1" ht="14.25" x14ac:dyDescent="0.25">
      <c r="G7294" s="28"/>
    </row>
    <row r="7295" spans="7:7" s="66" customFormat="1" ht="14.25" x14ac:dyDescent="0.25">
      <c r="G7295" s="28"/>
    </row>
    <row r="7296" spans="7:7" s="66" customFormat="1" ht="14.25" x14ac:dyDescent="0.25">
      <c r="G7296" s="28"/>
    </row>
    <row r="7297" spans="7:7" s="66" customFormat="1" ht="14.25" x14ac:dyDescent="0.25">
      <c r="G7297" s="28"/>
    </row>
    <row r="7298" spans="7:7" s="66" customFormat="1" ht="14.25" x14ac:dyDescent="0.25">
      <c r="G7298" s="28"/>
    </row>
    <row r="7299" spans="7:7" s="66" customFormat="1" ht="14.25" x14ac:dyDescent="0.25">
      <c r="G7299" s="28"/>
    </row>
    <row r="7300" spans="7:7" s="66" customFormat="1" ht="14.25" x14ac:dyDescent="0.25">
      <c r="G7300" s="28"/>
    </row>
    <row r="7301" spans="7:7" s="66" customFormat="1" ht="14.25" x14ac:dyDescent="0.25">
      <c r="G7301" s="28"/>
    </row>
    <row r="7302" spans="7:7" s="66" customFormat="1" ht="14.25" x14ac:dyDescent="0.25">
      <c r="G7302" s="28"/>
    </row>
    <row r="7303" spans="7:7" s="66" customFormat="1" ht="14.25" x14ac:dyDescent="0.25">
      <c r="G7303" s="28"/>
    </row>
    <row r="7304" spans="7:7" s="66" customFormat="1" ht="14.25" x14ac:dyDescent="0.25">
      <c r="G7304" s="28"/>
    </row>
    <row r="7305" spans="7:7" s="66" customFormat="1" ht="14.25" x14ac:dyDescent="0.25">
      <c r="G7305" s="28"/>
    </row>
    <row r="7306" spans="7:7" s="66" customFormat="1" ht="14.25" x14ac:dyDescent="0.25">
      <c r="G7306" s="28"/>
    </row>
    <row r="7307" spans="7:7" s="66" customFormat="1" ht="14.25" x14ac:dyDescent="0.25">
      <c r="G7307" s="28"/>
    </row>
    <row r="7308" spans="7:7" s="66" customFormat="1" ht="14.25" x14ac:dyDescent="0.25">
      <c r="G7308" s="28"/>
    </row>
    <row r="7309" spans="7:7" s="66" customFormat="1" ht="14.25" x14ac:dyDescent="0.25">
      <c r="G7309" s="28"/>
    </row>
    <row r="7310" spans="7:7" s="66" customFormat="1" ht="14.25" x14ac:dyDescent="0.25">
      <c r="G7310" s="28"/>
    </row>
    <row r="7311" spans="7:7" s="66" customFormat="1" ht="14.25" x14ac:dyDescent="0.25">
      <c r="G7311" s="28"/>
    </row>
    <row r="7312" spans="7:7" s="66" customFormat="1" ht="14.25" x14ac:dyDescent="0.25">
      <c r="G7312" s="28"/>
    </row>
    <row r="7313" spans="7:7" s="66" customFormat="1" ht="14.25" x14ac:dyDescent="0.25">
      <c r="G7313" s="28"/>
    </row>
    <row r="7314" spans="7:7" s="66" customFormat="1" ht="14.25" x14ac:dyDescent="0.25">
      <c r="G7314" s="28"/>
    </row>
    <row r="7315" spans="7:7" s="66" customFormat="1" ht="14.25" x14ac:dyDescent="0.25">
      <c r="G7315" s="28"/>
    </row>
    <row r="7316" spans="7:7" s="66" customFormat="1" ht="14.25" x14ac:dyDescent="0.25">
      <c r="G7316" s="28"/>
    </row>
    <row r="7317" spans="7:7" s="66" customFormat="1" ht="14.25" x14ac:dyDescent="0.25">
      <c r="G7317" s="28"/>
    </row>
    <row r="7318" spans="7:7" s="66" customFormat="1" ht="14.25" x14ac:dyDescent="0.25">
      <c r="G7318" s="28"/>
    </row>
    <row r="7319" spans="7:7" s="66" customFormat="1" ht="14.25" x14ac:dyDescent="0.25">
      <c r="G7319" s="28"/>
    </row>
    <row r="7320" spans="7:7" s="66" customFormat="1" ht="14.25" x14ac:dyDescent="0.25">
      <c r="G7320" s="28"/>
    </row>
    <row r="7321" spans="7:7" s="66" customFormat="1" ht="14.25" x14ac:dyDescent="0.25">
      <c r="G7321" s="28"/>
    </row>
    <row r="7322" spans="7:7" s="66" customFormat="1" ht="14.25" x14ac:dyDescent="0.25">
      <c r="G7322" s="28"/>
    </row>
    <row r="7323" spans="7:7" s="66" customFormat="1" ht="14.25" x14ac:dyDescent="0.25">
      <c r="G7323" s="28"/>
    </row>
    <row r="7324" spans="7:7" s="66" customFormat="1" ht="14.25" x14ac:dyDescent="0.25">
      <c r="G7324" s="28"/>
    </row>
    <row r="7325" spans="7:7" s="66" customFormat="1" ht="14.25" x14ac:dyDescent="0.25">
      <c r="G7325" s="28"/>
    </row>
    <row r="7326" spans="7:7" s="66" customFormat="1" ht="14.25" x14ac:dyDescent="0.25">
      <c r="G7326" s="28"/>
    </row>
    <row r="7327" spans="7:7" s="66" customFormat="1" ht="14.25" x14ac:dyDescent="0.25">
      <c r="G7327" s="28"/>
    </row>
    <row r="7328" spans="7:7" s="66" customFormat="1" ht="14.25" x14ac:dyDescent="0.25">
      <c r="G7328" s="28"/>
    </row>
    <row r="7329" spans="7:7" s="66" customFormat="1" ht="14.25" x14ac:dyDescent="0.25">
      <c r="G7329" s="28"/>
    </row>
    <row r="7330" spans="7:7" s="66" customFormat="1" ht="14.25" x14ac:dyDescent="0.25">
      <c r="G7330" s="28"/>
    </row>
    <row r="7331" spans="7:7" s="66" customFormat="1" ht="14.25" x14ac:dyDescent="0.25">
      <c r="G7331" s="28"/>
    </row>
    <row r="7332" spans="7:7" s="66" customFormat="1" ht="14.25" x14ac:dyDescent="0.25">
      <c r="G7332" s="28"/>
    </row>
    <row r="7333" spans="7:7" s="66" customFormat="1" ht="14.25" x14ac:dyDescent="0.25">
      <c r="G7333" s="28"/>
    </row>
    <row r="7334" spans="7:7" s="66" customFormat="1" ht="14.25" x14ac:dyDescent="0.25">
      <c r="G7334" s="28"/>
    </row>
    <row r="7335" spans="7:7" s="66" customFormat="1" ht="14.25" x14ac:dyDescent="0.25">
      <c r="G7335" s="28"/>
    </row>
    <row r="7336" spans="7:7" s="66" customFormat="1" ht="14.25" x14ac:dyDescent="0.25">
      <c r="G7336" s="28"/>
    </row>
    <row r="7337" spans="7:7" s="66" customFormat="1" ht="14.25" x14ac:dyDescent="0.25">
      <c r="G7337" s="28"/>
    </row>
    <row r="7338" spans="7:7" s="66" customFormat="1" ht="14.25" x14ac:dyDescent="0.25">
      <c r="G7338" s="28"/>
    </row>
    <row r="7339" spans="7:7" s="66" customFormat="1" ht="14.25" x14ac:dyDescent="0.25">
      <c r="G7339" s="28"/>
    </row>
    <row r="7340" spans="7:7" s="66" customFormat="1" ht="14.25" x14ac:dyDescent="0.25">
      <c r="G7340" s="28"/>
    </row>
    <row r="7341" spans="7:7" s="66" customFormat="1" ht="14.25" x14ac:dyDescent="0.25">
      <c r="G7341" s="28"/>
    </row>
    <row r="7342" spans="7:7" s="66" customFormat="1" ht="14.25" x14ac:dyDescent="0.25">
      <c r="G7342" s="28"/>
    </row>
    <row r="7343" spans="7:7" s="66" customFormat="1" ht="14.25" x14ac:dyDescent="0.25">
      <c r="G7343" s="28"/>
    </row>
    <row r="7344" spans="7:7" s="66" customFormat="1" ht="14.25" x14ac:dyDescent="0.25">
      <c r="G7344" s="28"/>
    </row>
    <row r="7345" spans="7:7" s="66" customFormat="1" ht="14.25" x14ac:dyDescent="0.25">
      <c r="G7345" s="28"/>
    </row>
    <row r="7346" spans="7:7" s="66" customFormat="1" ht="14.25" x14ac:dyDescent="0.25">
      <c r="G7346" s="28"/>
    </row>
    <row r="7347" spans="7:7" s="66" customFormat="1" ht="14.25" x14ac:dyDescent="0.25">
      <c r="G7347" s="28"/>
    </row>
    <row r="7348" spans="7:7" s="66" customFormat="1" ht="14.25" x14ac:dyDescent="0.25">
      <c r="G7348" s="28"/>
    </row>
    <row r="7349" spans="7:7" s="66" customFormat="1" ht="14.25" x14ac:dyDescent="0.25">
      <c r="G7349" s="28"/>
    </row>
    <row r="7350" spans="7:7" s="66" customFormat="1" ht="14.25" x14ac:dyDescent="0.25">
      <c r="G7350" s="28"/>
    </row>
    <row r="7351" spans="7:7" s="66" customFormat="1" ht="14.25" x14ac:dyDescent="0.25">
      <c r="G7351" s="28"/>
    </row>
    <row r="7352" spans="7:7" s="66" customFormat="1" ht="14.25" x14ac:dyDescent="0.25">
      <c r="G7352" s="28"/>
    </row>
    <row r="7353" spans="7:7" s="66" customFormat="1" ht="14.25" x14ac:dyDescent="0.25">
      <c r="G7353" s="28"/>
    </row>
    <row r="7354" spans="7:7" s="66" customFormat="1" ht="14.25" x14ac:dyDescent="0.25">
      <c r="G7354" s="28"/>
    </row>
    <row r="7355" spans="7:7" s="66" customFormat="1" ht="14.25" x14ac:dyDescent="0.25">
      <c r="G7355" s="28"/>
    </row>
    <row r="7356" spans="7:7" s="66" customFormat="1" ht="14.25" x14ac:dyDescent="0.25">
      <c r="G7356" s="28"/>
    </row>
    <row r="7357" spans="7:7" s="66" customFormat="1" ht="14.25" x14ac:dyDescent="0.25">
      <c r="G7357" s="28"/>
    </row>
    <row r="7358" spans="7:7" s="66" customFormat="1" ht="14.25" x14ac:dyDescent="0.25">
      <c r="G7358" s="28"/>
    </row>
    <row r="7359" spans="7:7" s="66" customFormat="1" ht="14.25" x14ac:dyDescent="0.25">
      <c r="G7359" s="28"/>
    </row>
    <row r="7360" spans="7:7" s="66" customFormat="1" ht="14.25" x14ac:dyDescent="0.25">
      <c r="G7360" s="28"/>
    </row>
    <row r="7361" spans="7:7" s="66" customFormat="1" ht="14.25" x14ac:dyDescent="0.25">
      <c r="G7361" s="28"/>
    </row>
    <row r="7362" spans="7:7" s="66" customFormat="1" ht="14.25" x14ac:dyDescent="0.25">
      <c r="G7362" s="28"/>
    </row>
    <row r="7363" spans="7:7" s="66" customFormat="1" ht="14.25" x14ac:dyDescent="0.25">
      <c r="G7363" s="28"/>
    </row>
    <row r="7364" spans="7:7" s="66" customFormat="1" ht="14.25" x14ac:dyDescent="0.25">
      <c r="G7364" s="28"/>
    </row>
    <row r="7365" spans="7:7" s="66" customFormat="1" ht="14.25" x14ac:dyDescent="0.25">
      <c r="G7365" s="28"/>
    </row>
    <row r="7366" spans="7:7" s="66" customFormat="1" ht="14.25" x14ac:dyDescent="0.25">
      <c r="G7366" s="28"/>
    </row>
    <row r="7367" spans="7:7" s="66" customFormat="1" ht="14.25" x14ac:dyDescent="0.25">
      <c r="G7367" s="28"/>
    </row>
    <row r="7368" spans="7:7" s="66" customFormat="1" ht="14.25" x14ac:dyDescent="0.25">
      <c r="G7368" s="28"/>
    </row>
    <row r="7369" spans="7:7" s="66" customFormat="1" ht="14.25" x14ac:dyDescent="0.25">
      <c r="G7369" s="28"/>
    </row>
    <row r="7370" spans="7:7" s="66" customFormat="1" ht="14.25" x14ac:dyDescent="0.25">
      <c r="G7370" s="28"/>
    </row>
    <row r="7371" spans="7:7" s="66" customFormat="1" ht="14.25" x14ac:dyDescent="0.25">
      <c r="G7371" s="28"/>
    </row>
    <row r="7372" spans="7:7" s="66" customFormat="1" ht="14.25" x14ac:dyDescent="0.25">
      <c r="G7372" s="28"/>
    </row>
    <row r="7373" spans="7:7" s="66" customFormat="1" ht="14.25" x14ac:dyDescent="0.25">
      <c r="G7373" s="28"/>
    </row>
    <row r="7374" spans="7:7" s="66" customFormat="1" ht="14.25" x14ac:dyDescent="0.25">
      <c r="G7374" s="28"/>
    </row>
    <row r="7375" spans="7:7" s="66" customFormat="1" ht="14.25" x14ac:dyDescent="0.25">
      <c r="G7375" s="28"/>
    </row>
    <row r="7376" spans="7:7" s="66" customFormat="1" ht="14.25" x14ac:dyDescent="0.25">
      <c r="G7376" s="28"/>
    </row>
    <row r="7377" spans="7:7" s="66" customFormat="1" ht="14.25" x14ac:dyDescent="0.25">
      <c r="G7377" s="28"/>
    </row>
    <row r="7378" spans="7:7" s="66" customFormat="1" ht="14.25" x14ac:dyDescent="0.25">
      <c r="G7378" s="28"/>
    </row>
    <row r="7379" spans="7:7" s="66" customFormat="1" ht="14.25" x14ac:dyDescent="0.25">
      <c r="G7379" s="28"/>
    </row>
    <row r="7380" spans="7:7" s="66" customFormat="1" ht="14.25" x14ac:dyDescent="0.25">
      <c r="G7380" s="28"/>
    </row>
    <row r="7381" spans="7:7" s="66" customFormat="1" ht="14.25" x14ac:dyDescent="0.25">
      <c r="G7381" s="28"/>
    </row>
    <row r="7382" spans="7:7" s="66" customFormat="1" ht="14.25" x14ac:dyDescent="0.25">
      <c r="G7382" s="28"/>
    </row>
    <row r="7383" spans="7:7" s="66" customFormat="1" ht="14.25" x14ac:dyDescent="0.25">
      <c r="G7383" s="28"/>
    </row>
    <row r="7384" spans="7:7" s="66" customFormat="1" ht="14.25" x14ac:dyDescent="0.25">
      <c r="G7384" s="28"/>
    </row>
    <row r="7385" spans="7:7" s="66" customFormat="1" ht="14.25" x14ac:dyDescent="0.25">
      <c r="G7385" s="28"/>
    </row>
    <row r="7386" spans="7:7" s="66" customFormat="1" ht="14.25" x14ac:dyDescent="0.25">
      <c r="G7386" s="28"/>
    </row>
    <row r="7387" spans="7:7" s="66" customFormat="1" ht="14.25" x14ac:dyDescent="0.25">
      <c r="G7387" s="28"/>
    </row>
    <row r="7388" spans="7:7" s="66" customFormat="1" ht="14.25" x14ac:dyDescent="0.25">
      <c r="G7388" s="28"/>
    </row>
    <row r="7389" spans="7:7" s="66" customFormat="1" ht="14.25" x14ac:dyDescent="0.25">
      <c r="G7389" s="28"/>
    </row>
    <row r="7390" spans="7:7" s="66" customFormat="1" ht="14.25" x14ac:dyDescent="0.25">
      <c r="G7390" s="28"/>
    </row>
    <row r="7391" spans="7:7" s="66" customFormat="1" ht="14.25" x14ac:dyDescent="0.25">
      <c r="G7391" s="28"/>
    </row>
    <row r="7392" spans="7:7" s="66" customFormat="1" ht="14.25" x14ac:dyDescent="0.25">
      <c r="G7392" s="28"/>
    </row>
    <row r="7393" spans="7:7" s="66" customFormat="1" ht="14.25" x14ac:dyDescent="0.25">
      <c r="G7393" s="28"/>
    </row>
    <row r="7394" spans="7:7" s="66" customFormat="1" ht="14.25" x14ac:dyDescent="0.25">
      <c r="G7394" s="28"/>
    </row>
    <row r="7395" spans="7:7" s="66" customFormat="1" ht="14.25" x14ac:dyDescent="0.25">
      <c r="G7395" s="28"/>
    </row>
    <row r="7396" spans="7:7" s="66" customFormat="1" ht="14.25" x14ac:dyDescent="0.25">
      <c r="G7396" s="28"/>
    </row>
    <row r="7397" spans="7:7" s="66" customFormat="1" ht="14.25" x14ac:dyDescent="0.25">
      <c r="G7397" s="28"/>
    </row>
    <row r="7398" spans="7:7" s="66" customFormat="1" ht="14.25" x14ac:dyDescent="0.25">
      <c r="G7398" s="28"/>
    </row>
    <row r="7399" spans="7:7" s="66" customFormat="1" ht="14.25" x14ac:dyDescent="0.25">
      <c r="G7399" s="28"/>
    </row>
    <row r="7400" spans="7:7" s="66" customFormat="1" ht="14.25" x14ac:dyDescent="0.25">
      <c r="G7400" s="28"/>
    </row>
    <row r="7401" spans="7:7" s="66" customFormat="1" ht="14.25" x14ac:dyDescent="0.25">
      <c r="G7401" s="28"/>
    </row>
    <row r="7402" spans="7:7" s="66" customFormat="1" ht="14.25" x14ac:dyDescent="0.25">
      <c r="G7402" s="28"/>
    </row>
    <row r="7403" spans="7:7" s="66" customFormat="1" ht="14.25" x14ac:dyDescent="0.25">
      <c r="G7403" s="28"/>
    </row>
    <row r="7404" spans="7:7" s="66" customFormat="1" ht="14.25" x14ac:dyDescent="0.25">
      <c r="G7404" s="28"/>
    </row>
    <row r="7405" spans="7:7" s="66" customFormat="1" ht="14.25" x14ac:dyDescent="0.25">
      <c r="G7405" s="28"/>
    </row>
    <row r="7406" spans="7:7" s="66" customFormat="1" ht="14.25" x14ac:dyDescent="0.25">
      <c r="G7406" s="28"/>
    </row>
    <row r="7407" spans="7:7" s="66" customFormat="1" ht="14.25" x14ac:dyDescent="0.25">
      <c r="G7407" s="28"/>
    </row>
    <row r="7408" spans="7:7" s="66" customFormat="1" ht="14.25" x14ac:dyDescent="0.25">
      <c r="G7408" s="28"/>
    </row>
    <row r="7409" spans="7:7" s="66" customFormat="1" ht="14.25" x14ac:dyDescent="0.25">
      <c r="G7409" s="28"/>
    </row>
    <row r="7410" spans="7:7" s="66" customFormat="1" ht="14.25" x14ac:dyDescent="0.25">
      <c r="G7410" s="28"/>
    </row>
    <row r="7411" spans="7:7" s="66" customFormat="1" ht="14.25" x14ac:dyDescent="0.25">
      <c r="G7411" s="28"/>
    </row>
    <row r="7412" spans="7:7" s="66" customFormat="1" ht="14.25" x14ac:dyDescent="0.25">
      <c r="G7412" s="28"/>
    </row>
    <row r="7413" spans="7:7" s="66" customFormat="1" ht="14.25" x14ac:dyDescent="0.25">
      <c r="G7413" s="28"/>
    </row>
    <row r="7414" spans="7:7" s="66" customFormat="1" ht="14.25" x14ac:dyDescent="0.25">
      <c r="G7414" s="28"/>
    </row>
    <row r="7415" spans="7:7" s="66" customFormat="1" ht="14.25" x14ac:dyDescent="0.25">
      <c r="G7415" s="28"/>
    </row>
    <row r="7416" spans="7:7" s="66" customFormat="1" ht="14.25" x14ac:dyDescent="0.25">
      <c r="G7416" s="28"/>
    </row>
    <row r="7417" spans="7:7" s="66" customFormat="1" ht="14.25" x14ac:dyDescent="0.25">
      <c r="G7417" s="28"/>
    </row>
    <row r="7418" spans="7:7" s="66" customFormat="1" ht="14.25" x14ac:dyDescent="0.25">
      <c r="G7418" s="28"/>
    </row>
    <row r="7419" spans="7:7" s="66" customFormat="1" ht="14.25" x14ac:dyDescent="0.25">
      <c r="G7419" s="28"/>
    </row>
    <row r="7420" spans="7:7" s="66" customFormat="1" ht="14.25" x14ac:dyDescent="0.25">
      <c r="G7420" s="28"/>
    </row>
    <row r="7421" spans="7:7" s="66" customFormat="1" ht="14.25" x14ac:dyDescent="0.25">
      <c r="G7421" s="28"/>
    </row>
    <row r="7422" spans="7:7" s="66" customFormat="1" ht="14.25" x14ac:dyDescent="0.25">
      <c r="G7422" s="28"/>
    </row>
    <row r="7423" spans="7:7" s="66" customFormat="1" ht="14.25" x14ac:dyDescent="0.25">
      <c r="G7423" s="28"/>
    </row>
    <row r="7424" spans="7:7" s="66" customFormat="1" ht="14.25" x14ac:dyDescent="0.25">
      <c r="G7424" s="28"/>
    </row>
    <row r="7425" spans="7:7" s="66" customFormat="1" ht="14.25" x14ac:dyDescent="0.25">
      <c r="G7425" s="28"/>
    </row>
    <row r="7426" spans="7:7" s="66" customFormat="1" ht="14.25" x14ac:dyDescent="0.25">
      <c r="G7426" s="28"/>
    </row>
    <row r="7427" spans="7:7" s="66" customFormat="1" ht="14.25" x14ac:dyDescent="0.25">
      <c r="G7427" s="28"/>
    </row>
    <row r="7428" spans="7:7" s="66" customFormat="1" ht="14.25" x14ac:dyDescent="0.25">
      <c r="G7428" s="28"/>
    </row>
    <row r="7429" spans="7:7" s="66" customFormat="1" ht="14.25" x14ac:dyDescent="0.25">
      <c r="G7429" s="28"/>
    </row>
    <row r="7430" spans="7:7" s="66" customFormat="1" ht="14.25" x14ac:dyDescent="0.25">
      <c r="G7430" s="28"/>
    </row>
    <row r="7431" spans="7:7" s="66" customFormat="1" ht="14.25" x14ac:dyDescent="0.25">
      <c r="G7431" s="28"/>
    </row>
    <row r="7432" spans="7:7" s="66" customFormat="1" ht="14.25" x14ac:dyDescent="0.25">
      <c r="G7432" s="28"/>
    </row>
    <row r="7433" spans="7:7" s="66" customFormat="1" ht="14.25" x14ac:dyDescent="0.25">
      <c r="G7433" s="28"/>
    </row>
    <row r="7434" spans="7:7" s="66" customFormat="1" ht="14.25" x14ac:dyDescent="0.25">
      <c r="G7434" s="28"/>
    </row>
    <row r="7435" spans="7:7" s="66" customFormat="1" ht="14.25" x14ac:dyDescent="0.25">
      <c r="G7435" s="28"/>
    </row>
    <row r="7436" spans="7:7" s="66" customFormat="1" ht="14.25" x14ac:dyDescent="0.25">
      <c r="G7436" s="28"/>
    </row>
    <row r="7437" spans="7:7" s="66" customFormat="1" ht="14.25" x14ac:dyDescent="0.25">
      <c r="G7437" s="28"/>
    </row>
    <row r="7438" spans="7:7" s="66" customFormat="1" ht="14.25" x14ac:dyDescent="0.25">
      <c r="G7438" s="28"/>
    </row>
    <row r="7439" spans="7:7" s="66" customFormat="1" ht="14.25" x14ac:dyDescent="0.25">
      <c r="G7439" s="28"/>
    </row>
    <row r="7440" spans="7:7" s="66" customFormat="1" ht="14.25" x14ac:dyDescent="0.25">
      <c r="G7440" s="28"/>
    </row>
    <row r="7441" spans="7:7" s="66" customFormat="1" ht="14.25" x14ac:dyDescent="0.25">
      <c r="G7441" s="28"/>
    </row>
    <row r="7442" spans="7:7" s="66" customFormat="1" ht="14.25" x14ac:dyDescent="0.25">
      <c r="G7442" s="28"/>
    </row>
    <row r="7443" spans="7:7" s="66" customFormat="1" ht="14.25" x14ac:dyDescent="0.25">
      <c r="G7443" s="28"/>
    </row>
    <row r="7444" spans="7:7" s="66" customFormat="1" ht="14.25" x14ac:dyDescent="0.25">
      <c r="G7444" s="28"/>
    </row>
    <row r="7445" spans="7:7" s="66" customFormat="1" ht="14.25" x14ac:dyDescent="0.25">
      <c r="G7445" s="28"/>
    </row>
    <row r="7446" spans="7:7" s="66" customFormat="1" ht="14.25" x14ac:dyDescent="0.25">
      <c r="G7446" s="28"/>
    </row>
    <row r="7447" spans="7:7" s="66" customFormat="1" ht="14.25" x14ac:dyDescent="0.25">
      <c r="G7447" s="28"/>
    </row>
    <row r="7448" spans="7:7" s="66" customFormat="1" ht="14.25" x14ac:dyDescent="0.25">
      <c r="G7448" s="28"/>
    </row>
    <row r="7449" spans="7:7" s="66" customFormat="1" ht="14.25" x14ac:dyDescent="0.25">
      <c r="G7449" s="28"/>
    </row>
    <row r="7450" spans="7:7" s="66" customFormat="1" ht="14.25" x14ac:dyDescent="0.25">
      <c r="G7450" s="28"/>
    </row>
    <row r="7451" spans="7:7" s="66" customFormat="1" ht="14.25" x14ac:dyDescent="0.25">
      <c r="G7451" s="28"/>
    </row>
    <row r="7452" spans="7:7" s="66" customFormat="1" ht="14.25" x14ac:dyDescent="0.25">
      <c r="G7452" s="28"/>
    </row>
    <row r="7453" spans="7:7" s="66" customFormat="1" ht="14.25" x14ac:dyDescent="0.25">
      <c r="G7453" s="28"/>
    </row>
    <row r="7454" spans="7:7" s="66" customFormat="1" ht="14.25" x14ac:dyDescent="0.25">
      <c r="G7454" s="28"/>
    </row>
    <row r="7455" spans="7:7" s="66" customFormat="1" ht="14.25" x14ac:dyDescent="0.25">
      <c r="G7455" s="28"/>
    </row>
    <row r="7456" spans="7:7" s="66" customFormat="1" ht="14.25" x14ac:dyDescent="0.25">
      <c r="G7456" s="28"/>
    </row>
    <row r="7457" spans="7:7" s="66" customFormat="1" ht="14.25" x14ac:dyDescent="0.25">
      <c r="G7457" s="28"/>
    </row>
    <row r="7458" spans="7:7" s="66" customFormat="1" ht="14.25" x14ac:dyDescent="0.25">
      <c r="G7458" s="28"/>
    </row>
    <row r="7459" spans="7:7" s="66" customFormat="1" ht="14.25" x14ac:dyDescent="0.25">
      <c r="G7459" s="28"/>
    </row>
    <row r="7460" spans="7:7" s="66" customFormat="1" ht="14.25" x14ac:dyDescent="0.25">
      <c r="G7460" s="28"/>
    </row>
    <row r="7461" spans="7:7" s="66" customFormat="1" ht="14.25" x14ac:dyDescent="0.25">
      <c r="G7461" s="28"/>
    </row>
    <row r="7462" spans="7:7" s="66" customFormat="1" ht="14.25" x14ac:dyDescent="0.25">
      <c r="G7462" s="28"/>
    </row>
    <row r="7463" spans="7:7" s="66" customFormat="1" ht="14.25" x14ac:dyDescent="0.25">
      <c r="G7463" s="28"/>
    </row>
    <row r="7464" spans="7:7" s="66" customFormat="1" ht="14.25" x14ac:dyDescent="0.25">
      <c r="G7464" s="28"/>
    </row>
    <row r="7465" spans="7:7" s="66" customFormat="1" ht="14.25" x14ac:dyDescent="0.25">
      <c r="G7465" s="28"/>
    </row>
    <row r="7466" spans="7:7" s="66" customFormat="1" ht="14.25" x14ac:dyDescent="0.25">
      <c r="G7466" s="28"/>
    </row>
    <row r="7467" spans="7:7" s="66" customFormat="1" ht="14.25" x14ac:dyDescent="0.25">
      <c r="G7467" s="28"/>
    </row>
    <row r="7468" spans="7:7" s="66" customFormat="1" ht="14.25" x14ac:dyDescent="0.25">
      <c r="G7468" s="28"/>
    </row>
    <row r="7469" spans="7:7" s="66" customFormat="1" ht="14.25" x14ac:dyDescent="0.25">
      <c r="G7469" s="28"/>
    </row>
    <row r="7470" spans="7:7" s="66" customFormat="1" ht="14.25" x14ac:dyDescent="0.25">
      <c r="G7470" s="28"/>
    </row>
    <row r="7471" spans="7:7" s="66" customFormat="1" ht="14.25" x14ac:dyDescent="0.25">
      <c r="G7471" s="28"/>
    </row>
    <row r="7472" spans="7:7" s="66" customFormat="1" ht="14.25" x14ac:dyDescent="0.25">
      <c r="G7472" s="28"/>
    </row>
    <row r="7473" spans="7:7" s="66" customFormat="1" ht="14.25" x14ac:dyDescent="0.25">
      <c r="G7473" s="28"/>
    </row>
    <row r="7474" spans="7:7" s="66" customFormat="1" ht="14.25" x14ac:dyDescent="0.25">
      <c r="G7474" s="28"/>
    </row>
    <row r="7475" spans="7:7" s="66" customFormat="1" ht="14.25" x14ac:dyDescent="0.25">
      <c r="G7475" s="28"/>
    </row>
    <row r="7476" spans="7:7" s="66" customFormat="1" ht="14.25" x14ac:dyDescent="0.25">
      <c r="G7476" s="28"/>
    </row>
    <row r="7477" spans="7:7" s="66" customFormat="1" ht="14.25" x14ac:dyDescent="0.25">
      <c r="G7477" s="28"/>
    </row>
    <row r="7478" spans="7:7" s="66" customFormat="1" ht="14.25" x14ac:dyDescent="0.25">
      <c r="G7478" s="28"/>
    </row>
    <row r="7479" spans="7:7" s="66" customFormat="1" ht="14.25" x14ac:dyDescent="0.25">
      <c r="G7479" s="28"/>
    </row>
    <row r="7480" spans="7:7" s="66" customFormat="1" ht="14.25" x14ac:dyDescent="0.25">
      <c r="G7480" s="28"/>
    </row>
    <row r="7481" spans="7:7" s="66" customFormat="1" ht="14.25" x14ac:dyDescent="0.25">
      <c r="G7481" s="28"/>
    </row>
    <row r="7482" spans="7:7" s="66" customFormat="1" ht="14.25" x14ac:dyDescent="0.25">
      <c r="G7482" s="28"/>
    </row>
    <row r="7483" spans="7:7" s="66" customFormat="1" ht="14.25" x14ac:dyDescent="0.25">
      <c r="G7483" s="28"/>
    </row>
    <row r="7484" spans="7:7" s="66" customFormat="1" ht="14.25" x14ac:dyDescent="0.25">
      <c r="G7484" s="28"/>
    </row>
    <row r="7485" spans="7:7" s="66" customFormat="1" ht="14.25" x14ac:dyDescent="0.25">
      <c r="G7485" s="28"/>
    </row>
    <row r="7486" spans="7:7" s="66" customFormat="1" ht="14.25" x14ac:dyDescent="0.25">
      <c r="G7486" s="28"/>
    </row>
    <row r="7487" spans="7:7" s="66" customFormat="1" ht="14.25" x14ac:dyDescent="0.25">
      <c r="G7487" s="28"/>
    </row>
    <row r="7488" spans="7:7" s="66" customFormat="1" ht="14.25" x14ac:dyDescent="0.25">
      <c r="G7488" s="28"/>
    </row>
    <row r="7489" spans="7:7" s="66" customFormat="1" ht="14.25" x14ac:dyDescent="0.25">
      <c r="G7489" s="28"/>
    </row>
    <row r="7490" spans="7:7" s="66" customFormat="1" ht="14.25" x14ac:dyDescent="0.25">
      <c r="G7490" s="28"/>
    </row>
    <row r="7491" spans="7:7" s="66" customFormat="1" ht="14.25" x14ac:dyDescent="0.25">
      <c r="G7491" s="28"/>
    </row>
    <row r="7492" spans="7:7" s="66" customFormat="1" ht="14.25" x14ac:dyDescent="0.25">
      <c r="G7492" s="28"/>
    </row>
    <row r="7493" spans="7:7" s="66" customFormat="1" ht="14.25" x14ac:dyDescent="0.25">
      <c r="G7493" s="28"/>
    </row>
    <row r="7494" spans="7:7" s="66" customFormat="1" ht="14.25" x14ac:dyDescent="0.25">
      <c r="G7494" s="28"/>
    </row>
    <row r="7495" spans="7:7" s="66" customFormat="1" ht="14.25" x14ac:dyDescent="0.25">
      <c r="G7495" s="28"/>
    </row>
    <row r="7496" spans="7:7" s="66" customFormat="1" ht="14.25" x14ac:dyDescent="0.25">
      <c r="G7496" s="28"/>
    </row>
    <row r="7497" spans="7:7" s="66" customFormat="1" ht="14.25" x14ac:dyDescent="0.25">
      <c r="G7497" s="28"/>
    </row>
    <row r="7498" spans="7:7" s="66" customFormat="1" ht="14.25" x14ac:dyDescent="0.25">
      <c r="G7498" s="28"/>
    </row>
    <row r="7499" spans="7:7" s="66" customFormat="1" ht="14.25" x14ac:dyDescent="0.25">
      <c r="G7499" s="28"/>
    </row>
    <row r="7500" spans="7:7" s="66" customFormat="1" ht="14.25" x14ac:dyDescent="0.25">
      <c r="G7500" s="28"/>
    </row>
    <row r="7501" spans="7:7" s="66" customFormat="1" ht="14.25" x14ac:dyDescent="0.25">
      <c r="G7501" s="28"/>
    </row>
    <row r="7502" spans="7:7" s="66" customFormat="1" ht="14.25" x14ac:dyDescent="0.25">
      <c r="G7502" s="28"/>
    </row>
    <row r="7503" spans="7:7" s="66" customFormat="1" ht="14.25" x14ac:dyDescent="0.25">
      <c r="G7503" s="28"/>
    </row>
    <row r="7504" spans="7:7" s="66" customFormat="1" ht="14.25" x14ac:dyDescent="0.25">
      <c r="G7504" s="28"/>
    </row>
    <row r="7505" spans="7:7" s="66" customFormat="1" ht="14.25" x14ac:dyDescent="0.25">
      <c r="G7505" s="28"/>
    </row>
    <row r="7506" spans="7:7" s="66" customFormat="1" ht="14.25" x14ac:dyDescent="0.25">
      <c r="G7506" s="28"/>
    </row>
    <row r="7507" spans="7:7" s="66" customFormat="1" ht="14.25" x14ac:dyDescent="0.25">
      <c r="G7507" s="28"/>
    </row>
    <row r="7508" spans="7:7" s="66" customFormat="1" ht="14.25" x14ac:dyDescent="0.25">
      <c r="G7508" s="28"/>
    </row>
    <row r="7509" spans="7:7" s="66" customFormat="1" ht="14.25" x14ac:dyDescent="0.25">
      <c r="G7509" s="28"/>
    </row>
    <row r="7510" spans="7:7" s="66" customFormat="1" ht="14.25" x14ac:dyDescent="0.25">
      <c r="G7510" s="28"/>
    </row>
    <row r="7511" spans="7:7" s="66" customFormat="1" ht="14.25" x14ac:dyDescent="0.25">
      <c r="G7511" s="28"/>
    </row>
    <row r="7512" spans="7:7" s="66" customFormat="1" ht="14.25" x14ac:dyDescent="0.25">
      <c r="G7512" s="28"/>
    </row>
    <row r="7513" spans="7:7" s="66" customFormat="1" ht="14.25" x14ac:dyDescent="0.25">
      <c r="G7513" s="28"/>
    </row>
    <row r="7514" spans="7:7" s="66" customFormat="1" ht="14.25" x14ac:dyDescent="0.25">
      <c r="G7514" s="28"/>
    </row>
    <row r="7515" spans="7:7" s="66" customFormat="1" ht="14.25" x14ac:dyDescent="0.25">
      <c r="G7515" s="28"/>
    </row>
    <row r="7516" spans="7:7" s="66" customFormat="1" ht="14.25" x14ac:dyDescent="0.25">
      <c r="G7516" s="28"/>
    </row>
    <row r="7517" spans="7:7" s="66" customFormat="1" ht="14.25" x14ac:dyDescent="0.25">
      <c r="G7517" s="28"/>
    </row>
    <row r="7518" spans="7:7" s="66" customFormat="1" ht="14.25" x14ac:dyDescent="0.25">
      <c r="G7518" s="28"/>
    </row>
    <row r="7519" spans="7:7" s="66" customFormat="1" ht="14.25" x14ac:dyDescent="0.25">
      <c r="G7519" s="28"/>
    </row>
    <row r="7520" spans="7:7" s="66" customFormat="1" ht="14.25" x14ac:dyDescent="0.25">
      <c r="G7520" s="28"/>
    </row>
    <row r="7521" spans="7:7" s="66" customFormat="1" ht="14.25" x14ac:dyDescent="0.25">
      <c r="G7521" s="28"/>
    </row>
    <row r="7522" spans="7:7" s="66" customFormat="1" ht="14.25" x14ac:dyDescent="0.25">
      <c r="G7522" s="28"/>
    </row>
    <row r="7523" spans="7:7" s="66" customFormat="1" ht="14.25" x14ac:dyDescent="0.25">
      <c r="G7523" s="28"/>
    </row>
    <row r="7524" spans="7:7" s="66" customFormat="1" ht="14.25" x14ac:dyDescent="0.25">
      <c r="G7524" s="28"/>
    </row>
    <row r="7525" spans="7:7" s="66" customFormat="1" ht="14.25" x14ac:dyDescent="0.25">
      <c r="G7525" s="28"/>
    </row>
    <row r="7526" spans="7:7" s="66" customFormat="1" ht="14.25" x14ac:dyDescent="0.25">
      <c r="G7526" s="28"/>
    </row>
    <row r="7527" spans="7:7" s="66" customFormat="1" ht="14.25" x14ac:dyDescent="0.25">
      <c r="G7527" s="28"/>
    </row>
    <row r="7528" spans="7:7" s="66" customFormat="1" ht="14.25" x14ac:dyDescent="0.25">
      <c r="G7528" s="28"/>
    </row>
    <row r="7529" spans="7:7" s="66" customFormat="1" ht="14.25" x14ac:dyDescent="0.25">
      <c r="G7529" s="28"/>
    </row>
    <row r="7530" spans="7:7" s="66" customFormat="1" ht="14.25" x14ac:dyDescent="0.25">
      <c r="G7530" s="28"/>
    </row>
    <row r="7531" spans="7:7" s="66" customFormat="1" ht="14.25" x14ac:dyDescent="0.25">
      <c r="G7531" s="28"/>
    </row>
    <row r="7532" spans="7:7" s="66" customFormat="1" ht="14.25" x14ac:dyDescent="0.25">
      <c r="G7532" s="28"/>
    </row>
    <row r="7533" spans="7:7" s="66" customFormat="1" ht="14.25" x14ac:dyDescent="0.25">
      <c r="G7533" s="28"/>
    </row>
    <row r="7534" spans="7:7" s="66" customFormat="1" ht="14.25" x14ac:dyDescent="0.25">
      <c r="G7534" s="28"/>
    </row>
    <row r="7535" spans="7:7" s="66" customFormat="1" ht="14.25" x14ac:dyDescent="0.25">
      <c r="G7535" s="28"/>
    </row>
    <row r="7536" spans="7:7" s="66" customFormat="1" ht="14.25" x14ac:dyDescent="0.25">
      <c r="G7536" s="28"/>
    </row>
    <row r="7537" spans="7:7" s="66" customFormat="1" ht="14.25" x14ac:dyDescent="0.25">
      <c r="G7537" s="28"/>
    </row>
    <row r="7538" spans="7:7" s="66" customFormat="1" ht="14.25" x14ac:dyDescent="0.25">
      <c r="G7538" s="28"/>
    </row>
    <row r="7539" spans="7:7" s="66" customFormat="1" ht="14.25" x14ac:dyDescent="0.25">
      <c r="G7539" s="28"/>
    </row>
    <row r="7540" spans="7:7" s="66" customFormat="1" ht="14.25" x14ac:dyDescent="0.25">
      <c r="G7540" s="28"/>
    </row>
    <row r="7541" spans="7:7" s="66" customFormat="1" ht="14.25" x14ac:dyDescent="0.25">
      <c r="G7541" s="28"/>
    </row>
    <row r="7542" spans="7:7" s="66" customFormat="1" ht="14.25" x14ac:dyDescent="0.25">
      <c r="G7542" s="28"/>
    </row>
    <row r="7543" spans="7:7" s="66" customFormat="1" ht="14.25" x14ac:dyDescent="0.25">
      <c r="G7543" s="28"/>
    </row>
    <row r="7544" spans="7:7" s="66" customFormat="1" ht="14.25" x14ac:dyDescent="0.25">
      <c r="G7544" s="28"/>
    </row>
    <row r="7545" spans="7:7" s="66" customFormat="1" ht="14.25" x14ac:dyDescent="0.25">
      <c r="G7545" s="28"/>
    </row>
    <row r="7546" spans="7:7" s="66" customFormat="1" ht="14.25" x14ac:dyDescent="0.25">
      <c r="G7546" s="28"/>
    </row>
    <row r="7547" spans="7:7" s="66" customFormat="1" ht="14.25" x14ac:dyDescent="0.25">
      <c r="G7547" s="28"/>
    </row>
    <row r="7548" spans="7:7" s="66" customFormat="1" ht="14.25" x14ac:dyDescent="0.25">
      <c r="G7548" s="28"/>
    </row>
    <row r="7549" spans="7:7" s="66" customFormat="1" ht="14.25" x14ac:dyDescent="0.25">
      <c r="G7549" s="28"/>
    </row>
    <row r="7550" spans="7:7" s="66" customFormat="1" ht="14.25" x14ac:dyDescent="0.25">
      <c r="G7550" s="28"/>
    </row>
    <row r="7551" spans="7:7" s="66" customFormat="1" ht="14.25" x14ac:dyDescent="0.25">
      <c r="G7551" s="28"/>
    </row>
    <row r="7552" spans="7:7" s="66" customFormat="1" ht="14.25" x14ac:dyDescent="0.25">
      <c r="G7552" s="28"/>
    </row>
    <row r="7553" spans="7:7" s="66" customFormat="1" ht="14.25" x14ac:dyDescent="0.25">
      <c r="G7553" s="28"/>
    </row>
    <row r="7554" spans="7:7" s="66" customFormat="1" ht="14.25" x14ac:dyDescent="0.25">
      <c r="G7554" s="28"/>
    </row>
    <row r="7555" spans="7:7" s="66" customFormat="1" ht="14.25" x14ac:dyDescent="0.25">
      <c r="G7555" s="28"/>
    </row>
    <row r="7556" spans="7:7" s="66" customFormat="1" ht="14.25" x14ac:dyDescent="0.25">
      <c r="G7556" s="28"/>
    </row>
    <row r="7557" spans="7:7" s="66" customFormat="1" ht="14.25" x14ac:dyDescent="0.25">
      <c r="G7557" s="28"/>
    </row>
    <row r="7558" spans="7:7" s="66" customFormat="1" ht="14.25" x14ac:dyDescent="0.25">
      <c r="G7558" s="28"/>
    </row>
    <row r="7559" spans="7:7" s="66" customFormat="1" ht="14.25" x14ac:dyDescent="0.25">
      <c r="G7559" s="28"/>
    </row>
    <row r="7560" spans="7:7" s="66" customFormat="1" ht="14.25" x14ac:dyDescent="0.25">
      <c r="G7560" s="28"/>
    </row>
    <row r="7561" spans="7:7" s="66" customFormat="1" ht="14.25" x14ac:dyDescent="0.25">
      <c r="G7561" s="28"/>
    </row>
    <row r="7562" spans="7:7" s="66" customFormat="1" ht="14.25" x14ac:dyDescent="0.25">
      <c r="G7562" s="28"/>
    </row>
    <row r="7563" spans="7:7" s="66" customFormat="1" ht="14.25" x14ac:dyDescent="0.25">
      <c r="G7563" s="28"/>
    </row>
    <row r="7564" spans="7:7" s="66" customFormat="1" ht="14.25" x14ac:dyDescent="0.25">
      <c r="G7564" s="28"/>
    </row>
    <row r="7565" spans="7:7" s="66" customFormat="1" ht="14.25" x14ac:dyDescent="0.25">
      <c r="G7565" s="28"/>
    </row>
    <row r="7566" spans="7:7" s="66" customFormat="1" ht="14.25" x14ac:dyDescent="0.25">
      <c r="G7566" s="28"/>
    </row>
    <row r="7567" spans="7:7" s="66" customFormat="1" ht="14.25" x14ac:dyDescent="0.25">
      <c r="G7567" s="28"/>
    </row>
    <row r="7568" spans="7:7" s="66" customFormat="1" ht="14.25" x14ac:dyDescent="0.25">
      <c r="G7568" s="28"/>
    </row>
    <row r="7569" spans="7:7" s="66" customFormat="1" ht="14.25" x14ac:dyDescent="0.25">
      <c r="G7569" s="28"/>
    </row>
    <row r="7570" spans="7:7" s="66" customFormat="1" ht="14.25" x14ac:dyDescent="0.25">
      <c r="G7570" s="28"/>
    </row>
    <row r="7571" spans="7:7" s="66" customFormat="1" ht="14.25" x14ac:dyDescent="0.25">
      <c r="G7571" s="28"/>
    </row>
    <row r="7572" spans="7:7" s="66" customFormat="1" ht="14.25" x14ac:dyDescent="0.25">
      <c r="G7572" s="28"/>
    </row>
    <row r="7573" spans="7:7" s="66" customFormat="1" ht="14.25" x14ac:dyDescent="0.25">
      <c r="G7573" s="28"/>
    </row>
    <row r="7574" spans="7:7" s="66" customFormat="1" ht="14.25" x14ac:dyDescent="0.25">
      <c r="G7574" s="28"/>
    </row>
    <row r="7575" spans="7:7" s="66" customFormat="1" ht="14.25" x14ac:dyDescent="0.25">
      <c r="G7575" s="28"/>
    </row>
    <row r="7576" spans="7:7" s="66" customFormat="1" ht="14.25" x14ac:dyDescent="0.25">
      <c r="G7576" s="28"/>
    </row>
    <row r="7577" spans="7:7" s="66" customFormat="1" ht="14.25" x14ac:dyDescent="0.25">
      <c r="G7577" s="28"/>
    </row>
    <row r="7578" spans="7:7" s="66" customFormat="1" ht="14.25" x14ac:dyDescent="0.25">
      <c r="G7578" s="28"/>
    </row>
    <row r="7579" spans="7:7" s="66" customFormat="1" ht="14.25" x14ac:dyDescent="0.25">
      <c r="G7579" s="28"/>
    </row>
    <row r="7580" spans="7:7" s="66" customFormat="1" ht="14.25" x14ac:dyDescent="0.25">
      <c r="G7580" s="28"/>
    </row>
    <row r="7581" spans="7:7" s="66" customFormat="1" ht="14.25" x14ac:dyDescent="0.25">
      <c r="G7581" s="28"/>
    </row>
    <row r="7582" spans="7:7" s="66" customFormat="1" ht="14.25" x14ac:dyDescent="0.25">
      <c r="G7582" s="28"/>
    </row>
    <row r="7583" spans="7:7" s="66" customFormat="1" ht="14.25" x14ac:dyDescent="0.25">
      <c r="G7583" s="28"/>
    </row>
    <row r="7584" spans="7:7" s="66" customFormat="1" ht="14.25" x14ac:dyDescent="0.25">
      <c r="G7584" s="28"/>
    </row>
    <row r="7585" spans="7:7" s="66" customFormat="1" ht="14.25" x14ac:dyDescent="0.25">
      <c r="G7585" s="28"/>
    </row>
    <row r="7586" spans="7:7" s="66" customFormat="1" ht="14.25" x14ac:dyDescent="0.25">
      <c r="G7586" s="28"/>
    </row>
    <row r="7587" spans="7:7" s="66" customFormat="1" ht="14.25" x14ac:dyDescent="0.25">
      <c r="G7587" s="28"/>
    </row>
    <row r="7588" spans="7:7" s="66" customFormat="1" ht="14.25" x14ac:dyDescent="0.25">
      <c r="G7588" s="28"/>
    </row>
    <row r="7589" spans="7:7" s="66" customFormat="1" ht="14.25" x14ac:dyDescent="0.25">
      <c r="G7589" s="28"/>
    </row>
    <row r="7590" spans="7:7" s="66" customFormat="1" ht="14.25" x14ac:dyDescent="0.25">
      <c r="G7590" s="28"/>
    </row>
    <row r="7591" spans="7:7" s="66" customFormat="1" ht="14.25" x14ac:dyDescent="0.25">
      <c r="G7591" s="28"/>
    </row>
    <row r="7592" spans="7:7" s="66" customFormat="1" ht="14.25" x14ac:dyDescent="0.25">
      <c r="G7592" s="28"/>
    </row>
    <row r="7593" spans="7:7" s="66" customFormat="1" ht="14.25" x14ac:dyDescent="0.25">
      <c r="G7593" s="28"/>
    </row>
    <row r="7594" spans="7:7" s="66" customFormat="1" ht="14.25" x14ac:dyDescent="0.25">
      <c r="G7594" s="28"/>
    </row>
    <row r="7595" spans="7:7" s="66" customFormat="1" ht="14.25" x14ac:dyDescent="0.25">
      <c r="G7595" s="28"/>
    </row>
    <row r="7596" spans="7:7" s="66" customFormat="1" ht="14.25" x14ac:dyDescent="0.25">
      <c r="G7596" s="28"/>
    </row>
    <row r="7597" spans="7:7" s="66" customFormat="1" ht="14.25" x14ac:dyDescent="0.25">
      <c r="G7597" s="28"/>
    </row>
    <row r="7598" spans="7:7" s="66" customFormat="1" ht="14.25" x14ac:dyDescent="0.25">
      <c r="G7598" s="28"/>
    </row>
    <row r="7599" spans="7:7" s="66" customFormat="1" ht="14.25" x14ac:dyDescent="0.25">
      <c r="G7599" s="28"/>
    </row>
    <row r="7600" spans="7:7" s="66" customFormat="1" ht="14.25" x14ac:dyDescent="0.25">
      <c r="G7600" s="28"/>
    </row>
    <row r="7601" spans="7:7" s="66" customFormat="1" ht="14.25" x14ac:dyDescent="0.25">
      <c r="G7601" s="28"/>
    </row>
    <row r="7602" spans="7:7" s="66" customFormat="1" ht="14.25" x14ac:dyDescent="0.25">
      <c r="G7602" s="28"/>
    </row>
    <row r="7603" spans="7:7" s="66" customFormat="1" ht="14.25" x14ac:dyDescent="0.25">
      <c r="G7603" s="28"/>
    </row>
    <row r="7604" spans="7:7" s="66" customFormat="1" ht="14.25" x14ac:dyDescent="0.25">
      <c r="G7604" s="28"/>
    </row>
    <row r="7605" spans="7:7" s="66" customFormat="1" ht="14.25" x14ac:dyDescent="0.25">
      <c r="G7605" s="28"/>
    </row>
    <row r="7606" spans="7:7" s="66" customFormat="1" ht="14.25" x14ac:dyDescent="0.25">
      <c r="G7606" s="28"/>
    </row>
    <row r="7607" spans="7:7" s="66" customFormat="1" ht="14.25" x14ac:dyDescent="0.25">
      <c r="G7607" s="28"/>
    </row>
    <row r="7608" spans="7:7" s="66" customFormat="1" ht="14.25" x14ac:dyDescent="0.25">
      <c r="G7608" s="28"/>
    </row>
    <row r="7609" spans="7:7" s="66" customFormat="1" ht="14.25" x14ac:dyDescent="0.25">
      <c r="G7609" s="28"/>
    </row>
    <row r="7610" spans="7:7" s="66" customFormat="1" ht="14.25" x14ac:dyDescent="0.25">
      <c r="G7610" s="28"/>
    </row>
    <row r="7611" spans="7:7" s="66" customFormat="1" ht="14.25" x14ac:dyDescent="0.25">
      <c r="G7611" s="28"/>
    </row>
    <row r="7612" spans="7:7" s="66" customFormat="1" ht="14.25" x14ac:dyDescent="0.25">
      <c r="G7612" s="28"/>
    </row>
    <row r="7613" spans="7:7" s="66" customFormat="1" ht="14.25" x14ac:dyDescent="0.25">
      <c r="G7613" s="28"/>
    </row>
    <row r="7614" spans="7:7" s="66" customFormat="1" ht="14.25" x14ac:dyDescent="0.25">
      <c r="G7614" s="28"/>
    </row>
    <row r="7615" spans="7:7" s="66" customFormat="1" ht="14.25" x14ac:dyDescent="0.25">
      <c r="G7615" s="28"/>
    </row>
    <row r="7616" spans="7:7" s="66" customFormat="1" ht="14.25" x14ac:dyDescent="0.25">
      <c r="G7616" s="28"/>
    </row>
    <row r="7617" spans="7:7" s="66" customFormat="1" ht="14.25" x14ac:dyDescent="0.25">
      <c r="G7617" s="28"/>
    </row>
    <row r="7618" spans="7:7" s="66" customFormat="1" ht="14.25" x14ac:dyDescent="0.25">
      <c r="G7618" s="28"/>
    </row>
    <row r="7619" spans="7:7" s="66" customFormat="1" ht="14.25" x14ac:dyDescent="0.25">
      <c r="G7619" s="28"/>
    </row>
    <row r="7620" spans="7:7" s="66" customFormat="1" ht="14.25" x14ac:dyDescent="0.25">
      <c r="G7620" s="28"/>
    </row>
    <row r="7621" spans="7:7" s="66" customFormat="1" ht="14.25" x14ac:dyDescent="0.25">
      <c r="G7621" s="28"/>
    </row>
    <row r="7622" spans="7:7" s="66" customFormat="1" ht="14.25" x14ac:dyDescent="0.25">
      <c r="G7622" s="28"/>
    </row>
    <row r="7623" spans="7:7" s="66" customFormat="1" ht="14.25" x14ac:dyDescent="0.25">
      <c r="G7623" s="28"/>
    </row>
    <row r="7624" spans="7:7" s="66" customFormat="1" ht="14.25" x14ac:dyDescent="0.25">
      <c r="G7624" s="28"/>
    </row>
    <row r="7625" spans="7:7" s="66" customFormat="1" ht="14.25" x14ac:dyDescent="0.25">
      <c r="G7625" s="28"/>
    </row>
    <row r="7626" spans="7:7" s="66" customFormat="1" ht="14.25" x14ac:dyDescent="0.25">
      <c r="G7626" s="28"/>
    </row>
    <row r="7627" spans="7:7" s="66" customFormat="1" ht="14.25" x14ac:dyDescent="0.25">
      <c r="G7627" s="28"/>
    </row>
    <row r="7628" spans="7:7" s="66" customFormat="1" ht="14.25" x14ac:dyDescent="0.25">
      <c r="G7628" s="28"/>
    </row>
    <row r="7629" spans="7:7" s="66" customFormat="1" ht="14.25" x14ac:dyDescent="0.25">
      <c r="G7629" s="28"/>
    </row>
    <row r="7630" spans="7:7" s="66" customFormat="1" ht="14.25" x14ac:dyDescent="0.25">
      <c r="G7630" s="28"/>
    </row>
    <row r="7631" spans="7:7" s="66" customFormat="1" ht="14.25" x14ac:dyDescent="0.25">
      <c r="G7631" s="28"/>
    </row>
    <row r="7632" spans="7:7" s="66" customFormat="1" ht="14.25" x14ac:dyDescent="0.25">
      <c r="G7632" s="28"/>
    </row>
    <row r="7633" spans="7:7" s="66" customFormat="1" ht="14.25" x14ac:dyDescent="0.25">
      <c r="G7633" s="28"/>
    </row>
    <row r="7634" spans="7:7" s="66" customFormat="1" ht="14.25" x14ac:dyDescent="0.25">
      <c r="G7634" s="28"/>
    </row>
    <row r="7635" spans="7:7" s="66" customFormat="1" ht="14.25" x14ac:dyDescent="0.25">
      <c r="G7635" s="28"/>
    </row>
    <row r="7636" spans="7:7" s="66" customFormat="1" ht="14.25" x14ac:dyDescent="0.25">
      <c r="G7636" s="28"/>
    </row>
    <row r="7637" spans="7:7" s="66" customFormat="1" ht="14.25" x14ac:dyDescent="0.25">
      <c r="G7637" s="28"/>
    </row>
    <row r="7638" spans="7:7" s="66" customFormat="1" ht="14.25" x14ac:dyDescent="0.25">
      <c r="G7638" s="28"/>
    </row>
    <row r="7639" spans="7:7" s="66" customFormat="1" ht="14.25" x14ac:dyDescent="0.25">
      <c r="G7639" s="28"/>
    </row>
    <row r="7640" spans="7:7" s="66" customFormat="1" ht="14.25" x14ac:dyDescent="0.25">
      <c r="G7640" s="28"/>
    </row>
    <row r="7641" spans="7:7" s="66" customFormat="1" ht="14.25" x14ac:dyDescent="0.25">
      <c r="G7641" s="28"/>
    </row>
    <row r="7642" spans="7:7" s="66" customFormat="1" ht="14.25" x14ac:dyDescent="0.25">
      <c r="G7642" s="28"/>
    </row>
    <row r="7643" spans="7:7" s="66" customFormat="1" ht="14.25" x14ac:dyDescent="0.25">
      <c r="G7643" s="28"/>
    </row>
    <row r="7644" spans="7:7" s="66" customFormat="1" ht="14.25" x14ac:dyDescent="0.25">
      <c r="G7644" s="28"/>
    </row>
    <row r="7645" spans="7:7" s="66" customFormat="1" ht="14.25" x14ac:dyDescent="0.25">
      <c r="G7645" s="28"/>
    </row>
    <row r="7646" spans="7:7" s="66" customFormat="1" ht="14.25" x14ac:dyDescent="0.25">
      <c r="G7646" s="28"/>
    </row>
    <row r="7647" spans="7:7" s="66" customFormat="1" ht="14.25" x14ac:dyDescent="0.25">
      <c r="G7647" s="28"/>
    </row>
    <row r="7648" spans="7:7" s="66" customFormat="1" ht="14.25" x14ac:dyDescent="0.25">
      <c r="G7648" s="28"/>
    </row>
    <row r="7649" spans="7:7" s="66" customFormat="1" ht="14.25" x14ac:dyDescent="0.25">
      <c r="G7649" s="28"/>
    </row>
    <row r="7650" spans="7:7" s="66" customFormat="1" ht="14.25" x14ac:dyDescent="0.25">
      <c r="G7650" s="28"/>
    </row>
    <row r="7651" spans="7:7" s="66" customFormat="1" ht="14.25" x14ac:dyDescent="0.25">
      <c r="G7651" s="28"/>
    </row>
    <row r="7652" spans="7:7" s="66" customFormat="1" ht="14.25" x14ac:dyDescent="0.25">
      <c r="G7652" s="28"/>
    </row>
    <row r="7653" spans="7:7" s="66" customFormat="1" ht="14.25" x14ac:dyDescent="0.25">
      <c r="G7653" s="28"/>
    </row>
    <row r="7654" spans="7:7" s="66" customFormat="1" ht="14.25" x14ac:dyDescent="0.25">
      <c r="G7654" s="28"/>
    </row>
    <row r="7655" spans="7:7" s="66" customFormat="1" ht="14.25" x14ac:dyDescent="0.25">
      <c r="G7655" s="28"/>
    </row>
    <row r="7656" spans="7:7" s="66" customFormat="1" ht="14.25" x14ac:dyDescent="0.25">
      <c r="G7656" s="28"/>
    </row>
    <row r="7657" spans="7:7" s="66" customFormat="1" ht="14.25" x14ac:dyDescent="0.25">
      <c r="G7657" s="28"/>
    </row>
    <row r="7658" spans="7:7" s="66" customFormat="1" ht="14.25" x14ac:dyDescent="0.25">
      <c r="G7658" s="28"/>
    </row>
    <row r="7659" spans="7:7" s="66" customFormat="1" ht="14.25" x14ac:dyDescent="0.25">
      <c r="G7659" s="28"/>
    </row>
    <row r="7660" spans="7:7" s="66" customFormat="1" ht="14.25" x14ac:dyDescent="0.25">
      <c r="G7660" s="28"/>
    </row>
    <row r="7661" spans="7:7" s="66" customFormat="1" ht="14.25" x14ac:dyDescent="0.25">
      <c r="G7661" s="28"/>
    </row>
    <row r="7662" spans="7:7" s="66" customFormat="1" ht="14.25" x14ac:dyDescent="0.25">
      <c r="G7662" s="28"/>
    </row>
    <row r="7663" spans="7:7" s="66" customFormat="1" ht="14.25" x14ac:dyDescent="0.25">
      <c r="G7663" s="28"/>
    </row>
    <row r="7664" spans="7:7" s="66" customFormat="1" ht="14.25" x14ac:dyDescent="0.25">
      <c r="G7664" s="28"/>
    </row>
    <row r="7665" spans="7:7" s="66" customFormat="1" ht="14.25" x14ac:dyDescent="0.25">
      <c r="G7665" s="28"/>
    </row>
    <row r="7666" spans="7:7" s="66" customFormat="1" ht="14.25" x14ac:dyDescent="0.25">
      <c r="G7666" s="28"/>
    </row>
    <row r="7667" spans="7:7" s="66" customFormat="1" ht="14.25" x14ac:dyDescent="0.25">
      <c r="G7667" s="28"/>
    </row>
    <row r="7668" spans="7:7" s="66" customFormat="1" ht="14.25" x14ac:dyDescent="0.25">
      <c r="G7668" s="28"/>
    </row>
    <row r="7669" spans="7:7" s="66" customFormat="1" ht="14.25" x14ac:dyDescent="0.25">
      <c r="G7669" s="28"/>
    </row>
    <row r="7670" spans="7:7" s="66" customFormat="1" ht="14.25" x14ac:dyDescent="0.25">
      <c r="G7670" s="28"/>
    </row>
    <row r="7671" spans="7:7" s="66" customFormat="1" ht="14.25" x14ac:dyDescent="0.25">
      <c r="G7671" s="28"/>
    </row>
    <row r="7672" spans="7:7" s="66" customFormat="1" ht="14.25" x14ac:dyDescent="0.25">
      <c r="G7672" s="28"/>
    </row>
    <row r="7673" spans="7:7" s="66" customFormat="1" ht="14.25" x14ac:dyDescent="0.25">
      <c r="G7673" s="28"/>
    </row>
    <row r="7674" spans="7:7" s="66" customFormat="1" ht="14.25" x14ac:dyDescent="0.25">
      <c r="G7674" s="28"/>
    </row>
    <row r="7675" spans="7:7" s="66" customFormat="1" ht="14.25" x14ac:dyDescent="0.25">
      <c r="G7675" s="28"/>
    </row>
    <row r="7676" spans="7:7" s="66" customFormat="1" ht="14.25" x14ac:dyDescent="0.25">
      <c r="G7676" s="28"/>
    </row>
    <row r="7677" spans="7:7" s="66" customFormat="1" ht="14.25" x14ac:dyDescent="0.25">
      <c r="G7677" s="28"/>
    </row>
    <row r="7678" spans="7:7" s="66" customFormat="1" ht="14.25" x14ac:dyDescent="0.25">
      <c r="G7678" s="28"/>
    </row>
    <row r="7679" spans="7:7" s="66" customFormat="1" ht="14.25" x14ac:dyDescent="0.25">
      <c r="G7679" s="28"/>
    </row>
    <row r="7680" spans="7:7" s="66" customFormat="1" ht="14.25" x14ac:dyDescent="0.25">
      <c r="G7680" s="28"/>
    </row>
    <row r="7681" spans="7:7" s="66" customFormat="1" ht="14.25" x14ac:dyDescent="0.25">
      <c r="G7681" s="28"/>
    </row>
    <row r="7682" spans="7:7" s="66" customFormat="1" ht="14.25" x14ac:dyDescent="0.25">
      <c r="G7682" s="28"/>
    </row>
    <row r="7683" spans="7:7" s="66" customFormat="1" ht="14.25" x14ac:dyDescent="0.25">
      <c r="G7683" s="28"/>
    </row>
    <row r="7684" spans="7:7" s="66" customFormat="1" ht="14.25" x14ac:dyDescent="0.25">
      <c r="G7684" s="28"/>
    </row>
    <row r="7685" spans="7:7" s="66" customFormat="1" ht="14.25" x14ac:dyDescent="0.25">
      <c r="G7685" s="28"/>
    </row>
    <row r="7686" spans="7:7" s="66" customFormat="1" ht="14.25" x14ac:dyDescent="0.25">
      <c r="G7686" s="28"/>
    </row>
    <row r="7687" spans="7:7" s="66" customFormat="1" ht="14.25" x14ac:dyDescent="0.25">
      <c r="G7687" s="28"/>
    </row>
    <row r="7688" spans="7:7" s="66" customFormat="1" ht="14.25" x14ac:dyDescent="0.25">
      <c r="G7688" s="28"/>
    </row>
    <row r="7689" spans="7:7" s="66" customFormat="1" ht="14.25" x14ac:dyDescent="0.25">
      <c r="G7689" s="28"/>
    </row>
    <row r="7690" spans="7:7" s="66" customFormat="1" ht="14.25" x14ac:dyDescent="0.25">
      <c r="G7690" s="28"/>
    </row>
    <row r="7691" spans="7:7" s="66" customFormat="1" ht="14.25" x14ac:dyDescent="0.25">
      <c r="G7691" s="28"/>
    </row>
    <row r="7692" spans="7:7" s="66" customFormat="1" ht="14.25" x14ac:dyDescent="0.25">
      <c r="G7692" s="28"/>
    </row>
    <row r="7693" spans="7:7" s="66" customFormat="1" ht="14.25" x14ac:dyDescent="0.25">
      <c r="G7693" s="28"/>
    </row>
    <row r="7694" spans="7:7" s="66" customFormat="1" ht="14.25" x14ac:dyDescent="0.25">
      <c r="G7694" s="28"/>
    </row>
    <row r="7695" spans="7:7" s="66" customFormat="1" ht="14.25" x14ac:dyDescent="0.25">
      <c r="G7695" s="28"/>
    </row>
    <row r="7696" spans="7:7" s="66" customFormat="1" ht="14.25" x14ac:dyDescent="0.25">
      <c r="G7696" s="28"/>
    </row>
    <row r="7697" spans="7:7" s="66" customFormat="1" ht="14.25" x14ac:dyDescent="0.25">
      <c r="G7697" s="28"/>
    </row>
    <row r="7698" spans="7:7" s="66" customFormat="1" ht="14.25" x14ac:dyDescent="0.25">
      <c r="G7698" s="28"/>
    </row>
    <row r="7699" spans="7:7" s="66" customFormat="1" ht="14.25" x14ac:dyDescent="0.25">
      <c r="G7699" s="28"/>
    </row>
    <row r="7700" spans="7:7" s="66" customFormat="1" ht="14.25" x14ac:dyDescent="0.25">
      <c r="G7700" s="28"/>
    </row>
    <row r="7701" spans="7:7" s="66" customFormat="1" ht="14.25" x14ac:dyDescent="0.25">
      <c r="G7701" s="28"/>
    </row>
    <row r="7702" spans="7:7" s="66" customFormat="1" ht="14.25" x14ac:dyDescent="0.25">
      <c r="G7702" s="28"/>
    </row>
    <row r="7703" spans="7:7" s="66" customFormat="1" ht="14.25" x14ac:dyDescent="0.25">
      <c r="G7703" s="28"/>
    </row>
    <row r="7704" spans="7:7" s="66" customFormat="1" ht="14.25" x14ac:dyDescent="0.25">
      <c r="G7704" s="28"/>
    </row>
    <row r="7705" spans="7:7" s="66" customFormat="1" ht="14.25" x14ac:dyDescent="0.25">
      <c r="G7705" s="28"/>
    </row>
    <row r="7706" spans="7:7" s="66" customFormat="1" ht="14.25" x14ac:dyDescent="0.25">
      <c r="G7706" s="28"/>
    </row>
    <row r="7707" spans="7:7" s="66" customFormat="1" ht="14.25" x14ac:dyDescent="0.25">
      <c r="G7707" s="28"/>
    </row>
    <row r="7708" spans="7:7" s="66" customFormat="1" ht="14.25" x14ac:dyDescent="0.25">
      <c r="G7708" s="28"/>
    </row>
    <row r="7709" spans="7:7" s="66" customFormat="1" ht="14.25" x14ac:dyDescent="0.25">
      <c r="G7709" s="28"/>
    </row>
    <row r="7710" spans="7:7" s="66" customFormat="1" ht="14.25" x14ac:dyDescent="0.25">
      <c r="G7710" s="28"/>
    </row>
    <row r="7711" spans="7:7" s="66" customFormat="1" ht="14.25" x14ac:dyDescent="0.25">
      <c r="G7711" s="28"/>
    </row>
    <row r="7712" spans="7:7" s="66" customFormat="1" ht="14.25" x14ac:dyDescent="0.25">
      <c r="G7712" s="28"/>
    </row>
    <row r="7713" spans="7:7" s="66" customFormat="1" ht="14.25" x14ac:dyDescent="0.25">
      <c r="G7713" s="28"/>
    </row>
    <row r="7714" spans="7:7" s="66" customFormat="1" ht="14.25" x14ac:dyDescent="0.25">
      <c r="G7714" s="28"/>
    </row>
    <row r="7715" spans="7:7" s="66" customFormat="1" ht="14.25" x14ac:dyDescent="0.25">
      <c r="G7715" s="28"/>
    </row>
    <row r="7716" spans="7:7" s="66" customFormat="1" ht="14.25" x14ac:dyDescent="0.25">
      <c r="G7716" s="28"/>
    </row>
    <row r="7717" spans="7:7" s="66" customFormat="1" ht="14.25" x14ac:dyDescent="0.25">
      <c r="G7717" s="28"/>
    </row>
    <row r="7718" spans="7:7" s="66" customFormat="1" ht="14.25" x14ac:dyDescent="0.25">
      <c r="G7718" s="28"/>
    </row>
    <row r="7719" spans="7:7" s="66" customFormat="1" ht="14.25" x14ac:dyDescent="0.25">
      <c r="G7719" s="28"/>
    </row>
    <row r="7720" spans="7:7" s="66" customFormat="1" ht="14.25" x14ac:dyDescent="0.25">
      <c r="G7720" s="28"/>
    </row>
    <row r="7721" spans="7:7" s="66" customFormat="1" ht="14.25" x14ac:dyDescent="0.25">
      <c r="G7721" s="28"/>
    </row>
    <row r="7722" spans="7:7" s="66" customFormat="1" ht="14.25" x14ac:dyDescent="0.25">
      <c r="G7722" s="28"/>
    </row>
    <row r="7723" spans="7:7" s="66" customFormat="1" ht="14.25" x14ac:dyDescent="0.25">
      <c r="G7723" s="28"/>
    </row>
    <row r="7724" spans="7:7" s="66" customFormat="1" ht="14.25" x14ac:dyDescent="0.25">
      <c r="G7724" s="28"/>
    </row>
    <row r="7725" spans="7:7" s="66" customFormat="1" ht="14.25" x14ac:dyDescent="0.25">
      <c r="G7725" s="28"/>
    </row>
    <row r="7726" spans="7:7" s="66" customFormat="1" ht="14.25" x14ac:dyDescent="0.25">
      <c r="G7726" s="28"/>
    </row>
    <row r="7727" spans="7:7" s="66" customFormat="1" ht="14.25" x14ac:dyDescent="0.25">
      <c r="G7727" s="28"/>
    </row>
    <row r="7728" spans="7:7" s="66" customFormat="1" ht="14.25" x14ac:dyDescent="0.25">
      <c r="G7728" s="28"/>
    </row>
    <row r="7729" spans="7:7" s="66" customFormat="1" ht="14.25" x14ac:dyDescent="0.25">
      <c r="G7729" s="28"/>
    </row>
    <row r="7730" spans="7:7" s="66" customFormat="1" ht="14.25" x14ac:dyDescent="0.25">
      <c r="G7730" s="28"/>
    </row>
    <row r="7731" spans="7:7" s="66" customFormat="1" ht="14.25" x14ac:dyDescent="0.25">
      <c r="G7731" s="28"/>
    </row>
    <row r="7732" spans="7:7" s="66" customFormat="1" ht="14.25" x14ac:dyDescent="0.25">
      <c r="G7732" s="28"/>
    </row>
    <row r="7733" spans="7:7" s="66" customFormat="1" ht="14.25" x14ac:dyDescent="0.25">
      <c r="G7733" s="28"/>
    </row>
    <row r="7734" spans="7:7" s="66" customFormat="1" ht="14.25" x14ac:dyDescent="0.25">
      <c r="G7734" s="28"/>
    </row>
    <row r="7735" spans="7:7" s="66" customFormat="1" ht="14.25" x14ac:dyDescent="0.25">
      <c r="G7735" s="28"/>
    </row>
    <row r="7736" spans="7:7" s="66" customFormat="1" ht="14.25" x14ac:dyDescent="0.25">
      <c r="G7736" s="28"/>
    </row>
    <row r="7737" spans="7:7" s="66" customFormat="1" ht="14.25" x14ac:dyDescent="0.25">
      <c r="G7737" s="28"/>
    </row>
    <row r="7738" spans="7:7" s="66" customFormat="1" ht="14.25" x14ac:dyDescent="0.25">
      <c r="G7738" s="28"/>
    </row>
    <row r="7739" spans="7:7" s="66" customFormat="1" ht="14.25" x14ac:dyDescent="0.25">
      <c r="G7739" s="28"/>
    </row>
    <row r="7740" spans="7:7" s="66" customFormat="1" ht="14.25" x14ac:dyDescent="0.25">
      <c r="G7740" s="28"/>
    </row>
    <row r="7741" spans="7:7" s="66" customFormat="1" ht="14.25" x14ac:dyDescent="0.25">
      <c r="G7741" s="28"/>
    </row>
    <row r="7742" spans="7:7" s="66" customFormat="1" ht="14.25" x14ac:dyDescent="0.25">
      <c r="G7742" s="28"/>
    </row>
    <row r="7743" spans="7:7" s="66" customFormat="1" ht="14.25" x14ac:dyDescent="0.25">
      <c r="G7743" s="28"/>
    </row>
    <row r="7744" spans="7:7" s="66" customFormat="1" ht="14.25" x14ac:dyDescent="0.25">
      <c r="G7744" s="28"/>
    </row>
    <row r="7745" spans="7:7" s="66" customFormat="1" ht="14.25" x14ac:dyDescent="0.25">
      <c r="G7745" s="28"/>
    </row>
    <row r="7746" spans="7:7" s="66" customFormat="1" ht="14.25" x14ac:dyDescent="0.25">
      <c r="G7746" s="28"/>
    </row>
    <row r="7747" spans="7:7" s="66" customFormat="1" ht="14.25" x14ac:dyDescent="0.25">
      <c r="G7747" s="28"/>
    </row>
    <row r="7748" spans="7:7" s="66" customFormat="1" ht="14.25" x14ac:dyDescent="0.25">
      <c r="G7748" s="28"/>
    </row>
    <row r="7749" spans="7:7" s="66" customFormat="1" ht="14.25" x14ac:dyDescent="0.25">
      <c r="G7749" s="28"/>
    </row>
    <row r="7750" spans="7:7" s="66" customFormat="1" ht="14.25" x14ac:dyDescent="0.25">
      <c r="G7750" s="28"/>
    </row>
    <row r="7751" spans="7:7" s="66" customFormat="1" ht="14.25" x14ac:dyDescent="0.25">
      <c r="G7751" s="28"/>
    </row>
    <row r="7752" spans="7:7" s="66" customFormat="1" ht="14.25" x14ac:dyDescent="0.25">
      <c r="G7752" s="28"/>
    </row>
    <row r="7753" spans="7:7" s="66" customFormat="1" ht="14.25" x14ac:dyDescent="0.25">
      <c r="G7753" s="28"/>
    </row>
    <row r="7754" spans="7:7" s="66" customFormat="1" ht="14.25" x14ac:dyDescent="0.25">
      <c r="G7754" s="28"/>
    </row>
    <row r="7755" spans="7:7" s="66" customFormat="1" ht="14.25" x14ac:dyDescent="0.25">
      <c r="G7755" s="28"/>
    </row>
    <row r="7756" spans="7:7" s="66" customFormat="1" ht="14.25" x14ac:dyDescent="0.25">
      <c r="G7756" s="28"/>
    </row>
    <row r="7757" spans="7:7" s="66" customFormat="1" ht="14.25" x14ac:dyDescent="0.25">
      <c r="G7757" s="28"/>
    </row>
    <row r="7758" spans="7:7" s="66" customFormat="1" ht="14.25" x14ac:dyDescent="0.25">
      <c r="G7758" s="28"/>
    </row>
    <row r="7759" spans="7:7" s="66" customFormat="1" ht="14.25" x14ac:dyDescent="0.25">
      <c r="G7759" s="28"/>
    </row>
    <row r="7760" spans="7:7" s="66" customFormat="1" ht="14.25" x14ac:dyDescent="0.25">
      <c r="G7760" s="28"/>
    </row>
    <row r="7761" spans="7:7" s="66" customFormat="1" ht="14.25" x14ac:dyDescent="0.25">
      <c r="G7761" s="28"/>
    </row>
    <row r="7762" spans="7:7" s="66" customFormat="1" ht="14.25" x14ac:dyDescent="0.25">
      <c r="G7762" s="28"/>
    </row>
    <row r="7763" spans="7:7" s="66" customFormat="1" ht="14.25" x14ac:dyDescent="0.25">
      <c r="G7763" s="28"/>
    </row>
    <row r="7764" spans="7:7" s="66" customFormat="1" ht="14.25" x14ac:dyDescent="0.25">
      <c r="G7764" s="28"/>
    </row>
    <row r="7765" spans="7:7" s="66" customFormat="1" ht="14.25" x14ac:dyDescent="0.25">
      <c r="G7765" s="28"/>
    </row>
    <row r="7766" spans="7:7" s="66" customFormat="1" ht="14.25" x14ac:dyDescent="0.25">
      <c r="G7766" s="28"/>
    </row>
    <row r="7767" spans="7:7" s="66" customFormat="1" ht="14.25" x14ac:dyDescent="0.25">
      <c r="G7767" s="28"/>
    </row>
    <row r="7768" spans="7:7" s="66" customFormat="1" ht="14.25" x14ac:dyDescent="0.25">
      <c r="G7768" s="28"/>
    </row>
    <row r="7769" spans="7:7" s="66" customFormat="1" ht="14.25" x14ac:dyDescent="0.25">
      <c r="G7769" s="28"/>
    </row>
    <row r="7770" spans="7:7" s="66" customFormat="1" ht="14.25" x14ac:dyDescent="0.25">
      <c r="G7770" s="28"/>
    </row>
    <row r="7771" spans="7:7" s="66" customFormat="1" ht="14.25" x14ac:dyDescent="0.25">
      <c r="G7771" s="28"/>
    </row>
    <row r="7772" spans="7:7" s="66" customFormat="1" ht="14.25" x14ac:dyDescent="0.25">
      <c r="G7772" s="28"/>
    </row>
    <row r="7773" spans="7:7" s="66" customFormat="1" ht="14.25" x14ac:dyDescent="0.25">
      <c r="G7773" s="28"/>
    </row>
    <row r="7774" spans="7:7" s="66" customFormat="1" ht="14.25" x14ac:dyDescent="0.25">
      <c r="G7774" s="28"/>
    </row>
    <row r="7775" spans="7:7" s="66" customFormat="1" ht="14.25" x14ac:dyDescent="0.25">
      <c r="G7775" s="28"/>
    </row>
    <row r="7776" spans="7:7" s="66" customFormat="1" ht="14.25" x14ac:dyDescent="0.25">
      <c r="G7776" s="28"/>
    </row>
    <row r="7777" spans="7:7" s="66" customFormat="1" ht="14.25" x14ac:dyDescent="0.25">
      <c r="G7777" s="28"/>
    </row>
    <row r="7778" spans="7:7" s="66" customFormat="1" ht="14.25" x14ac:dyDescent="0.25">
      <c r="G7778" s="28"/>
    </row>
    <row r="7779" spans="7:7" s="66" customFormat="1" ht="14.25" x14ac:dyDescent="0.25">
      <c r="G7779" s="28"/>
    </row>
    <row r="7780" spans="7:7" s="66" customFormat="1" ht="14.25" x14ac:dyDescent="0.25">
      <c r="G7780" s="28"/>
    </row>
    <row r="7781" spans="7:7" s="66" customFormat="1" ht="14.25" x14ac:dyDescent="0.25">
      <c r="G7781" s="28"/>
    </row>
    <row r="7782" spans="7:7" s="66" customFormat="1" ht="14.25" x14ac:dyDescent="0.25">
      <c r="G7782" s="28"/>
    </row>
    <row r="7783" spans="7:7" s="66" customFormat="1" ht="14.25" x14ac:dyDescent="0.25">
      <c r="G7783" s="28"/>
    </row>
    <row r="7784" spans="7:7" s="66" customFormat="1" ht="14.25" x14ac:dyDescent="0.25">
      <c r="G7784" s="28"/>
    </row>
    <row r="7785" spans="7:7" s="66" customFormat="1" ht="14.25" x14ac:dyDescent="0.25">
      <c r="G7785" s="28"/>
    </row>
    <row r="7786" spans="7:7" s="66" customFormat="1" ht="14.25" x14ac:dyDescent="0.25">
      <c r="G7786" s="28"/>
    </row>
    <row r="7787" spans="7:7" s="66" customFormat="1" ht="14.25" x14ac:dyDescent="0.25">
      <c r="G7787" s="28"/>
    </row>
    <row r="7788" spans="7:7" s="66" customFormat="1" ht="14.25" x14ac:dyDescent="0.25">
      <c r="G7788" s="28"/>
    </row>
    <row r="7789" spans="7:7" s="66" customFormat="1" ht="14.25" x14ac:dyDescent="0.25">
      <c r="G7789" s="28"/>
    </row>
    <row r="7790" spans="7:7" s="66" customFormat="1" ht="14.25" x14ac:dyDescent="0.25">
      <c r="G7790" s="28"/>
    </row>
    <row r="7791" spans="7:7" s="66" customFormat="1" ht="14.25" x14ac:dyDescent="0.25">
      <c r="G7791" s="28"/>
    </row>
    <row r="7792" spans="7:7" s="66" customFormat="1" ht="14.25" x14ac:dyDescent="0.25">
      <c r="G7792" s="28"/>
    </row>
    <row r="7793" spans="7:7" s="66" customFormat="1" ht="14.25" x14ac:dyDescent="0.25">
      <c r="G7793" s="28"/>
    </row>
    <row r="7794" spans="7:7" s="66" customFormat="1" ht="14.25" x14ac:dyDescent="0.25">
      <c r="G7794" s="28"/>
    </row>
    <row r="7795" spans="7:7" s="66" customFormat="1" ht="14.25" x14ac:dyDescent="0.25">
      <c r="G7795" s="28"/>
    </row>
    <row r="7796" spans="7:7" s="66" customFormat="1" ht="14.25" x14ac:dyDescent="0.25">
      <c r="G7796" s="28"/>
    </row>
    <row r="7797" spans="7:7" s="66" customFormat="1" ht="14.25" x14ac:dyDescent="0.25">
      <c r="G7797" s="28"/>
    </row>
    <row r="7798" spans="7:7" s="66" customFormat="1" ht="14.25" x14ac:dyDescent="0.25">
      <c r="G7798" s="28"/>
    </row>
    <row r="7799" spans="7:7" s="66" customFormat="1" ht="14.25" x14ac:dyDescent="0.25">
      <c r="G7799" s="28"/>
    </row>
    <row r="7800" spans="7:7" s="66" customFormat="1" ht="14.25" x14ac:dyDescent="0.25">
      <c r="G7800" s="28"/>
    </row>
    <row r="7801" spans="7:7" s="66" customFormat="1" ht="14.25" x14ac:dyDescent="0.25">
      <c r="G7801" s="28"/>
    </row>
    <row r="7802" spans="7:7" s="66" customFormat="1" ht="14.25" x14ac:dyDescent="0.25">
      <c r="G7802" s="28"/>
    </row>
    <row r="7803" spans="7:7" s="66" customFormat="1" ht="14.25" x14ac:dyDescent="0.25">
      <c r="G7803" s="28"/>
    </row>
    <row r="7804" spans="7:7" s="66" customFormat="1" ht="14.25" x14ac:dyDescent="0.25">
      <c r="G7804" s="28"/>
    </row>
    <row r="7805" spans="7:7" s="66" customFormat="1" ht="14.25" x14ac:dyDescent="0.25">
      <c r="G7805" s="28"/>
    </row>
    <row r="7806" spans="7:7" s="66" customFormat="1" ht="14.25" x14ac:dyDescent="0.25">
      <c r="G7806" s="28"/>
    </row>
    <row r="7807" spans="7:7" s="66" customFormat="1" ht="14.25" x14ac:dyDescent="0.25">
      <c r="G7807" s="28"/>
    </row>
    <row r="7808" spans="7:7" s="66" customFormat="1" ht="14.25" x14ac:dyDescent="0.25">
      <c r="G7808" s="28"/>
    </row>
    <row r="7809" spans="7:7" s="66" customFormat="1" ht="14.25" x14ac:dyDescent="0.25">
      <c r="G7809" s="28"/>
    </row>
    <row r="7810" spans="7:7" s="66" customFormat="1" ht="14.25" x14ac:dyDescent="0.25">
      <c r="G7810" s="28"/>
    </row>
    <row r="7811" spans="7:7" s="66" customFormat="1" ht="14.25" x14ac:dyDescent="0.25">
      <c r="G7811" s="28"/>
    </row>
    <row r="7812" spans="7:7" s="66" customFormat="1" ht="14.25" x14ac:dyDescent="0.25">
      <c r="G7812" s="28"/>
    </row>
    <row r="7813" spans="7:7" s="66" customFormat="1" ht="14.25" x14ac:dyDescent="0.25">
      <c r="G7813" s="28"/>
    </row>
    <row r="7814" spans="7:7" s="66" customFormat="1" ht="14.25" x14ac:dyDescent="0.25">
      <c r="G7814" s="28"/>
    </row>
    <row r="7815" spans="7:7" s="66" customFormat="1" ht="14.25" x14ac:dyDescent="0.25">
      <c r="G7815" s="28"/>
    </row>
    <row r="7816" spans="7:7" s="66" customFormat="1" ht="14.25" x14ac:dyDescent="0.25">
      <c r="G7816" s="28"/>
    </row>
    <row r="7817" spans="7:7" s="66" customFormat="1" ht="14.25" x14ac:dyDescent="0.25">
      <c r="G7817" s="28"/>
    </row>
    <row r="7818" spans="7:7" s="66" customFormat="1" ht="14.25" x14ac:dyDescent="0.25">
      <c r="G7818" s="28"/>
    </row>
    <row r="7819" spans="7:7" s="66" customFormat="1" ht="14.25" x14ac:dyDescent="0.25">
      <c r="G7819" s="28"/>
    </row>
    <row r="7820" spans="7:7" s="66" customFormat="1" ht="14.25" x14ac:dyDescent="0.25">
      <c r="G7820" s="28"/>
    </row>
    <row r="7821" spans="7:7" s="66" customFormat="1" ht="14.25" x14ac:dyDescent="0.25">
      <c r="G7821" s="28"/>
    </row>
    <row r="7822" spans="7:7" s="66" customFormat="1" ht="14.25" x14ac:dyDescent="0.25">
      <c r="G7822" s="28"/>
    </row>
    <row r="7823" spans="7:7" s="66" customFormat="1" ht="14.25" x14ac:dyDescent="0.25">
      <c r="G7823" s="28"/>
    </row>
    <row r="7824" spans="7:7" s="66" customFormat="1" ht="14.25" x14ac:dyDescent="0.25">
      <c r="G7824" s="28"/>
    </row>
    <row r="7825" spans="7:7" s="66" customFormat="1" ht="14.25" x14ac:dyDescent="0.25">
      <c r="G7825" s="28"/>
    </row>
    <row r="7826" spans="7:7" s="66" customFormat="1" ht="14.25" x14ac:dyDescent="0.25">
      <c r="G7826" s="28"/>
    </row>
    <row r="7827" spans="7:7" s="66" customFormat="1" ht="14.25" x14ac:dyDescent="0.25">
      <c r="G7827" s="28"/>
    </row>
    <row r="7828" spans="7:7" s="66" customFormat="1" ht="14.25" x14ac:dyDescent="0.25">
      <c r="G7828" s="28"/>
    </row>
    <row r="7829" spans="7:7" s="66" customFormat="1" ht="14.25" x14ac:dyDescent="0.25">
      <c r="G7829" s="28"/>
    </row>
    <row r="7830" spans="7:7" s="66" customFormat="1" ht="14.25" x14ac:dyDescent="0.25">
      <c r="G7830" s="28"/>
    </row>
    <row r="7831" spans="7:7" s="66" customFormat="1" ht="14.25" x14ac:dyDescent="0.25">
      <c r="G7831" s="28"/>
    </row>
    <row r="7832" spans="7:7" s="66" customFormat="1" ht="14.25" x14ac:dyDescent="0.25">
      <c r="G7832" s="28"/>
    </row>
    <row r="7833" spans="7:7" s="66" customFormat="1" ht="14.25" x14ac:dyDescent="0.25">
      <c r="G7833" s="28"/>
    </row>
    <row r="7834" spans="7:7" s="66" customFormat="1" ht="14.25" x14ac:dyDescent="0.25">
      <c r="G7834" s="28"/>
    </row>
    <row r="7835" spans="7:7" s="66" customFormat="1" ht="14.25" x14ac:dyDescent="0.25">
      <c r="G7835" s="28"/>
    </row>
    <row r="7836" spans="7:7" s="66" customFormat="1" ht="14.25" x14ac:dyDescent="0.25">
      <c r="G7836" s="28"/>
    </row>
    <row r="7837" spans="7:7" s="66" customFormat="1" ht="14.25" x14ac:dyDescent="0.25">
      <c r="G7837" s="28"/>
    </row>
    <row r="7838" spans="7:7" s="66" customFormat="1" ht="14.25" x14ac:dyDescent="0.25">
      <c r="G7838" s="28"/>
    </row>
    <row r="7839" spans="7:7" s="66" customFormat="1" ht="14.25" x14ac:dyDescent="0.25">
      <c r="G7839" s="28"/>
    </row>
    <row r="7840" spans="7:7" s="66" customFormat="1" ht="14.25" x14ac:dyDescent="0.25">
      <c r="G7840" s="28"/>
    </row>
    <row r="7841" spans="7:7" s="66" customFormat="1" ht="14.25" x14ac:dyDescent="0.25">
      <c r="G7841" s="28"/>
    </row>
    <row r="7842" spans="7:7" s="66" customFormat="1" ht="14.25" x14ac:dyDescent="0.25">
      <c r="G7842" s="28"/>
    </row>
    <row r="7843" spans="7:7" s="66" customFormat="1" ht="14.25" x14ac:dyDescent="0.25">
      <c r="G7843" s="28"/>
    </row>
    <row r="7844" spans="7:7" s="66" customFormat="1" ht="14.25" x14ac:dyDescent="0.25">
      <c r="G7844" s="28"/>
    </row>
    <row r="7845" spans="7:7" s="66" customFormat="1" ht="14.25" x14ac:dyDescent="0.25">
      <c r="G7845" s="28"/>
    </row>
    <row r="7846" spans="7:7" s="66" customFormat="1" ht="14.25" x14ac:dyDescent="0.25">
      <c r="G7846" s="28"/>
    </row>
    <row r="7847" spans="7:7" s="66" customFormat="1" ht="14.25" x14ac:dyDescent="0.25">
      <c r="G7847" s="28"/>
    </row>
    <row r="7848" spans="7:7" s="66" customFormat="1" ht="14.25" x14ac:dyDescent="0.25">
      <c r="G7848" s="28"/>
    </row>
    <row r="7849" spans="7:7" s="66" customFormat="1" ht="14.25" x14ac:dyDescent="0.25">
      <c r="G7849" s="28"/>
    </row>
    <row r="7850" spans="7:7" s="66" customFormat="1" ht="14.25" x14ac:dyDescent="0.25">
      <c r="G7850" s="28"/>
    </row>
    <row r="7851" spans="7:7" s="66" customFormat="1" ht="14.25" x14ac:dyDescent="0.25">
      <c r="G7851" s="28"/>
    </row>
    <row r="7852" spans="7:7" s="66" customFormat="1" ht="14.25" x14ac:dyDescent="0.25">
      <c r="G7852" s="28"/>
    </row>
    <row r="7853" spans="7:7" s="66" customFormat="1" ht="14.25" x14ac:dyDescent="0.25">
      <c r="G7853" s="28"/>
    </row>
    <row r="7854" spans="7:7" s="66" customFormat="1" ht="14.25" x14ac:dyDescent="0.25">
      <c r="G7854" s="28"/>
    </row>
    <row r="7855" spans="7:7" s="66" customFormat="1" ht="14.25" x14ac:dyDescent="0.25">
      <c r="G7855" s="28"/>
    </row>
    <row r="7856" spans="7:7" s="66" customFormat="1" ht="14.25" x14ac:dyDescent="0.25">
      <c r="G7856" s="28"/>
    </row>
    <row r="7857" spans="7:7" s="66" customFormat="1" ht="14.25" x14ac:dyDescent="0.25">
      <c r="G7857" s="28"/>
    </row>
    <row r="7858" spans="7:7" s="66" customFormat="1" ht="14.25" x14ac:dyDescent="0.25">
      <c r="G7858" s="28"/>
    </row>
    <row r="7859" spans="7:7" s="66" customFormat="1" ht="14.25" x14ac:dyDescent="0.25">
      <c r="G7859" s="28"/>
    </row>
    <row r="7860" spans="7:7" s="66" customFormat="1" ht="14.25" x14ac:dyDescent="0.25">
      <c r="G7860" s="28"/>
    </row>
    <row r="7861" spans="7:7" s="66" customFormat="1" ht="14.25" x14ac:dyDescent="0.25">
      <c r="G7861" s="28"/>
    </row>
    <row r="7862" spans="7:7" s="66" customFormat="1" ht="14.25" x14ac:dyDescent="0.25">
      <c r="G7862" s="28"/>
    </row>
    <row r="7863" spans="7:7" s="66" customFormat="1" ht="14.25" x14ac:dyDescent="0.25">
      <c r="G7863" s="28"/>
    </row>
    <row r="7864" spans="7:7" s="66" customFormat="1" ht="14.25" x14ac:dyDescent="0.25">
      <c r="G7864" s="28"/>
    </row>
    <row r="7865" spans="7:7" s="66" customFormat="1" ht="14.25" x14ac:dyDescent="0.25">
      <c r="G7865" s="28"/>
    </row>
    <row r="7866" spans="7:7" s="66" customFormat="1" ht="14.25" x14ac:dyDescent="0.25">
      <c r="G7866" s="28"/>
    </row>
    <row r="7867" spans="7:7" s="66" customFormat="1" ht="14.25" x14ac:dyDescent="0.25">
      <c r="G7867" s="28"/>
    </row>
    <row r="7868" spans="7:7" s="66" customFormat="1" ht="14.25" x14ac:dyDescent="0.25">
      <c r="G7868" s="28"/>
    </row>
    <row r="7869" spans="7:7" s="66" customFormat="1" ht="14.25" x14ac:dyDescent="0.25">
      <c r="G7869" s="28"/>
    </row>
    <row r="7870" spans="7:7" s="66" customFormat="1" ht="14.25" x14ac:dyDescent="0.25">
      <c r="G7870" s="28"/>
    </row>
    <row r="7871" spans="7:7" s="66" customFormat="1" ht="14.25" x14ac:dyDescent="0.25">
      <c r="G7871" s="28"/>
    </row>
    <row r="7872" spans="7:7" s="66" customFormat="1" ht="14.25" x14ac:dyDescent="0.25">
      <c r="G7872" s="28"/>
    </row>
    <row r="7873" spans="7:7" s="66" customFormat="1" ht="14.25" x14ac:dyDescent="0.25">
      <c r="G7873" s="28"/>
    </row>
    <row r="7874" spans="7:7" s="66" customFormat="1" ht="14.25" x14ac:dyDescent="0.25">
      <c r="G7874" s="28"/>
    </row>
    <row r="7875" spans="7:7" s="66" customFormat="1" ht="14.25" x14ac:dyDescent="0.25">
      <c r="G7875" s="28"/>
    </row>
    <row r="7876" spans="7:7" s="66" customFormat="1" ht="14.25" x14ac:dyDescent="0.25">
      <c r="G7876" s="28"/>
    </row>
    <row r="7877" spans="7:7" s="66" customFormat="1" ht="14.25" x14ac:dyDescent="0.25">
      <c r="G7877" s="28"/>
    </row>
    <row r="7878" spans="7:7" s="66" customFormat="1" ht="14.25" x14ac:dyDescent="0.25">
      <c r="G7878" s="28"/>
    </row>
    <row r="7879" spans="7:7" s="66" customFormat="1" ht="14.25" x14ac:dyDescent="0.25">
      <c r="G7879" s="28"/>
    </row>
    <row r="7880" spans="7:7" s="66" customFormat="1" ht="14.25" x14ac:dyDescent="0.25">
      <c r="G7880" s="28"/>
    </row>
    <row r="7881" spans="7:7" s="66" customFormat="1" ht="14.25" x14ac:dyDescent="0.25">
      <c r="G7881" s="28"/>
    </row>
    <row r="7882" spans="7:7" s="66" customFormat="1" ht="14.25" x14ac:dyDescent="0.25">
      <c r="G7882" s="28"/>
    </row>
    <row r="7883" spans="7:7" s="66" customFormat="1" ht="14.25" x14ac:dyDescent="0.25">
      <c r="G7883" s="28"/>
    </row>
    <row r="7884" spans="7:7" s="66" customFormat="1" ht="14.25" x14ac:dyDescent="0.25">
      <c r="G7884" s="28"/>
    </row>
    <row r="7885" spans="7:7" s="66" customFormat="1" ht="14.25" x14ac:dyDescent="0.25">
      <c r="G7885" s="28"/>
    </row>
    <row r="7886" spans="7:7" s="66" customFormat="1" ht="14.25" x14ac:dyDescent="0.25">
      <c r="G7886" s="28"/>
    </row>
    <row r="7887" spans="7:7" s="66" customFormat="1" ht="14.25" x14ac:dyDescent="0.25">
      <c r="G7887" s="28"/>
    </row>
    <row r="7888" spans="7:7" s="66" customFormat="1" ht="14.25" x14ac:dyDescent="0.25">
      <c r="G7888" s="28"/>
    </row>
    <row r="7889" spans="7:7" s="66" customFormat="1" ht="14.25" x14ac:dyDescent="0.25">
      <c r="G7889" s="28"/>
    </row>
    <row r="7890" spans="7:7" s="66" customFormat="1" ht="14.25" x14ac:dyDescent="0.25">
      <c r="G7890" s="28"/>
    </row>
    <row r="7891" spans="7:7" s="66" customFormat="1" ht="14.25" x14ac:dyDescent="0.25">
      <c r="G7891" s="28"/>
    </row>
    <row r="7892" spans="7:7" s="66" customFormat="1" ht="14.25" x14ac:dyDescent="0.25">
      <c r="G7892" s="28"/>
    </row>
    <row r="7893" spans="7:7" s="66" customFormat="1" ht="14.25" x14ac:dyDescent="0.25">
      <c r="G7893" s="28"/>
    </row>
    <row r="7894" spans="7:7" s="66" customFormat="1" ht="14.25" x14ac:dyDescent="0.25">
      <c r="G7894" s="28"/>
    </row>
    <row r="7895" spans="7:7" s="66" customFormat="1" ht="14.25" x14ac:dyDescent="0.25">
      <c r="G7895" s="28"/>
    </row>
    <row r="7896" spans="7:7" s="66" customFormat="1" ht="14.25" x14ac:dyDescent="0.25">
      <c r="G7896" s="28"/>
    </row>
    <row r="7897" spans="7:7" s="66" customFormat="1" ht="14.25" x14ac:dyDescent="0.25">
      <c r="G7897" s="28"/>
    </row>
    <row r="7898" spans="7:7" s="66" customFormat="1" ht="14.25" x14ac:dyDescent="0.25">
      <c r="G7898" s="28"/>
    </row>
    <row r="7899" spans="7:7" s="66" customFormat="1" ht="14.25" x14ac:dyDescent="0.25">
      <c r="G7899" s="28"/>
    </row>
    <row r="7900" spans="7:7" s="66" customFormat="1" ht="14.25" x14ac:dyDescent="0.25">
      <c r="G7900" s="28"/>
    </row>
    <row r="7901" spans="7:7" s="66" customFormat="1" ht="14.25" x14ac:dyDescent="0.25">
      <c r="G7901" s="28"/>
    </row>
    <row r="7902" spans="7:7" s="66" customFormat="1" ht="14.25" x14ac:dyDescent="0.25">
      <c r="G7902" s="28"/>
    </row>
    <row r="7903" spans="7:7" s="66" customFormat="1" ht="14.25" x14ac:dyDescent="0.25">
      <c r="G7903" s="28"/>
    </row>
    <row r="7904" spans="7:7" s="66" customFormat="1" ht="14.25" x14ac:dyDescent="0.25">
      <c r="G7904" s="28"/>
    </row>
    <row r="7905" spans="7:7" s="66" customFormat="1" ht="14.25" x14ac:dyDescent="0.25">
      <c r="G7905" s="28"/>
    </row>
    <row r="7906" spans="7:7" s="66" customFormat="1" ht="14.25" x14ac:dyDescent="0.25">
      <c r="G7906" s="28"/>
    </row>
    <row r="7907" spans="7:7" s="66" customFormat="1" ht="14.25" x14ac:dyDescent="0.25">
      <c r="G7907" s="28"/>
    </row>
    <row r="7908" spans="7:7" s="66" customFormat="1" ht="14.25" x14ac:dyDescent="0.25">
      <c r="G7908" s="28"/>
    </row>
    <row r="7909" spans="7:7" s="66" customFormat="1" ht="14.25" x14ac:dyDescent="0.25">
      <c r="G7909" s="28"/>
    </row>
    <row r="7910" spans="7:7" s="66" customFormat="1" ht="14.25" x14ac:dyDescent="0.25">
      <c r="G7910" s="28"/>
    </row>
    <row r="7911" spans="7:7" s="66" customFormat="1" ht="14.25" x14ac:dyDescent="0.25">
      <c r="G7911" s="28"/>
    </row>
    <row r="7912" spans="7:7" s="66" customFormat="1" ht="14.25" x14ac:dyDescent="0.25">
      <c r="G7912" s="28"/>
    </row>
    <row r="7913" spans="7:7" s="66" customFormat="1" ht="14.25" x14ac:dyDescent="0.25">
      <c r="G7913" s="28"/>
    </row>
    <row r="7914" spans="7:7" s="66" customFormat="1" ht="14.25" x14ac:dyDescent="0.25">
      <c r="G7914" s="28"/>
    </row>
    <row r="7915" spans="7:7" s="66" customFormat="1" ht="14.25" x14ac:dyDescent="0.25">
      <c r="G7915" s="28"/>
    </row>
    <row r="7916" spans="7:7" s="66" customFormat="1" ht="14.25" x14ac:dyDescent="0.25">
      <c r="G7916" s="28"/>
    </row>
    <row r="7917" spans="7:7" s="66" customFormat="1" ht="14.25" x14ac:dyDescent="0.25">
      <c r="G7917" s="28"/>
    </row>
    <row r="7918" spans="7:7" s="66" customFormat="1" ht="14.25" x14ac:dyDescent="0.25">
      <c r="G7918" s="28"/>
    </row>
    <row r="7919" spans="7:7" s="66" customFormat="1" ht="14.25" x14ac:dyDescent="0.25">
      <c r="G7919" s="28"/>
    </row>
    <row r="7920" spans="7:7" s="66" customFormat="1" ht="14.25" x14ac:dyDescent="0.25">
      <c r="G7920" s="28"/>
    </row>
    <row r="7921" spans="7:7" s="66" customFormat="1" ht="14.25" x14ac:dyDescent="0.25">
      <c r="G7921" s="28"/>
    </row>
    <row r="7922" spans="7:7" s="66" customFormat="1" ht="14.25" x14ac:dyDescent="0.25">
      <c r="G7922" s="28"/>
    </row>
    <row r="7923" spans="7:7" s="66" customFormat="1" ht="14.25" x14ac:dyDescent="0.25">
      <c r="G7923" s="28"/>
    </row>
    <row r="7924" spans="7:7" s="66" customFormat="1" ht="14.25" x14ac:dyDescent="0.25">
      <c r="G7924" s="28"/>
    </row>
    <row r="7925" spans="7:7" s="66" customFormat="1" ht="14.25" x14ac:dyDescent="0.25">
      <c r="G7925" s="28"/>
    </row>
    <row r="7926" spans="7:7" s="66" customFormat="1" ht="14.25" x14ac:dyDescent="0.25">
      <c r="G7926" s="28"/>
    </row>
    <row r="7927" spans="7:7" s="66" customFormat="1" ht="14.25" x14ac:dyDescent="0.25">
      <c r="G7927" s="28"/>
    </row>
    <row r="7928" spans="7:7" s="66" customFormat="1" ht="14.25" x14ac:dyDescent="0.25">
      <c r="G7928" s="28"/>
    </row>
    <row r="7929" spans="7:7" s="66" customFormat="1" ht="14.25" x14ac:dyDescent="0.25">
      <c r="G7929" s="28"/>
    </row>
    <row r="7930" spans="7:7" s="66" customFormat="1" ht="14.25" x14ac:dyDescent="0.25">
      <c r="G7930" s="28"/>
    </row>
    <row r="7931" spans="7:7" s="66" customFormat="1" ht="14.25" x14ac:dyDescent="0.25">
      <c r="G7931" s="28"/>
    </row>
    <row r="7932" spans="7:7" s="66" customFormat="1" ht="14.25" x14ac:dyDescent="0.25">
      <c r="G7932" s="28"/>
    </row>
    <row r="7933" spans="7:7" s="66" customFormat="1" ht="14.25" x14ac:dyDescent="0.25">
      <c r="G7933" s="28"/>
    </row>
    <row r="7934" spans="7:7" s="66" customFormat="1" ht="14.25" x14ac:dyDescent="0.25">
      <c r="G7934" s="28"/>
    </row>
    <row r="7935" spans="7:7" s="66" customFormat="1" ht="14.25" x14ac:dyDescent="0.25">
      <c r="G7935" s="28"/>
    </row>
    <row r="7936" spans="7:7" s="66" customFormat="1" ht="14.25" x14ac:dyDescent="0.25">
      <c r="G7936" s="28"/>
    </row>
    <row r="7937" spans="7:7" s="66" customFormat="1" ht="14.25" x14ac:dyDescent="0.25">
      <c r="G7937" s="28"/>
    </row>
    <row r="7938" spans="7:7" s="66" customFormat="1" ht="14.25" x14ac:dyDescent="0.25">
      <c r="G7938" s="28"/>
    </row>
    <row r="7939" spans="7:7" s="66" customFormat="1" ht="14.25" x14ac:dyDescent="0.25">
      <c r="G7939" s="28"/>
    </row>
    <row r="7940" spans="7:7" s="66" customFormat="1" ht="14.25" x14ac:dyDescent="0.25">
      <c r="G7940" s="28"/>
    </row>
    <row r="7941" spans="7:7" s="66" customFormat="1" ht="14.25" x14ac:dyDescent="0.25">
      <c r="G7941" s="28"/>
    </row>
    <row r="7942" spans="7:7" s="66" customFormat="1" ht="14.25" x14ac:dyDescent="0.25">
      <c r="G7942" s="28"/>
    </row>
    <row r="7943" spans="7:7" s="66" customFormat="1" ht="14.25" x14ac:dyDescent="0.25">
      <c r="G7943" s="28"/>
    </row>
    <row r="7944" spans="7:7" s="66" customFormat="1" ht="14.25" x14ac:dyDescent="0.25">
      <c r="G7944" s="28"/>
    </row>
    <row r="7945" spans="7:7" s="66" customFormat="1" ht="14.25" x14ac:dyDescent="0.25">
      <c r="G7945" s="28"/>
    </row>
    <row r="7946" spans="7:7" s="66" customFormat="1" ht="14.25" x14ac:dyDescent="0.25">
      <c r="G7946" s="28"/>
    </row>
    <row r="7947" spans="7:7" s="66" customFormat="1" ht="14.25" x14ac:dyDescent="0.25">
      <c r="G7947" s="28"/>
    </row>
    <row r="7948" spans="7:7" s="66" customFormat="1" ht="14.25" x14ac:dyDescent="0.25">
      <c r="G7948" s="28"/>
    </row>
    <row r="7949" spans="7:7" s="66" customFormat="1" ht="14.25" x14ac:dyDescent="0.25">
      <c r="G7949" s="28"/>
    </row>
    <row r="7950" spans="7:7" s="66" customFormat="1" ht="14.25" x14ac:dyDescent="0.25">
      <c r="G7950" s="28"/>
    </row>
    <row r="7951" spans="7:7" s="66" customFormat="1" ht="14.25" x14ac:dyDescent="0.25">
      <c r="G7951" s="28"/>
    </row>
    <row r="7952" spans="7:7" s="66" customFormat="1" ht="14.25" x14ac:dyDescent="0.25">
      <c r="G7952" s="28"/>
    </row>
    <row r="7953" spans="7:7" s="66" customFormat="1" ht="14.25" x14ac:dyDescent="0.25">
      <c r="G7953" s="28"/>
    </row>
    <row r="7954" spans="7:7" s="66" customFormat="1" ht="14.25" x14ac:dyDescent="0.25">
      <c r="G7954" s="28"/>
    </row>
    <row r="7955" spans="7:7" s="66" customFormat="1" ht="14.25" x14ac:dyDescent="0.25">
      <c r="G7955" s="28"/>
    </row>
    <row r="7956" spans="7:7" s="66" customFormat="1" ht="14.25" x14ac:dyDescent="0.25">
      <c r="G7956" s="28"/>
    </row>
    <row r="7957" spans="7:7" s="66" customFormat="1" ht="14.25" x14ac:dyDescent="0.25">
      <c r="G7957" s="28"/>
    </row>
    <row r="7958" spans="7:7" s="66" customFormat="1" ht="14.25" x14ac:dyDescent="0.25">
      <c r="G7958" s="28"/>
    </row>
    <row r="7959" spans="7:7" s="66" customFormat="1" ht="14.25" x14ac:dyDescent="0.25">
      <c r="G7959" s="28"/>
    </row>
    <row r="7960" spans="7:7" s="66" customFormat="1" ht="14.25" x14ac:dyDescent="0.25">
      <c r="G7960" s="28"/>
    </row>
    <row r="7961" spans="7:7" s="66" customFormat="1" ht="14.25" x14ac:dyDescent="0.25">
      <c r="G7961" s="28"/>
    </row>
    <row r="7962" spans="7:7" s="66" customFormat="1" ht="14.25" x14ac:dyDescent="0.25">
      <c r="G7962" s="28"/>
    </row>
    <row r="7963" spans="7:7" s="66" customFormat="1" ht="14.25" x14ac:dyDescent="0.25">
      <c r="G7963" s="28"/>
    </row>
    <row r="7964" spans="7:7" s="66" customFormat="1" ht="14.25" x14ac:dyDescent="0.25">
      <c r="G7964" s="28"/>
    </row>
    <row r="7965" spans="7:7" s="66" customFormat="1" ht="14.25" x14ac:dyDescent="0.25">
      <c r="G7965" s="28"/>
    </row>
    <row r="7966" spans="7:7" s="66" customFormat="1" ht="14.25" x14ac:dyDescent="0.25">
      <c r="G7966" s="28"/>
    </row>
    <row r="7967" spans="7:7" s="66" customFormat="1" ht="14.25" x14ac:dyDescent="0.25">
      <c r="G7967" s="28"/>
    </row>
    <row r="7968" spans="7:7" s="66" customFormat="1" ht="14.25" x14ac:dyDescent="0.25">
      <c r="G7968" s="28"/>
    </row>
    <row r="7969" spans="7:7" s="66" customFormat="1" ht="14.25" x14ac:dyDescent="0.25">
      <c r="G7969" s="28"/>
    </row>
    <row r="7970" spans="7:7" s="66" customFormat="1" ht="14.25" x14ac:dyDescent="0.25">
      <c r="G7970" s="28"/>
    </row>
    <row r="7971" spans="7:7" s="66" customFormat="1" ht="14.25" x14ac:dyDescent="0.25">
      <c r="G7971" s="28"/>
    </row>
    <row r="7972" spans="7:7" s="66" customFormat="1" ht="14.25" x14ac:dyDescent="0.25">
      <c r="G7972" s="28"/>
    </row>
    <row r="7973" spans="7:7" s="66" customFormat="1" ht="14.25" x14ac:dyDescent="0.25">
      <c r="G7973" s="28"/>
    </row>
    <row r="7974" spans="7:7" s="66" customFormat="1" ht="14.25" x14ac:dyDescent="0.25">
      <c r="G7974" s="28"/>
    </row>
    <row r="7975" spans="7:7" s="66" customFormat="1" ht="14.25" x14ac:dyDescent="0.25">
      <c r="G7975" s="28"/>
    </row>
    <row r="7976" spans="7:7" s="66" customFormat="1" ht="14.25" x14ac:dyDescent="0.25">
      <c r="G7976" s="28"/>
    </row>
    <row r="7977" spans="7:7" s="66" customFormat="1" ht="14.25" x14ac:dyDescent="0.25">
      <c r="G7977" s="28"/>
    </row>
    <row r="7978" spans="7:7" s="66" customFormat="1" ht="14.25" x14ac:dyDescent="0.25">
      <c r="G7978" s="28"/>
    </row>
    <row r="7979" spans="7:7" s="66" customFormat="1" ht="14.25" x14ac:dyDescent="0.25">
      <c r="G7979" s="28"/>
    </row>
    <row r="7980" spans="7:7" s="66" customFormat="1" ht="14.25" x14ac:dyDescent="0.25">
      <c r="G7980" s="28"/>
    </row>
    <row r="7981" spans="7:7" s="66" customFormat="1" ht="14.25" x14ac:dyDescent="0.25">
      <c r="G7981" s="28"/>
    </row>
    <row r="7982" spans="7:7" s="66" customFormat="1" ht="14.25" x14ac:dyDescent="0.25">
      <c r="G7982" s="28"/>
    </row>
    <row r="7983" spans="7:7" s="66" customFormat="1" ht="14.25" x14ac:dyDescent="0.25">
      <c r="G7983" s="28"/>
    </row>
    <row r="7984" spans="7:7" s="66" customFormat="1" ht="14.25" x14ac:dyDescent="0.25">
      <c r="G7984" s="28"/>
    </row>
    <row r="7985" spans="7:7" s="66" customFormat="1" ht="14.25" x14ac:dyDescent="0.25">
      <c r="G7985" s="28"/>
    </row>
    <row r="7986" spans="7:7" s="66" customFormat="1" ht="14.25" x14ac:dyDescent="0.25">
      <c r="G7986" s="28"/>
    </row>
    <row r="7987" spans="7:7" s="66" customFormat="1" ht="14.25" x14ac:dyDescent="0.25">
      <c r="G7987" s="28"/>
    </row>
    <row r="7988" spans="7:7" s="66" customFormat="1" ht="14.25" x14ac:dyDescent="0.25">
      <c r="G7988" s="28"/>
    </row>
    <row r="7989" spans="7:7" s="66" customFormat="1" ht="14.25" x14ac:dyDescent="0.25">
      <c r="G7989" s="28"/>
    </row>
    <row r="7990" spans="7:7" s="66" customFormat="1" ht="14.25" x14ac:dyDescent="0.25">
      <c r="G7990" s="28"/>
    </row>
    <row r="7991" spans="7:7" s="66" customFormat="1" ht="14.25" x14ac:dyDescent="0.25">
      <c r="G7991" s="28"/>
    </row>
    <row r="7992" spans="7:7" s="66" customFormat="1" ht="14.25" x14ac:dyDescent="0.25">
      <c r="G7992" s="28"/>
    </row>
    <row r="7993" spans="7:7" s="66" customFormat="1" ht="14.25" x14ac:dyDescent="0.25">
      <c r="G7993" s="28"/>
    </row>
    <row r="7994" spans="7:7" s="66" customFormat="1" ht="14.25" x14ac:dyDescent="0.25">
      <c r="G7994" s="28"/>
    </row>
    <row r="7995" spans="7:7" s="66" customFormat="1" ht="14.25" x14ac:dyDescent="0.25">
      <c r="G7995" s="28"/>
    </row>
    <row r="7996" spans="7:7" s="66" customFormat="1" ht="14.25" x14ac:dyDescent="0.25">
      <c r="G7996" s="28"/>
    </row>
    <row r="7997" spans="7:7" s="66" customFormat="1" ht="14.25" x14ac:dyDescent="0.25">
      <c r="G7997" s="28"/>
    </row>
    <row r="7998" spans="7:7" s="66" customFormat="1" ht="14.25" x14ac:dyDescent="0.25">
      <c r="G7998" s="28"/>
    </row>
    <row r="7999" spans="7:7" s="66" customFormat="1" ht="14.25" x14ac:dyDescent="0.25">
      <c r="G7999" s="28"/>
    </row>
    <row r="8000" spans="7:7" s="66" customFormat="1" ht="14.25" x14ac:dyDescent="0.25">
      <c r="G8000" s="28"/>
    </row>
    <row r="8001" spans="7:7" s="66" customFormat="1" ht="14.25" x14ac:dyDescent="0.25">
      <c r="G8001" s="28"/>
    </row>
    <row r="8002" spans="7:7" s="66" customFormat="1" ht="14.25" x14ac:dyDescent="0.25">
      <c r="G8002" s="28"/>
    </row>
    <row r="8003" spans="7:7" s="66" customFormat="1" ht="14.25" x14ac:dyDescent="0.25">
      <c r="G8003" s="28"/>
    </row>
    <row r="8004" spans="7:7" s="66" customFormat="1" ht="14.25" x14ac:dyDescent="0.25">
      <c r="G8004" s="28"/>
    </row>
    <row r="8005" spans="7:7" s="66" customFormat="1" ht="14.25" x14ac:dyDescent="0.25">
      <c r="G8005" s="28"/>
    </row>
    <row r="8006" spans="7:7" s="66" customFormat="1" ht="14.25" x14ac:dyDescent="0.25">
      <c r="G8006" s="28"/>
    </row>
    <row r="8007" spans="7:7" s="66" customFormat="1" ht="14.25" x14ac:dyDescent="0.25">
      <c r="G8007" s="28"/>
    </row>
    <row r="8008" spans="7:7" s="66" customFormat="1" ht="14.25" x14ac:dyDescent="0.25">
      <c r="G8008" s="28"/>
    </row>
    <row r="8009" spans="7:7" s="66" customFormat="1" ht="14.25" x14ac:dyDescent="0.25">
      <c r="G8009" s="28"/>
    </row>
    <row r="8010" spans="7:7" s="66" customFormat="1" ht="14.25" x14ac:dyDescent="0.25">
      <c r="G8010" s="28"/>
    </row>
    <row r="8011" spans="7:7" s="66" customFormat="1" ht="14.25" x14ac:dyDescent="0.25">
      <c r="G8011" s="28"/>
    </row>
    <row r="8012" spans="7:7" s="66" customFormat="1" ht="14.25" x14ac:dyDescent="0.25">
      <c r="G8012" s="28"/>
    </row>
    <row r="8013" spans="7:7" s="66" customFormat="1" ht="14.25" x14ac:dyDescent="0.25">
      <c r="G8013" s="28"/>
    </row>
    <row r="8014" spans="7:7" s="66" customFormat="1" ht="14.25" x14ac:dyDescent="0.25">
      <c r="G8014" s="28"/>
    </row>
    <row r="8015" spans="7:7" s="66" customFormat="1" ht="14.25" x14ac:dyDescent="0.25">
      <c r="G8015" s="28"/>
    </row>
    <row r="8016" spans="7:7" s="66" customFormat="1" ht="14.25" x14ac:dyDescent="0.25">
      <c r="G8016" s="28"/>
    </row>
    <row r="8017" spans="7:7" s="66" customFormat="1" ht="14.25" x14ac:dyDescent="0.25">
      <c r="G8017" s="28"/>
    </row>
    <row r="8018" spans="7:7" s="66" customFormat="1" ht="14.25" x14ac:dyDescent="0.25">
      <c r="G8018" s="28"/>
    </row>
    <row r="8019" spans="7:7" s="66" customFormat="1" ht="14.25" x14ac:dyDescent="0.25">
      <c r="G8019" s="28"/>
    </row>
    <row r="8020" spans="7:7" s="66" customFormat="1" ht="14.25" x14ac:dyDescent="0.25">
      <c r="G8020" s="28"/>
    </row>
    <row r="8021" spans="7:7" s="66" customFormat="1" ht="14.25" x14ac:dyDescent="0.25">
      <c r="G8021" s="28"/>
    </row>
    <row r="8022" spans="7:7" s="66" customFormat="1" ht="14.25" x14ac:dyDescent="0.25">
      <c r="G8022" s="28"/>
    </row>
    <row r="8023" spans="7:7" s="66" customFormat="1" ht="14.25" x14ac:dyDescent="0.25">
      <c r="G8023" s="28"/>
    </row>
    <row r="8024" spans="7:7" s="66" customFormat="1" ht="14.25" x14ac:dyDescent="0.25">
      <c r="G8024" s="28"/>
    </row>
    <row r="8025" spans="7:7" s="66" customFormat="1" ht="14.25" x14ac:dyDescent="0.25">
      <c r="G8025" s="28"/>
    </row>
    <row r="8026" spans="7:7" s="66" customFormat="1" ht="14.25" x14ac:dyDescent="0.25">
      <c r="G8026" s="28"/>
    </row>
    <row r="8027" spans="7:7" s="66" customFormat="1" ht="14.25" x14ac:dyDescent="0.25">
      <c r="G8027" s="28"/>
    </row>
    <row r="8028" spans="7:7" s="66" customFormat="1" ht="14.25" x14ac:dyDescent="0.25">
      <c r="G8028" s="28"/>
    </row>
    <row r="8029" spans="7:7" s="66" customFormat="1" ht="14.25" x14ac:dyDescent="0.25">
      <c r="G8029" s="28"/>
    </row>
    <row r="8030" spans="7:7" s="66" customFormat="1" ht="14.25" x14ac:dyDescent="0.25">
      <c r="G8030" s="28"/>
    </row>
    <row r="8031" spans="7:7" s="66" customFormat="1" ht="14.25" x14ac:dyDescent="0.25">
      <c r="G8031" s="28"/>
    </row>
    <row r="8032" spans="7:7" s="66" customFormat="1" ht="14.25" x14ac:dyDescent="0.25">
      <c r="G8032" s="28"/>
    </row>
    <row r="8033" spans="7:7" s="66" customFormat="1" ht="14.25" x14ac:dyDescent="0.25">
      <c r="G8033" s="28"/>
    </row>
    <row r="8034" spans="7:7" s="66" customFormat="1" ht="14.25" x14ac:dyDescent="0.25">
      <c r="G8034" s="28"/>
    </row>
    <row r="8035" spans="7:7" s="66" customFormat="1" ht="14.25" x14ac:dyDescent="0.25">
      <c r="G8035" s="28"/>
    </row>
    <row r="8036" spans="7:7" s="66" customFormat="1" ht="14.25" x14ac:dyDescent="0.25">
      <c r="G8036" s="28"/>
    </row>
    <row r="8037" spans="7:7" s="66" customFormat="1" ht="14.25" x14ac:dyDescent="0.25">
      <c r="G8037" s="28"/>
    </row>
    <row r="8038" spans="7:7" s="66" customFormat="1" ht="14.25" x14ac:dyDescent="0.25">
      <c r="G8038" s="28"/>
    </row>
    <row r="8039" spans="7:7" s="66" customFormat="1" ht="14.25" x14ac:dyDescent="0.25">
      <c r="G8039" s="28"/>
    </row>
    <row r="8040" spans="7:7" s="66" customFormat="1" ht="14.25" x14ac:dyDescent="0.25">
      <c r="G8040" s="28"/>
    </row>
    <row r="8041" spans="7:7" s="66" customFormat="1" ht="14.25" x14ac:dyDescent="0.25">
      <c r="G8041" s="28"/>
    </row>
    <row r="8042" spans="7:7" s="66" customFormat="1" ht="14.25" x14ac:dyDescent="0.25">
      <c r="G8042" s="28"/>
    </row>
    <row r="8043" spans="7:7" s="66" customFormat="1" ht="14.25" x14ac:dyDescent="0.25">
      <c r="G8043" s="28"/>
    </row>
    <row r="8044" spans="7:7" s="66" customFormat="1" ht="14.25" x14ac:dyDescent="0.25">
      <c r="G8044" s="28"/>
    </row>
    <row r="8045" spans="7:7" s="66" customFormat="1" ht="14.25" x14ac:dyDescent="0.25">
      <c r="G8045" s="28"/>
    </row>
    <row r="8046" spans="7:7" s="66" customFormat="1" ht="14.25" x14ac:dyDescent="0.25">
      <c r="G8046" s="28"/>
    </row>
    <row r="8047" spans="7:7" s="66" customFormat="1" ht="14.25" x14ac:dyDescent="0.25">
      <c r="G8047" s="28"/>
    </row>
    <row r="8048" spans="7:7" s="66" customFormat="1" ht="14.25" x14ac:dyDescent="0.25">
      <c r="G8048" s="28"/>
    </row>
    <row r="8049" spans="7:7" s="66" customFormat="1" ht="14.25" x14ac:dyDescent="0.25">
      <c r="G8049" s="28"/>
    </row>
    <row r="8050" spans="7:7" s="66" customFormat="1" ht="14.25" x14ac:dyDescent="0.25">
      <c r="G8050" s="28"/>
    </row>
    <row r="8051" spans="7:7" s="66" customFormat="1" ht="14.25" x14ac:dyDescent="0.25">
      <c r="G8051" s="28"/>
    </row>
    <row r="8052" spans="7:7" s="66" customFormat="1" ht="14.25" x14ac:dyDescent="0.25">
      <c r="G8052" s="28"/>
    </row>
    <row r="8053" spans="7:7" s="66" customFormat="1" ht="14.25" x14ac:dyDescent="0.25">
      <c r="G8053" s="28"/>
    </row>
    <row r="8054" spans="7:7" s="66" customFormat="1" ht="14.25" x14ac:dyDescent="0.25">
      <c r="G8054" s="28"/>
    </row>
    <row r="8055" spans="7:7" s="66" customFormat="1" ht="14.25" x14ac:dyDescent="0.25">
      <c r="G8055" s="28"/>
    </row>
    <row r="8056" spans="7:7" s="66" customFormat="1" ht="14.25" x14ac:dyDescent="0.25">
      <c r="G8056" s="28"/>
    </row>
    <row r="8057" spans="7:7" s="66" customFormat="1" ht="14.25" x14ac:dyDescent="0.25">
      <c r="G8057" s="28"/>
    </row>
    <row r="8058" spans="7:7" s="66" customFormat="1" ht="14.25" x14ac:dyDescent="0.25">
      <c r="G8058" s="28"/>
    </row>
    <row r="8059" spans="7:7" s="66" customFormat="1" ht="14.25" x14ac:dyDescent="0.25">
      <c r="G8059" s="28"/>
    </row>
    <row r="8060" spans="7:7" s="66" customFormat="1" ht="14.25" x14ac:dyDescent="0.25">
      <c r="G8060" s="28"/>
    </row>
    <row r="8061" spans="7:7" s="66" customFormat="1" ht="14.25" x14ac:dyDescent="0.25">
      <c r="G8061" s="28"/>
    </row>
    <row r="8062" spans="7:7" s="66" customFormat="1" ht="14.25" x14ac:dyDescent="0.25">
      <c r="G8062" s="28"/>
    </row>
    <row r="8063" spans="7:7" s="66" customFormat="1" ht="14.25" x14ac:dyDescent="0.25">
      <c r="G8063" s="28"/>
    </row>
    <row r="8064" spans="7:7" s="66" customFormat="1" ht="14.25" x14ac:dyDescent="0.25">
      <c r="G8064" s="28"/>
    </row>
    <row r="8065" spans="7:7" s="66" customFormat="1" ht="14.25" x14ac:dyDescent="0.25">
      <c r="G8065" s="28"/>
    </row>
    <row r="8066" spans="7:7" s="66" customFormat="1" ht="14.25" x14ac:dyDescent="0.25">
      <c r="G8066" s="28"/>
    </row>
    <row r="8067" spans="7:7" s="66" customFormat="1" ht="14.25" x14ac:dyDescent="0.25">
      <c r="G8067" s="28"/>
    </row>
    <row r="8068" spans="7:7" s="66" customFormat="1" ht="14.25" x14ac:dyDescent="0.25">
      <c r="G8068" s="28"/>
    </row>
    <row r="8069" spans="7:7" s="66" customFormat="1" ht="14.25" x14ac:dyDescent="0.25">
      <c r="G8069" s="28"/>
    </row>
    <row r="8070" spans="7:7" s="66" customFormat="1" ht="14.25" x14ac:dyDescent="0.25">
      <c r="G8070" s="28"/>
    </row>
    <row r="8071" spans="7:7" s="66" customFormat="1" ht="14.25" x14ac:dyDescent="0.25">
      <c r="G8071" s="28"/>
    </row>
    <row r="8072" spans="7:7" s="66" customFormat="1" ht="14.25" x14ac:dyDescent="0.25">
      <c r="G8072" s="28"/>
    </row>
    <row r="8073" spans="7:7" s="66" customFormat="1" ht="14.25" x14ac:dyDescent="0.25">
      <c r="G8073" s="28"/>
    </row>
    <row r="8074" spans="7:7" s="66" customFormat="1" ht="14.25" x14ac:dyDescent="0.25">
      <c r="G8074" s="28"/>
    </row>
    <row r="8075" spans="7:7" s="66" customFormat="1" ht="14.25" x14ac:dyDescent="0.25">
      <c r="G8075" s="28"/>
    </row>
    <row r="8076" spans="7:7" s="66" customFormat="1" ht="14.25" x14ac:dyDescent="0.25">
      <c r="G8076" s="28"/>
    </row>
    <row r="8077" spans="7:7" s="66" customFormat="1" ht="14.25" x14ac:dyDescent="0.25">
      <c r="G8077" s="28"/>
    </row>
    <row r="8078" spans="7:7" s="66" customFormat="1" ht="14.25" x14ac:dyDescent="0.25">
      <c r="G8078" s="28"/>
    </row>
    <row r="8079" spans="7:7" s="66" customFormat="1" ht="14.25" x14ac:dyDescent="0.25">
      <c r="G8079" s="28"/>
    </row>
    <row r="8080" spans="7:7" s="66" customFormat="1" ht="14.25" x14ac:dyDescent="0.25">
      <c r="G8080" s="28"/>
    </row>
    <row r="8081" spans="7:7" s="66" customFormat="1" ht="14.25" x14ac:dyDescent="0.25">
      <c r="G8081" s="28"/>
    </row>
    <row r="8082" spans="7:7" s="66" customFormat="1" ht="14.25" x14ac:dyDescent="0.25">
      <c r="G8082" s="28"/>
    </row>
    <row r="8083" spans="7:7" s="66" customFormat="1" ht="14.25" x14ac:dyDescent="0.25">
      <c r="G8083" s="28"/>
    </row>
    <row r="8084" spans="7:7" s="66" customFormat="1" ht="14.25" x14ac:dyDescent="0.25">
      <c r="G8084" s="28"/>
    </row>
    <row r="8085" spans="7:7" s="66" customFormat="1" ht="14.25" x14ac:dyDescent="0.25">
      <c r="G8085" s="28"/>
    </row>
    <row r="8086" spans="7:7" s="66" customFormat="1" ht="14.25" x14ac:dyDescent="0.25">
      <c r="G8086" s="28"/>
    </row>
    <row r="8087" spans="7:7" s="66" customFormat="1" ht="14.25" x14ac:dyDescent="0.25">
      <c r="G8087" s="28"/>
    </row>
    <row r="8088" spans="7:7" s="66" customFormat="1" ht="14.25" x14ac:dyDescent="0.25">
      <c r="G8088" s="28"/>
    </row>
    <row r="8089" spans="7:7" s="66" customFormat="1" ht="14.25" x14ac:dyDescent="0.25">
      <c r="G8089" s="28"/>
    </row>
    <row r="8090" spans="7:7" s="66" customFormat="1" ht="14.25" x14ac:dyDescent="0.25">
      <c r="G8090" s="28"/>
    </row>
    <row r="8091" spans="7:7" s="66" customFormat="1" ht="14.25" x14ac:dyDescent="0.25">
      <c r="G8091" s="28"/>
    </row>
    <row r="8092" spans="7:7" s="66" customFormat="1" ht="14.25" x14ac:dyDescent="0.25">
      <c r="G8092" s="28"/>
    </row>
    <row r="8093" spans="7:7" s="66" customFormat="1" ht="14.25" x14ac:dyDescent="0.25">
      <c r="G8093" s="28"/>
    </row>
    <row r="8094" spans="7:7" s="66" customFormat="1" ht="14.25" x14ac:dyDescent="0.25">
      <c r="G8094" s="28"/>
    </row>
    <row r="8095" spans="7:7" s="66" customFormat="1" ht="14.25" x14ac:dyDescent="0.25">
      <c r="G8095" s="28"/>
    </row>
    <row r="8096" spans="7:7" s="66" customFormat="1" ht="14.25" x14ac:dyDescent="0.25">
      <c r="G8096" s="28"/>
    </row>
    <row r="8097" spans="7:7" s="66" customFormat="1" ht="14.25" x14ac:dyDescent="0.25">
      <c r="G8097" s="28"/>
    </row>
    <row r="8098" spans="7:7" s="66" customFormat="1" ht="14.25" x14ac:dyDescent="0.25">
      <c r="G8098" s="28"/>
    </row>
    <row r="8099" spans="7:7" s="66" customFormat="1" ht="14.25" x14ac:dyDescent="0.25">
      <c r="G8099" s="28"/>
    </row>
    <row r="8100" spans="7:7" s="66" customFormat="1" ht="14.25" x14ac:dyDescent="0.25">
      <c r="G8100" s="28"/>
    </row>
    <row r="8101" spans="7:7" s="66" customFormat="1" ht="14.25" x14ac:dyDescent="0.25">
      <c r="G8101" s="28"/>
    </row>
    <row r="8102" spans="7:7" s="66" customFormat="1" ht="14.25" x14ac:dyDescent="0.25">
      <c r="G8102" s="28"/>
    </row>
    <row r="8103" spans="7:7" s="66" customFormat="1" ht="14.25" x14ac:dyDescent="0.25">
      <c r="G8103" s="28"/>
    </row>
    <row r="8104" spans="7:7" s="66" customFormat="1" ht="14.25" x14ac:dyDescent="0.25">
      <c r="G8104" s="28"/>
    </row>
    <row r="8105" spans="7:7" s="66" customFormat="1" ht="14.25" x14ac:dyDescent="0.25">
      <c r="G8105" s="28"/>
    </row>
    <row r="8106" spans="7:7" s="66" customFormat="1" ht="14.25" x14ac:dyDescent="0.25">
      <c r="G8106" s="28"/>
    </row>
    <row r="8107" spans="7:7" s="66" customFormat="1" ht="14.25" x14ac:dyDescent="0.25">
      <c r="G8107" s="28"/>
    </row>
    <row r="8108" spans="7:7" s="66" customFormat="1" ht="14.25" x14ac:dyDescent="0.25">
      <c r="G8108" s="28"/>
    </row>
    <row r="8109" spans="7:7" s="66" customFormat="1" ht="14.25" x14ac:dyDescent="0.25">
      <c r="G8109" s="28"/>
    </row>
    <row r="8110" spans="7:7" s="66" customFormat="1" ht="14.25" x14ac:dyDescent="0.25">
      <c r="G8110" s="28"/>
    </row>
    <row r="8111" spans="7:7" s="66" customFormat="1" ht="14.25" x14ac:dyDescent="0.25">
      <c r="G8111" s="28"/>
    </row>
    <row r="8112" spans="7:7" s="66" customFormat="1" ht="14.25" x14ac:dyDescent="0.25">
      <c r="G8112" s="28"/>
    </row>
    <row r="8113" spans="7:7" s="66" customFormat="1" ht="14.25" x14ac:dyDescent="0.25">
      <c r="G8113" s="28"/>
    </row>
    <row r="8114" spans="7:7" s="66" customFormat="1" ht="14.25" x14ac:dyDescent="0.25">
      <c r="G8114" s="28"/>
    </row>
    <row r="8115" spans="7:7" s="66" customFormat="1" ht="14.25" x14ac:dyDescent="0.25">
      <c r="G8115" s="28"/>
    </row>
    <row r="8116" spans="7:7" s="66" customFormat="1" ht="14.25" x14ac:dyDescent="0.25">
      <c r="G8116" s="28"/>
    </row>
    <row r="8117" spans="7:7" s="66" customFormat="1" ht="14.25" x14ac:dyDescent="0.25">
      <c r="G8117" s="28"/>
    </row>
    <row r="8118" spans="7:7" s="66" customFormat="1" ht="14.25" x14ac:dyDescent="0.25">
      <c r="G8118" s="28"/>
    </row>
    <row r="8119" spans="7:7" s="66" customFormat="1" ht="14.25" x14ac:dyDescent="0.25">
      <c r="G8119" s="28"/>
    </row>
    <row r="8120" spans="7:7" s="66" customFormat="1" ht="14.25" x14ac:dyDescent="0.25">
      <c r="G8120" s="28"/>
    </row>
    <row r="8121" spans="7:7" s="66" customFormat="1" ht="14.25" x14ac:dyDescent="0.25">
      <c r="G8121" s="28"/>
    </row>
    <row r="8122" spans="7:7" s="66" customFormat="1" ht="14.25" x14ac:dyDescent="0.25">
      <c r="G8122" s="28"/>
    </row>
    <row r="8123" spans="7:7" s="66" customFormat="1" ht="14.25" x14ac:dyDescent="0.25">
      <c r="G8123" s="28"/>
    </row>
    <row r="8124" spans="7:7" s="66" customFormat="1" ht="14.25" x14ac:dyDescent="0.25">
      <c r="G8124" s="28"/>
    </row>
    <row r="8125" spans="7:7" s="66" customFormat="1" ht="14.25" x14ac:dyDescent="0.25">
      <c r="G8125" s="28"/>
    </row>
    <row r="8126" spans="7:7" s="66" customFormat="1" ht="14.25" x14ac:dyDescent="0.25">
      <c r="G8126" s="28"/>
    </row>
    <row r="8127" spans="7:7" s="66" customFormat="1" ht="14.25" x14ac:dyDescent="0.25">
      <c r="G8127" s="28"/>
    </row>
    <row r="8128" spans="7:7" s="66" customFormat="1" ht="14.25" x14ac:dyDescent="0.25">
      <c r="G8128" s="28"/>
    </row>
    <row r="8129" spans="7:7" s="66" customFormat="1" ht="14.25" x14ac:dyDescent="0.25">
      <c r="G8129" s="28"/>
    </row>
    <row r="8130" spans="7:7" s="66" customFormat="1" ht="14.25" x14ac:dyDescent="0.25">
      <c r="G8130" s="28"/>
    </row>
    <row r="8131" spans="7:7" s="66" customFormat="1" ht="14.25" x14ac:dyDescent="0.25">
      <c r="G8131" s="28"/>
    </row>
    <row r="8132" spans="7:7" s="66" customFormat="1" ht="14.25" x14ac:dyDescent="0.25">
      <c r="G8132" s="28"/>
    </row>
    <row r="8133" spans="7:7" s="66" customFormat="1" ht="14.25" x14ac:dyDescent="0.25">
      <c r="G8133" s="28"/>
    </row>
    <row r="8134" spans="7:7" s="66" customFormat="1" ht="14.25" x14ac:dyDescent="0.25">
      <c r="G8134" s="28"/>
    </row>
    <row r="8135" spans="7:7" s="66" customFormat="1" ht="14.25" x14ac:dyDescent="0.25">
      <c r="G8135" s="28"/>
    </row>
    <row r="8136" spans="7:7" s="66" customFormat="1" ht="14.25" x14ac:dyDescent="0.25">
      <c r="G8136" s="28"/>
    </row>
    <row r="8137" spans="7:7" s="66" customFormat="1" ht="14.25" x14ac:dyDescent="0.25">
      <c r="G8137" s="28"/>
    </row>
    <row r="8138" spans="7:7" s="66" customFormat="1" ht="14.25" x14ac:dyDescent="0.25">
      <c r="G8138" s="28"/>
    </row>
    <row r="8139" spans="7:7" s="66" customFormat="1" ht="14.25" x14ac:dyDescent="0.25">
      <c r="G8139" s="28"/>
    </row>
    <row r="8140" spans="7:7" s="66" customFormat="1" ht="14.25" x14ac:dyDescent="0.25">
      <c r="G8140" s="28"/>
    </row>
    <row r="8141" spans="7:7" s="66" customFormat="1" ht="14.25" x14ac:dyDescent="0.25">
      <c r="G8141" s="28"/>
    </row>
    <row r="8142" spans="7:7" s="66" customFormat="1" ht="14.25" x14ac:dyDescent="0.25">
      <c r="G8142" s="28"/>
    </row>
    <row r="8143" spans="7:7" s="66" customFormat="1" ht="14.25" x14ac:dyDescent="0.25">
      <c r="G8143" s="28"/>
    </row>
    <row r="8144" spans="7:7" s="66" customFormat="1" ht="14.25" x14ac:dyDescent="0.25">
      <c r="G8144" s="28"/>
    </row>
    <row r="8145" spans="7:7" s="66" customFormat="1" ht="14.25" x14ac:dyDescent="0.25">
      <c r="G8145" s="28"/>
    </row>
    <row r="8146" spans="7:7" s="66" customFormat="1" ht="14.25" x14ac:dyDescent="0.25">
      <c r="G8146" s="28"/>
    </row>
    <row r="8147" spans="7:7" s="66" customFormat="1" ht="14.25" x14ac:dyDescent="0.25">
      <c r="G8147" s="28"/>
    </row>
    <row r="8148" spans="7:7" s="66" customFormat="1" ht="14.25" x14ac:dyDescent="0.25">
      <c r="G8148" s="28"/>
    </row>
    <row r="8149" spans="7:7" s="66" customFormat="1" ht="14.25" x14ac:dyDescent="0.25">
      <c r="G8149" s="28"/>
    </row>
    <row r="8150" spans="7:7" s="66" customFormat="1" ht="14.25" x14ac:dyDescent="0.25">
      <c r="G8150" s="28"/>
    </row>
    <row r="8151" spans="7:7" s="66" customFormat="1" ht="14.25" x14ac:dyDescent="0.25">
      <c r="G8151" s="28"/>
    </row>
    <row r="8152" spans="7:7" s="66" customFormat="1" ht="14.25" x14ac:dyDescent="0.25">
      <c r="G8152" s="28"/>
    </row>
    <row r="8153" spans="7:7" s="66" customFormat="1" ht="14.25" x14ac:dyDescent="0.25">
      <c r="G8153" s="28"/>
    </row>
    <row r="8154" spans="7:7" s="66" customFormat="1" ht="14.25" x14ac:dyDescent="0.25">
      <c r="G8154" s="28"/>
    </row>
    <row r="8155" spans="7:7" s="66" customFormat="1" ht="14.25" x14ac:dyDescent="0.25">
      <c r="G8155" s="28"/>
    </row>
    <row r="8156" spans="7:7" s="66" customFormat="1" ht="14.25" x14ac:dyDescent="0.25">
      <c r="G8156" s="28"/>
    </row>
    <row r="8157" spans="7:7" s="66" customFormat="1" ht="14.25" x14ac:dyDescent="0.25">
      <c r="G8157" s="28"/>
    </row>
    <row r="8158" spans="7:7" s="66" customFormat="1" ht="14.25" x14ac:dyDescent="0.25">
      <c r="G8158" s="28"/>
    </row>
    <row r="8159" spans="7:7" s="66" customFormat="1" ht="14.25" x14ac:dyDescent="0.25">
      <c r="G8159" s="28"/>
    </row>
    <row r="8160" spans="7:7" s="66" customFormat="1" ht="14.25" x14ac:dyDescent="0.25">
      <c r="G8160" s="28"/>
    </row>
    <row r="8161" spans="7:7" s="66" customFormat="1" ht="14.25" x14ac:dyDescent="0.25">
      <c r="G8161" s="28"/>
    </row>
    <row r="8162" spans="7:7" s="66" customFormat="1" ht="14.25" x14ac:dyDescent="0.25">
      <c r="G8162" s="28"/>
    </row>
    <row r="8163" spans="7:7" s="66" customFormat="1" ht="14.25" x14ac:dyDescent="0.25">
      <c r="G8163" s="28"/>
    </row>
    <row r="8164" spans="7:7" s="66" customFormat="1" ht="14.25" x14ac:dyDescent="0.25">
      <c r="G8164" s="28"/>
    </row>
    <row r="8165" spans="7:7" s="66" customFormat="1" ht="14.25" x14ac:dyDescent="0.25">
      <c r="G8165" s="28"/>
    </row>
    <row r="8166" spans="7:7" s="66" customFormat="1" ht="14.25" x14ac:dyDescent="0.25">
      <c r="G8166" s="28"/>
    </row>
    <row r="8167" spans="7:7" s="66" customFormat="1" ht="14.25" x14ac:dyDescent="0.25">
      <c r="G8167" s="28"/>
    </row>
    <row r="8168" spans="7:7" s="66" customFormat="1" ht="14.25" x14ac:dyDescent="0.25">
      <c r="G8168" s="28"/>
    </row>
    <row r="8169" spans="7:7" s="66" customFormat="1" ht="14.25" x14ac:dyDescent="0.25">
      <c r="G8169" s="28"/>
    </row>
    <row r="8170" spans="7:7" s="66" customFormat="1" ht="14.25" x14ac:dyDescent="0.25">
      <c r="G8170" s="28"/>
    </row>
    <row r="8171" spans="7:7" s="66" customFormat="1" ht="14.25" x14ac:dyDescent="0.25">
      <c r="G8171" s="28"/>
    </row>
    <row r="8172" spans="7:7" s="66" customFormat="1" ht="14.25" x14ac:dyDescent="0.25">
      <c r="G8172" s="28"/>
    </row>
    <row r="8173" spans="7:7" s="66" customFormat="1" ht="14.25" x14ac:dyDescent="0.25">
      <c r="G8173" s="28"/>
    </row>
    <row r="8174" spans="7:7" s="66" customFormat="1" ht="14.25" x14ac:dyDescent="0.25">
      <c r="G8174" s="28"/>
    </row>
    <row r="8175" spans="7:7" s="66" customFormat="1" ht="14.25" x14ac:dyDescent="0.25">
      <c r="G8175" s="28"/>
    </row>
    <row r="8176" spans="7:7" s="66" customFormat="1" ht="14.25" x14ac:dyDescent="0.25">
      <c r="G8176" s="28"/>
    </row>
    <row r="8177" spans="7:7" s="66" customFormat="1" ht="14.25" x14ac:dyDescent="0.25">
      <c r="G8177" s="28"/>
    </row>
    <row r="8178" spans="7:7" s="66" customFormat="1" ht="14.25" x14ac:dyDescent="0.25">
      <c r="G8178" s="28"/>
    </row>
    <row r="8179" spans="7:7" s="66" customFormat="1" ht="14.25" x14ac:dyDescent="0.25">
      <c r="G8179" s="28"/>
    </row>
    <row r="8180" spans="7:7" s="66" customFormat="1" ht="14.25" x14ac:dyDescent="0.25">
      <c r="G8180" s="28"/>
    </row>
    <row r="8181" spans="7:7" s="66" customFormat="1" ht="14.25" x14ac:dyDescent="0.25">
      <c r="G8181" s="28"/>
    </row>
    <row r="8182" spans="7:7" s="66" customFormat="1" ht="14.25" x14ac:dyDescent="0.25">
      <c r="G8182" s="28"/>
    </row>
    <row r="8183" spans="7:7" s="66" customFormat="1" ht="14.25" x14ac:dyDescent="0.25">
      <c r="G8183" s="28"/>
    </row>
    <row r="8184" spans="7:7" s="66" customFormat="1" ht="14.25" x14ac:dyDescent="0.25">
      <c r="G8184" s="28"/>
    </row>
    <row r="8185" spans="7:7" s="66" customFormat="1" ht="14.25" x14ac:dyDescent="0.25">
      <c r="G8185" s="28"/>
    </row>
    <row r="8186" spans="7:7" s="66" customFormat="1" ht="14.25" x14ac:dyDescent="0.25">
      <c r="G8186" s="28"/>
    </row>
    <row r="8187" spans="7:7" s="66" customFormat="1" ht="14.25" x14ac:dyDescent="0.25">
      <c r="G8187" s="28"/>
    </row>
    <row r="8188" spans="7:7" s="66" customFormat="1" ht="14.25" x14ac:dyDescent="0.25">
      <c r="G8188" s="28"/>
    </row>
    <row r="8189" spans="7:7" s="66" customFormat="1" ht="14.25" x14ac:dyDescent="0.25">
      <c r="G8189" s="28"/>
    </row>
    <row r="8190" spans="7:7" s="66" customFormat="1" ht="14.25" x14ac:dyDescent="0.25">
      <c r="G8190" s="28"/>
    </row>
    <row r="8191" spans="7:7" s="66" customFormat="1" ht="14.25" x14ac:dyDescent="0.25">
      <c r="G8191" s="28"/>
    </row>
    <row r="8192" spans="7:7" s="66" customFormat="1" ht="14.25" x14ac:dyDescent="0.25">
      <c r="G8192" s="28"/>
    </row>
    <row r="8193" spans="7:7" s="66" customFormat="1" ht="14.25" x14ac:dyDescent="0.25">
      <c r="G8193" s="28"/>
    </row>
    <row r="8194" spans="7:7" s="66" customFormat="1" ht="14.25" x14ac:dyDescent="0.25">
      <c r="G8194" s="28"/>
    </row>
    <row r="8195" spans="7:7" s="66" customFormat="1" ht="14.25" x14ac:dyDescent="0.25">
      <c r="G8195" s="28"/>
    </row>
    <row r="8196" spans="7:7" s="66" customFormat="1" ht="14.25" x14ac:dyDescent="0.25">
      <c r="G8196" s="28"/>
    </row>
    <row r="8197" spans="7:7" s="66" customFormat="1" ht="14.25" x14ac:dyDescent="0.25">
      <c r="G8197" s="28"/>
    </row>
    <row r="8198" spans="7:7" s="66" customFormat="1" ht="14.25" x14ac:dyDescent="0.25">
      <c r="G8198" s="28"/>
    </row>
    <row r="8199" spans="7:7" s="66" customFormat="1" ht="14.25" x14ac:dyDescent="0.25">
      <c r="G8199" s="28"/>
    </row>
    <row r="8200" spans="7:7" s="66" customFormat="1" ht="14.25" x14ac:dyDescent="0.25">
      <c r="G8200" s="28"/>
    </row>
    <row r="8201" spans="7:7" s="66" customFormat="1" ht="14.25" x14ac:dyDescent="0.25">
      <c r="G8201" s="28"/>
    </row>
    <row r="8202" spans="7:7" s="66" customFormat="1" ht="14.25" x14ac:dyDescent="0.25">
      <c r="G8202" s="28"/>
    </row>
    <row r="8203" spans="7:7" s="66" customFormat="1" ht="14.25" x14ac:dyDescent="0.25">
      <c r="G8203" s="28"/>
    </row>
    <row r="8204" spans="7:7" s="66" customFormat="1" ht="14.25" x14ac:dyDescent="0.25">
      <c r="G8204" s="28"/>
    </row>
    <row r="8205" spans="7:7" s="66" customFormat="1" ht="14.25" x14ac:dyDescent="0.25">
      <c r="G8205" s="28"/>
    </row>
    <row r="8206" spans="7:7" s="66" customFormat="1" ht="14.25" x14ac:dyDescent="0.25">
      <c r="G8206" s="28"/>
    </row>
    <row r="8207" spans="7:7" s="66" customFormat="1" ht="14.25" x14ac:dyDescent="0.25">
      <c r="G8207" s="28"/>
    </row>
    <row r="8208" spans="7:7" s="66" customFormat="1" ht="14.25" x14ac:dyDescent="0.25">
      <c r="G8208" s="28"/>
    </row>
    <row r="8209" spans="7:7" s="66" customFormat="1" ht="14.25" x14ac:dyDescent="0.25">
      <c r="G8209" s="28"/>
    </row>
    <row r="8210" spans="7:7" s="66" customFormat="1" ht="14.25" x14ac:dyDescent="0.25">
      <c r="G8210" s="28"/>
    </row>
    <row r="8211" spans="7:7" s="66" customFormat="1" ht="14.25" x14ac:dyDescent="0.25">
      <c r="G8211" s="28"/>
    </row>
    <row r="8212" spans="7:7" s="66" customFormat="1" ht="14.25" x14ac:dyDescent="0.25">
      <c r="G8212" s="28"/>
    </row>
    <row r="8213" spans="7:7" s="66" customFormat="1" ht="14.25" x14ac:dyDescent="0.25">
      <c r="G8213" s="28"/>
    </row>
    <row r="8214" spans="7:7" s="66" customFormat="1" ht="14.25" x14ac:dyDescent="0.25">
      <c r="G8214" s="28"/>
    </row>
    <row r="8215" spans="7:7" s="66" customFormat="1" ht="14.25" x14ac:dyDescent="0.25">
      <c r="G8215" s="28"/>
    </row>
    <row r="8216" spans="7:7" s="66" customFormat="1" ht="14.25" x14ac:dyDescent="0.25">
      <c r="G8216" s="28"/>
    </row>
    <row r="8217" spans="7:7" s="66" customFormat="1" ht="14.25" x14ac:dyDescent="0.25">
      <c r="G8217" s="28"/>
    </row>
    <row r="8218" spans="7:7" s="66" customFormat="1" ht="14.25" x14ac:dyDescent="0.25">
      <c r="G8218" s="28"/>
    </row>
    <row r="8219" spans="7:7" s="66" customFormat="1" ht="14.25" x14ac:dyDescent="0.25">
      <c r="G8219" s="28"/>
    </row>
    <row r="8220" spans="7:7" s="66" customFormat="1" ht="14.25" x14ac:dyDescent="0.25">
      <c r="G8220" s="28"/>
    </row>
    <row r="8221" spans="7:7" s="66" customFormat="1" ht="14.25" x14ac:dyDescent="0.25">
      <c r="G8221" s="28"/>
    </row>
    <row r="8222" spans="7:7" s="66" customFormat="1" ht="14.25" x14ac:dyDescent="0.25">
      <c r="G8222" s="28"/>
    </row>
    <row r="8223" spans="7:7" s="66" customFormat="1" ht="14.25" x14ac:dyDescent="0.25">
      <c r="G8223" s="28"/>
    </row>
    <row r="8224" spans="7:7" s="66" customFormat="1" ht="14.25" x14ac:dyDescent="0.25">
      <c r="G8224" s="28"/>
    </row>
    <row r="8225" spans="7:7" s="66" customFormat="1" ht="14.25" x14ac:dyDescent="0.25">
      <c r="G8225" s="28"/>
    </row>
    <row r="8226" spans="7:7" s="66" customFormat="1" ht="14.25" x14ac:dyDescent="0.25">
      <c r="G8226" s="28"/>
    </row>
    <row r="8227" spans="7:7" s="66" customFormat="1" ht="14.25" x14ac:dyDescent="0.25">
      <c r="G8227" s="28"/>
    </row>
    <row r="8228" spans="7:7" s="66" customFormat="1" ht="14.25" x14ac:dyDescent="0.25">
      <c r="G8228" s="28"/>
    </row>
    <row r="8229" spans="7:7" s="66" customFormat="1" ht="14.25" x14ac:dyDescent="0.25">
      <c r="G8229" s="28"/>
    </row>
    <row r="8230" spans="7:7" s="66" customFormat="1" ht="14.25" x14ac:dyDescent="0.25">
      <c r="G8230" s="28"/>
    </row>
    <row r="8231" spans="7:7" s="66" customFormat="1" ht="14.25" x14ac:dyDescent="0.25">
      <c r="G8231" s="28"/>
    </row>
    <row r="8232" spans="7:7" s="66" customFormat="1" ht="14.25" x14ac:dyDescent="0.25">
      <c r="G8232" s="28"/>
    </row>
    <row r="8233" spans="7:7" s="66" customFormat="1" ht="14.25" x14ac:dyDescent="0.25">
      <c r="G8233" s="28"/>
    </row>
    <row r="8234" spans="7:7" s="66" customFormat="1" ht="14.25" x14ac:dyDescent="0.25">
      <c r="G8234" s="28"/>
    </row>
    <row r="8235" spans="7:7" s="66" customFormat="1" ht="14.25" x14ac:dyDescent="0.25">
      <c r="G8235" s="28"/>
    </row>
    <row r="8236" spans="7:7" s="66" customFormat="1" ht="14.25" x14ac:dyDescent="0.25">
      <c r="G8236" s="28"/>
    </row>
    <row r="8237" spans="7:7" s="66" customFormat="1" ht="14.25" x14ac:dyDescent="0.25">
      <c r="G8237" s="28"/>
    </row>
    <row r="8238" spans="7:7" s="66" customFormat="1" ht="14.25" x14ac:dyDescent="0.25">
      <c r="G8238" s="28"/>
    </row>
    <row r="8239" spans="7:7" s="66" customFormat="1" ht="14.25" x14ac:dyDescent="0.25">
      <c r="G8239" s="28"/>
    </row>
    <row r="8240" spans="7:7" s="66" customFormat="1" ht="14.25" x14ac:dyDescent="0.25">
      <c r="G8240" s="28"/>
    </row>
    <row r="8241" spans="7:7" s="66" customFormat="1" ht="14.25" x14ac:dyDescent="0.25">
      <c r="G8241" s="28"/>
    </row>
    <row r="8242" spans="7:7" s="66" customFormat="1" ht="14.25" x14ac:dyDescent="0.25">
      <c r="G8242" s="28"/>
    </row>
    <row r="8243" spans="7:7" s="66" customFormat="1" ht="14.25" x14ac:dyDescent="0.25">
      <c r="G8243" s="28"/>
    </row>
    <row r="8244" spans="7:7" s="66" customFormat="1" ht="14.25" x14ac:dyDescent="0.25">
      <c r="G8244" s="28"/>
    </row>
    <row r="8245" spans="7:7" s="66" customFormat="1" ht="14.25" x14ac:dyDescent="0.25">
      <c r="G8245" s="28"/>
    </row>
    <row r="8246" spans="7:7" s="66" customFormat="1" ht="14.25" x14ac:dyDescent="0.25">
      <c r="G8246" s="28"/>
    </row>
    <row r="8247" spans="7:7" s="66" customFormat="1" ht="14.25" x14ac:dyDescent="0.25">
      <c r="G8247" s="28"/>
    </row>
    <row r="8248" spans="7:7" s="66" customFormat="1" ht="14.25" x14ac:dyDescent="0.25">
      <c r="G8248" s="28"/>
    </row>
    <row r="8249" spans="7:7" s="66" customFormat="1" ht="14.25" x14ac:dyDescent="0.25">
      <c r="G8249" s="28"/>
    </row>
    <row r="8250" spans="7:7" s="66" customFormat="1" ht="14.25" x14ac:dyDescent="0.25">
      <c r="G8250" s="28"/>
    </row>
    <row r="8251" spans="7:7" s="66" customFormat="1" ht="14.25" x14ac:dyDescent="0.25">
      <c r="G8251" s="28"/>
    </row>
    <row r="8252" spans="7:7" s="66" customFormat="1" ht="14.25" x14ac:dyDescent="0.25">
      <c r="G8252" s="28"/>
    </row>
    <row r="8253" spans="7:7" s="66" customFormat="1" ht="14.25" x14ac:dyDescent="0.25">
      <c r="G8253" s="28"/>
    </row>
    <row r="8254" spans="7:7" s="66" customFormat="1" ht="14.25" x14ac:dyDescent="0.25">
      <c r="G8254" s="28"/>
    </row>
    <row r="8255" spans="7:7" s="66" customFormat="1" ht="14.25" x14ac:dyDescent="0.25">
      <c r="G8255" s="28"/>
    </row>
    <row r="8256" spans="7:7" s="66" customFormat="1" ht="14.25" x14ac:dyDescent="0.25">
      <c r="G8256" s="28"/>
    </row>
    <row r="8257" spans="7:7" s="66" customFormat="1" ht="14.25" x14ac:dyDescent="0.25">
      <c r="G8257" s="28"/>
    </row>
    <row r="8258" spans="7:7" s="66" customFormat="1" ht="14.25" x14ac:dyDescent="0.25">
      <c r="G8258" s="28"/>
    </row>
    <row r="8259" spans="7:7" s="66" customFormat="1" ht="14.25" x14ac:dyDescent="0.25">
      <c r="G8259" s="28"/>
    </row>
    <row r="8260" spans="7:7" s="66" customFormat="1" ht="14.25" x14ac:dyDescent="0.25">
      <c r="G8260" s="28"/>
    </row>
    <row r="8261" spans="7:7" s="66" customFormat="1" ht="14.25" x14ac:dyDescent="0.25">
      <c r="G8261" s="28"/>
    </row>
    <row r="8262" spans="7:7" s="66" customFormat="1" ht="14.25" x14ac:dyDescent="0.25">
      <c r="G8262" s="28"/>
    </row>
    <row r="8263" spans="7:7" s="66" customFormat="1" ht="14.25" x14ac:dyDescent="0.25">
      <c r="G8263" s="28"/>
    </row>
    <row r="8264" spans="7:7" s="66" customFormat="1" ht="14.25" x14ac:dyDescent="0.25">
      <c r="G8264" s="28"/>
    </row>
    <row r="8265" spans="7:7" s="66" customFormat="1" ht="14.25" x14ac:dyDescent="0.25">
      <c r="G8265" s="28"/>
    </row>
    <row r="8266" spans="7:7" s="66" customFormat="1" ht="14.25" x14ac:dyDescent="0.25">
      <c r="G8266" s="28"/>
    </row>
    <row r="8267" spans="7:7" s="66" customFormat="1" ht="14.25" x14ac:dyDescent="0.25">
      <c r="G8267" s="28"/>
    </row>
    <row r="8268" spans="7:7" s="66" customFormat="1" ht="14.25" x14ac:dyDescent="0.25">
      <c r="G8268" s="28"/>
    </row>
    <row r="8269" spans="7:7" s="66" customFormat="1" ht="14.25" x14ac:dyDescent="0.25">
      <c r="G8269" s="28"/>
    </row>
    <row r="8270" spans="7:7" s="66" customFormat="1" ht="14.25" x14ac:dyDescent="0.25">
      <c r="G8270" s="28"/>
    </row>
    <row r="8271" spans="7:7" s="66" customFormat="1" ht="14.25" x14ac:dyDescent="0.25">
      <c r="G8271" s="28"/>
    </row>
    <row r="8272" spans="7:7" s="66" customFormat="1" ht="14.25" x14ac:dyDescent="0.25">
      <c r="G8272" s="28"/>
    </row>
    <row r="8273" spans="7:7" s="66" customFormat="1" ht="14.25" x14ac:dyDescent="0.25">
      <c r="G8273" s="28"/>
    </row>
    <row r="8274" spans="7:7" s="66" customFormat="1" ht="14.25" x14ac:dyDescent="0.25">
      <c r="G8274" s="28"/>
    </row>
    <row r="8275" spans="7:7" s="66" customFormat="1" ht="14.25" x14ac:dyDescent="0.25">
      <c r="G8275" s="28"/>
    </row>
    <row r="8276" spans="7:7" s="66" customFormat="1" ht="14.25" x14ac:dyDescent="0.25">
      <c r="G8276" s="28"/>
    </row>
    <row r="8277" spans="7:7" s="66" customFormat="1" ht="14.25" x14ac:dyDescent="0.25">
      <c r="G8277" s="28"/>
    </row>
    <row r="8278" spans="7:7" s="66" customFormat="1" ht="14.25" x14ac:dyDescent="0.25">
      <c r="G8278" s="28"/>
    </row>
    <row r="8279" spans="7:7" s="66" customFormat="1" ht="14.25" x14ac:dyDescent="0.25">
      <c r="G8279" s="28"/>
    </row>
    <row r="8280" spans="7:7" s="66" customFormat="1" ht="14.25" x14ac:dyDescent="0.25">
      <c r="G8280" s="28"/>
    </row>
    <row r="8281" spans="7:7" s="66" customFormat="1" ht="14.25" x14ac:dyDescent="0.25">
      <c r="G8281" s="28"/>
    </row>
    <row r="8282" spans="7:7" s="66" customFormat="1" ht="14.25" x14ac:dyDescent="0.25">
      <c r="G8282" s="28"/>
    </row>
    <row r="8283" spans="7:7" s="66" customFormat="1" ht="14.25" x14ac:dyDescent="0.25">
      <c r="G8283" s="28"/>
    </row>
    <row r="8284" spans="7:7" s="66" customFormat="1" ht="14.25" x14ac:dyDescent="0.25">
      <c r="G8284" s="28"/>
    </row>
    <row r="8285" spans="7:7" s="66" customFormat="1" ht="14.25" x14ac:dyDescent="0.25">
      <c r="G8285" s="28"/>
    </row>
    <row r="8286" spans="7:7" s="66" customFormat="1" ht="14.25" x14ac:dyDescent="0.25">
      <c r="G8286" s="28"/>
    </row>
    <row r="8287" spans="7:7" s="66" customFormat="1" ht="14.25" x14ac:dyDescent="0.25">
      <c r="G8287" s="28"/>
    </row>
    <row r="8288" spans="7:7" s="66" customFormat="1" ht="14.25" x14ac:dyDescent="0.25">
      <c r="G8288" s="28"/>
    </row>
    <row r="8289" spans="7:7" s="66" customFormat="1" ht="14.25" x14ac:dyDescent="0.25">
      <c r="G8289" s="28"/>
    </row>
    <row r="8290" spans="7:7" s="66" customFormat="1" ht="14.25" x14ac:dyDescent="0.25">
      <c r="G8290" s="28"/>
    </row>
    <row r="8291" spans="7:7" s="66" customFormat="1" ht="14.25" x14ac:dyDescent="0.25">
      <c r="G8291" s="28"/>
    </row>
    <row r="8292" spans="7:7" s="66" customFormat="1" ht="14.25" x14ac:dyDescent="0.25">
      <c r="G8292" s="28"/>
    </row>
    <row r="8293" spans="7:7" s="66" customFormat="1" ht="14.25" x14ac:dyDescent="0.25">
      <c r="G8293" s="28"/>
    </row>
    <row r="8294" spans="7:7" s="66" customFormat="1" ht="14.25" x14ac:dyDescent="0.25">
      <c r="G8294" s="28"/>
    </row>
    <row r="8295" spans="7:7" s="66" customFormat="1" ht="14.25" x14ac:dyDescent="0.25">
      <c r="G8295" s="28"/>
    </row>
    <row r="8296" spans="7:7" s="66" customFormat="1" ht="14.25" x14ac:dyDescent="0.25">
      <c r="G8296" s="28"/>
    </row>
    <row r="8297" spans="7:7" s="66" customFormat="1" ht="14.25" x14ac:dyDescent="0.25">
      <c r="G8297" s="28"/>
    </row>
    <row r="8298" spans="7:7" s="66" customFormat="1" ht="14.25" x14ac:dyDescent="0.25">
      <c r="G8298" s="28"/>
    </row>
    <row r="8299" spans="7:7" s="66" customFormat="1" ht="14.25" x14ac:dyDescent="0.25">
      <c r="G8299" s="28"/>
    </row>
    <row r="8300" spans="7:7" s="66" customFormat="1" ht="14.25" x14ac:dyDescent="0.25">
      <c r="G8300" s="28"/>
    </row>
    <row r="8301" spans="7:7" s="66" customFormat="1" ht="14.25" x14ac:dyDescent="0.25">
      <c r="G8301" s="28"/>
    </row>
    <row r="8302" spans="7:7" s="66" customFormat="1" ht="14.25" x14ac:dyDescent="0.25">
      <c r="G8302" s="28"/>
    </row>
    <row r="8303" spans="7:7" s="66" customFormat="1" ht="14.25" x14ac:dyDescent="0.25">
      <c r="G8303" s="28"/>
    </row>
    <row r="8304" spans="7:7" s="66" customFormat="1" ht="14.25" x14ac:dyDescent="0.25">
      <c r="G8304" s="28"/>
    </row>
    <row r="8305" spans="7:7" s="66" customFormat="1" ht="14.25" x14ac:dyDescent="0.25">
      <c r="G8305" s="28"/>
    </row>
    <row r="8306" spans="7:7" s="66" customFormat="1" ht="14.25" x14ac:dyDescent="0.25">
      <c r="G8306" s="28"/>
    </row>
    <row r="8307" spans="7:7" s="66" customFormat="1" ht="14.25" x14ac:dyDescent="0.25">
      <c r="G8307" s="28"/>
    </row>
    <row r="8308" spans="7:7" s="66" customFormat="1" ht="14.25" x14ac:dyDescent="0.25">
      <c r="G8308" s="28"/>
    </row>
    <row r="8309" spans="7:7" s="66" customFormat="1" ht="14.25" x14ac:dyDescent="0.25">
      <c r="G8309" s="28"/>
    </row>
    <row r="8310" spans="7:7" s="66" customFormat="1" ht="14.25" x14ac:dyDescent="0.25">
      <c r="G8310" s="28"/>
    </row>
    <row r="8311" spans="7:7" s="66" customFormat="1" ht="14.25" x14ac:dyDescent="0.25">
      <c r="G8311" s="28"/>
    </row>
    <row r="8312" spans="7:7" s="66" customFormat="1" ht="14.25" x14ac:dyDescent="0.25">
      <c r="G8312" s="28"/>
    </row>
    <row r="8313" spans="7:7" s="66" customFormat="1" ht="14.25" x14ac:dyDescent="0.25">
      <c r="G8313" s="28"/>
    </row>
    <row r="8314" spans="7:7" s="66" customFormat="1" ht="14.25" x14ac:dyDescent="0.25">
      <c r="G8314" s="28"/>
    </row>
    <row r="8315" spans="7:7" s="66" customFormat="1" ht="14.25" x14ac:dyDescent="0.25">
      <c r="G8315" s="28"/>
    </row>
    <row r="8316" spans="7:7" s="66" customFormat="1" ht="14.25" x14ac:dyDescent="0.25">
      <c r="G8316" s="28"/>
    </row>
    <row r="8317" spans="7:7" s="66" customFormat="1" ht="14.25" x14ac:dyDescent="0.25">
      <c r="G8317" s="28"/>
    </row>
    <row r="8318" spans="7:7" s="66" customFormat="1" ht="14.25" x14ac:dyDescent="0.25">
      <c r="G8318" s="28"/>
    </row>
    <row r="8319" spans="7:7" s="66" customFormat="1" ht="14.25" x14ac:dyDescent="0.25">
      <c r="G8319" s="28"/>
    </row>
    <row r="8320" spans="7:7" s="66" customFormat="1" ht="14.25" x14ac:dyDescent="0.25">
      <c r="G8320" s="28"/>
    </row>
    <row r="8321" spans="7:7" s="66" customFormat="1" ht="14.25" x14ac:dyDescent="0.25">
      <c r="G8321" s="28"/>
    </row>
    <row r="8322" spans="7:7" s="66" customFormat="1" ht="14.25" x14ac:dyDescent="0.25">
      <c r="G8322" s="28"/>
    </row>
    <row r="8323" spans="7:7" s="66" customFormat="1" ht="14.25" x14ac:dyDescent="0.25">
      <c r="G8323" s="28"/>
    </row>
    <row r="8324" spans="7:7" s="66" customFormat="1" ht="14.25" x14ac:dyDescent="0.25">
      <c r="G8324" s="28"/>
    </row>
    <row r="8325" spans="7:7" s="66" customFormat="1" ht="14.25" x14ac:dyDescent="0.25">
      <c r="G8325" s="28"/>
    </row>
    <row r="8326" spans="7:7" s="66" customFormat="1" ht="14.25" x14ac:dyDescent="0.25">
      <c r="G8326" s="28"/>
    </row>
    <row r="8327" spans="7:7" s="66" customFormat="1" ht="14.25" x14ac:dyDescent="0.25">
      <c r="G8327" s="28"/>
    </row>
    <row r="8328" spans="7:7" s="66" customFormat="1" ht="14.25" x14ac:dyDescent="0.25">
      <c r="G8328" s="28"/>
    </row>
    <row r="8329" spans="7:7" s="66" customFormat="1" ht="14.25" x14ac:dyDescent="0.25">
      <c r="G8329" s="28"/>
    </row>
    <row r="8330" spans="7:7" s="66" customFormat="1" ht="14.25" x14ac:dyDescent="0.25">
      <c r="G8330" s="28"/>
    </row>
    <row r="8331" spans="7:7" s="66" customFormat="1" ht="14.25" x14ac:dyDescent="0.25">
      <c r="G8331" s="28"/>
    </row>
    <row r="8332" spans="7:7" s="66" customFormat="1" ht="14.25" x14ac:dyDescent="0.25">
      <c r="G8332" s="28"/>
    </row>
    <row r="8333" spans="7:7" s="66" customFormat="1" ht="14.25" x14ac:dyDescent="0.25">
      <c r="G8333" s="28"/>
    </row>
    <row r="8334" spans="7:7" s="66" customFormat="1" ht="14.25" x14ac:dyDescent="0.25">
      <c r="G8334" s="28"/>
    </row>
    <row r="8335" spans="7:7" s="66" customFormat="1" ht="14.25" x14ac:dyDescent="0.25">
      <c r="G8335" s="28"/>
    </row>
    <row r="8336" spans="7:7" s="66" customFormat="1" ht="14.25" x14ac:dyDescent="0.25">
      <c r="G8336" s="28"/>
    </row>
    <row r="8337" spans="7:7" s="66" customFormat="1" ht="14.25" x14ac:dyDescent="0.25">
      <c r="G8337" s="28"/>
    </row>
    <row r="8338" spans="7:7" s="66" customFormat="1" ht="14.25" x14ac:dyDescent="0.25">
      <c r="G8338" s="28"/>
    </row>
    <row r="8339" spans="7:7" s="66" customFormat="1" ht="14.25" x14ac:dyDescent="0.25">
      <c r="G8339" s="28"/>
    </row>
    <row r="8340" spans="7:7" s="66" customFormat="1" ht="14.25" x14ac:dyDescent="0.25">
      <c r="G8340" s="28"/>
    </row>
    <row r="8341" spans="7:7" s="66" customFormat="1" ht="14.25" x14ac:dyDescent="0.25">
      <c r="G8341" s="28"/>
    </row>
    <row r="8342" spans="7:7" s="66" customFormat="1" ht="14.25" x14ac:dyDescent="0.25">
      <c r="G8342" s="28"/>
    </row>
    <row r="8343" spans="7:7" s="66" customFormat="1" ht="14.25" x14ac:dyDescent="0.25">
      <c r="G8343" s="28"/>
    </row>
    <row r="8344" spans="7:7" s="66" customFormat="1" ht="14.25" x14ac:dyDescent="0.25">
      <c r="G8344" s="28"/>
    </row>
    <row r="8345" spans="7:7" s="66" customFormat="1" ht="14.25" x14ac:dyDescent="0.25">
      <c r="G8345" s="28"/>
    </row>
    <row r="8346" spans="7:7" s="66" customFormat="1" ht="14.25" x14ac:dyDescent="0.25">
      <c r="G8346" s="28"/>
    </row>
    <row r="8347" spans="7:7" s="66" customFormat="1" ht="14.25" x14ac:dyDescent="0.25">
      <c r="G8347" s="28"/>
    </row>
    <row r="8348" spans="7:7" s="66" customFormat="1" ht="14.25" x14ac:dyDescent="0.25">
      <c r="G8348" s="28"/>
    </row>
    <row r="8349" spans="7:7" s="66" customFormat="1" ht="14.25" x14ac:dyDescent="0.25">
      <c r="G8349" s="28"/>
    </row>
    <row r="8350" spans="7:7" s="66" customFormat="1" ht="14.25" x14ac:dyDescent="0.25">
      <c r="G8350" s="28"/>
    </row>
    <row r="8351" spans="7:7" s="66" customFormat="1" ht="14.25" x14ac:dyDescent="0.25">
      <c r="G8351" s="28"/>
    </row>
    <row r="8352" spans="7:7" s="66" customFormat="1" ht="14.25" x14ac:dyDescent="0.25">
      <c r="G8352" s="28"/>
    </row>
    <row r="8353" spans="7:7" s="66" customFormat="1" ht="14.25" x14ac:dyDescent="0.25">
      <c r="G8353" s="28"/>
    </row>
    <row r="8354" spans="7:7" s="66" customFormat="1" ht="14.25" x14ac:dyDescent="0.25">
      <c r="G8354" s="28"/>
    </row>
    <row r="8355" spans="7:7" s="66" customFormat="1" ht="14.25" x14ac:dyDescent="0.25">
      <c r="G8355" s="28"/>
    </row>
    <row r="8356" spans="7:7" s="66" customFormat="1" ht="14.25" x14ac:dyDescent="0.25">
      <c r="G8356" s="28"/>
    </row>
    <row r="8357" spans="7:7" s="66" customFormat="1" ht="14.25" x14ac:dyDescent="0.25">
      <c r="G8357" s="28"/>
    </row>
    <row r="8358" spans="7:7" s="66" customFormat="1" ht="14.25" x14ac:dyDescent="0.25">
      <c r="G8358" s="28"/>
    </row>
    <row r="8359" spans="7:7" s="66" customFormat="1" ht="14.25" x14ac:dyDescent="0.25">
      <c r="G8359" s="28"/>
    </row>
    <row r="8360" spans="7:7" s="66" customFormat="1" ht="14.25" x14ac:dyDescent="0.25">
      <c r="G8360" s="28"/>
    </row>
    <row r="8361" spans="7:7" s="66" customFormat="1" ht="14.25" x14ac:dyDescent="0.25">
      <c r="G8361" s="28"/>
    </row>
    <row r="8362" spans="7:7" s="66" customFormat="1" ht="14.25" x14ac:dyDescent="0.25">
      <c r="G8362" s="28"/>
    </row>
    <row r="8363" spans="7:7" s="66" customFormat="1" ht="14.25" x14ac:dyDescent="0.25">
      <c r="G8363" s="28"/>
    </row>
    <row r="8364" spans="7:7" s="66" customFormat="1" ht="14.25" x14ac:dyDescent="0.25">
      <c r="G8364" s="28"/>
    </row>
    <row r="8365" spans="7:7" s="66" customFormat="1" ht="14.25" x14ac:dyDescent="0.25">
      <c r="G8365" s="28"/>
    </row>
    <row r="8366" spans="7:7" s="66" customFormat="1" ht="14.25" x14ac:dyDescent="0.25">
      <c r="G8366" s="28"/>
    </row>
    <row r="8367" spans="7:7" s="66" customFormat="1" ht="14.25" x14ac:dyDescent="0.25">
      <c r="G8367" s="28"/>
    </row>
    <row r="8368" spans="7:7" s="66" customFormat="1" ht="14.25" x14ac:dyDescent="0.25">
      <c r="G8368" s="28"/>
    </row>
    <row r="8369" spans="7:7" s="66" customFormat="1" ht="14.25" x14ac:dyDescent="0.25">
      <c r="G8369" s="28"/>
    </row>
    <row r="8370" spans="7:7" s="66" customFormat="1" ht="14.25" x14ac:dyDescent="0.25">
      <c r="G8370" s="28"/>
    </row>
    <row r="8371" spans="7:7" s="66" customFormat="1" ht="14.25" x14ac:dyDescent="0.25">
      <c r="G8371" s="28"/>
    </row>
    <row r="8372" spans="7:7" s="66" customFormat="1" ht="14.25" x14ac:dyDescent="0.25">
      <c r="G8372" s="28"/>
    </row>
    <row r="8373" spans="7:7" s="66" customFormat="1" ht="14.25" x14ac:dyDescent="0.25">
      <c r="G8373" s="28"/>
    </row>
    <row r="8374" spans="7:7" s="66" customFormat="1" ht="14.25" x14ac:dyDescent="0.25">
      <c r="G8374" s="28"/>
    </row>
    <row r="8375" spans="7:7" s="66" customFormat="1" ht="14.25" x14ac:dyDescent="0.25">
      <c r="G8375" s="28"/>
    </row>
    <row r="8376" spans="7:7" s="66" customFormat="1" ht="14.25" x14ac:dyDescent="0.25">
      <c r="G8376" s="28"/>
    </row>
    <row r="8377" spans="7:7" s="66" customFormat="1" ht="14.25" x14ac:dyDescent="0.25">
      <c r="G8377" s="28"/>
    </row>
    <row r="8378" spans="7:7" s="66" customFormat="1" ht="14.25" x14ac:dyDescent="0.25">
      <c r="G8378" s="28"/>
    </row>
    <row r="8379" spans="7:7" s="66" customFormat="1" ht="14.25" x14ac:dyDescent="0.25">
      <c r="G8379" s="28"/>
    </row>
    <row r="8380" spans="7:7" s="66" customFormat="1" ht="14.25" x14ac:dyDescent="0.25">
      <c r="G8380" s="28"/>
    </row>
    <row r="8381" spans="7:7" s="66" customFormat="1" ht="14.25" x14ac:dyDescent="0.25">
      <c r="G8381" s="28"/>
    </row>
    <row r="8382" spans="7:7" s="66" customFormat="1" ht="14.25" x14ac:dyDescent="0.25">
      <c r="G8382" s="28"/>
    </row>
    <row r="8383" spans="7:7" s="66" customFormat="1" ht="14.25" x14ac:dyDescent="0.25">
      <c r="G8383" s="28"/>
    </row>
    <row r="8384" spans="7:7" s="66" customFormat="1" ht="14.25" x14ac:dyDescent="0.25">
      <c r="G8384" s="28"/>
    </row>
    <row r="8385" spans="7:7" s="66" customFormat="1" ht="14.25" x14ac:dyDescent="0.25">
      <c r="G8385" s="28"/>
    </row>
    <row r="8386" spans="7:7" s="66" customFormat="1" ht="14.25" x14ac:dyDescent="0.25">
      <c r="G8386" s="28"/>
    </row>
    <row r="8387" spans="7:7" s="66" customFormat="1" ht="14.25" x14ac:dyDescent="0.25">
      <c r="G8387" s="28"/>
    </row>
    <row r="8388" spans="7:7" s="66" customFormat="1" ht="14.25" x14ac:dyDescent="0.25">
      <c r="G8388" s="28"/>
    </row>
    <row r="8389" spans="7:7" s="66" customFormat="1" ht="14.25" x14ac:dyDescent="0.25">
      <c r="G8389" s="28"/>
    </row>
    <row r="8390" spans="7:7" s="66" customFormat="1" ht="14.25" x14ac:dyDescent="0.25">
      <c r="G8390" s="28"/>
    </row>
    <row r="8391" spans="7:7" s="66" customFormat="1" ht="14.25" x14ac:dyDescent="0.25">
      <c r="G8391" s="28"/>
    </row>
    <row r="8392" spans="7:7" s="66" customFormat="1" ht="14.25" x14ac:dyDescent="0.25">
      <c r="G8392" s="28"/>
    </row>
    <row r="8393" spans="7:7" s="66" customFormat="1" ht="14.25" x14ac:dyDescent="0.25">
      <c r="G8393" s="28"/>
    </row>
    <row r="8394" spans="7:7" s="66" customFormat="1" ht="14.25" x14ac:dyDescent="0.25">
      <c r="G8394" s="28"/>
    </row>
    <row r="8395" spans="7:7" s="66" customFormat="1" ht="14.25" x14ac:dyDescent="0.25">
      <c r="G8395" s="28"/>
    </row>
    <row r="8396" spans="7:7" s="66" customFormat="1" ht="14.25" x14ac:dyDescent="0.25">
      <c r="G8396" s="28"/>
    </row>
    <row r="8397" spans="7:7" s="66" customFormat="1" ht="14.25" x14ac:dyDescent="0.25">
      <c r="G8397" s="28"/>
    </row>
    <row r="8398" spans="7:7" s="66" customFormat="1" ht="14.25" x14ac:dyDescent="0.25">
      <c r="G8398" s="28"/>
    </row>
    <row r="8399" spans="7:7" s="66" customFormat="1" ht="14.25" x14ac:dyDescent="0.25">
      <c r="G8399" s="28"/>
    </row>
    <row r="8400" spans="7:7" s="66" customFormat="1" ht="14.25" x14ac:dyDescent="0.25">
      <c r="G8400" s="28"/>
    </row>
    <row r="8401" spans="7:7" s="66" customFormat="1" ht="14.25" x14ac:dyDescent="0.25">
      <c r="G8401" s="28"/>
    </row>
    <row r="8402" spans="7:7" s="66" customFormat="1" ht="14.25" x14ac:dyDescent="0.25">
      <c r="G8402" s="28"/>
    </row>
    <row r="8403" spans="7:7" s="66" customFormat="1" ht="14.25" x14ac:dyDescent="0.25">
      <c r="G8403" s="28"/>
    </row>
    <row r="8404" spans="7:7" s="66" customFormat="1" ht="14.25" x14ac:dyDescent="0.25">
      <c r="G8404" s="28"/>
    </row>
    <row r="8405" spans="7:7" s="66" customFormat="1" ht="14.25" x14ac:dyDescent="0.25">
      <c r="G8405" s="28"/>
    </row>
    <row r="8406" spans="7:7" s="66" customFormat="1" ht="14.25" x14ac:dyDescent="0.25">
      <c r="G8406" s="28"/>
    </row>
    <row r="8407" spans="7:7" s="66" customFormat="1" ht="14.25" x14ac:dyDescent="0.25">
      <c r="G8407" s="28"/>
    </row>
    <row r="8408" spans="7:7" s="66" customFormat="1" ht="14.25" x14ac:dyDescent="0.25">
      <c r="G8408" s="28"/>
    </row>
    <row r="8409" spans="7:7" s="66" customFormat="1" ht="14.25" x14ac:dyDescent="0.25">
      <c r="G8409" s="28"/>
    </row>
    <row r="8410" spans="7:7" s="66" customFormat="1" ht="14.25" x14ac:dyDescent="0.25">
      <c r="G8410" s="28"/>
    </row>
    <row r="8411" spans="7:7" s="66" customFormat="1" ht="14.25" x14ac:dyDescent="0.25">
      <c r="G8411" s="28"/>
    </row>
    <row r="8412" spans="7:7" s="66" customFormat="1" ht="14.25" x14ac:dyDescent="0.25">
      <c r="G8412" s="28"/>
    </row>
    <row r="8413" spans="7:7" s="66" customFormat="1" ht="14.25" x14ac:dyDescent="0.25">
      <c r="G8413" s="28"/>
    </row>
    <row r="8414" spans="7:7" s="66" customFormat="1" ht="14.25" x14ac:dyDescent="0.25">
      <c r="G8414" s="28"/>
    </row>
    <row r="8415" spans="7:7" s="66" customFormat="1" ht="14.25" x14ac:dyDescent="0.25">
      <c r="G8415" s="28"/>
    </row>
    <row r="8416" spans="7:7" s="66" customFormat="1" ht="14.25" x14ac:dyDescent="0.25">
      <c r="G8416" s="28"/>
    </row>
    <row r="8417" spans="7:7" s="66" customFormat="1" ht="14.25" x14ac:dyDescent="0.25">
      <c r="G8417" s="28"/>
    </row>
    <row r="8418" spans="7:7" s="66" customFormat="1" ht="14.25" x14ac:dyDescent="0.25">
      <c r="G8418" s="28"/>
    </row>
    <row r="8419" spans="7:7" s="66" customFormat="1" ht="14.25" x14ac:dyDescent="0.25">
      <c r="G8419" s="28"/>
    </row>
    <row r="8420" spans="7:7" s="66" customFormat="1" ht="14.25" x14ac:dyDescent="0.25">
      <c r="G8420" s="28"/>
    </row>
    <row r="8421" spans="7:7" s="66" customFormat="1" ht="14.25" x14ac:dyDescent="0.25">
      <c r="G8421" s="28"/>
    </row>
    <row r="8422" spans="7:7" s="66" customFormat="1" ht="14.25" x14ac:dyDescent="0.25">
      <c r="G8422" s="28"/>
    </row>
    <row r="8423" spans="7:7" s="66" customFormat="1" ht="14.25" x14ac:dyDescent="0.25">
      <c r="G8423" s="28"/>
    </row>
    <row r="8424" spans="7:7" s="66" customFormat="1" ht="14.25" x14ac:dyDescent="0.25">
      <c r="G8424" s="28"/>
    </row>
    <row r="8425" spans="7:7" s="66" customFormat="1" ht="14.25" x14ac:dyDescent="0.25">
      <c r="G8425" s="28"/>
    </row>
    <row r="8426" spans="7:7" s="66" customFormat="1" ht="14.25" x14ac:dyDescent="0.25">
      <c r="G8426" s="28"/>
    </row>
    <row r="8427" spans="7:7" s="66" customFormat="1" ht="14.25" x14ac:dyDescent="0.25">
      <c r="G8427" s="28"/>
    </row>
    <row r="8428" spans="7:7" s="66" customFormat="1" ht="14.25" x14ac:dyDescent="0.25">
      <c r="G8428" s="28"/>
    </row>
    <row r="8429" spans="7:7" s="66" customFormat="1" ht="14.25" x14ac:dyDescent="0.25">
      <c r="G8429" s="28"/>
    </row>
    <row r="8430" spans="7:7" s="66" customFormat="1" ht="14.25" x14ac:dyDescent="0.25">
      <c r="G8430" s="28"/>
    </row>
    <row r="8431" spans="7:7" s="66" customFormat="1" ht="14.25" x14ac:dyDescent="0.25">
      <c r="G8431" s="28"/>
    </row>
    <row r="8432" spans="7:7" s="66" customFormat="1" ht="14.25" x14ac:dyDescent="0.25">
      <c r="G8432" s="28"/>
    </row>
    <row r="8433" spans="7:7" s="66" customFormat="1" ht="14.25" x14ac:dyDescent="0.25">
      <c r="G8433" s="28"/>
    </row>
    <row r="8434" spans="7:7" s="66" customFormat="1" ht="14.25" x14ac:dyDescent="0.25">
      <c r="G8434" s="28"/>
    </row>
    <row r="8435" spans="7:7" s="66" customFormat="1" ht="14.25" x14ac:dyDescent="0.25">
      <c r="G8435" s="28"/>
    </row>
    <row r="8436" spans="7:7" s="66" customFormat="1" ht="14.25" x14ac:dyDescent="0.25">
      <c r="G8436" s="28"/>
    </row>
    <row r="8437" spans="7:7" s="66" customFormat="1" ht="14.25" x14ac:dyDescent="0.25">
      <c r="G8437" s="28"/>
    </row>
    <row r="8438" spans="7:7" s="66" customFormat="1" ht="14.25" x14ac:dyDescent="0.25">
      <c r="G8438" s="28"/>
    </row>
    <row r="8439" spans="7:7" s="66" customFormat="1" ht="14.25" x14ac:dyDescent="0.25">
      <c r="G8439" s="28"/>
    </row>
    <row r="8440" spans="7:7" s="66" customFormat="1" ht="14.25" x14ac:dyDescent="0.25">
      <c r="G8440" s="28"/>
    </row>
    <row r="8441" spans="7:7" s="66" customFormat="1" ht="14.25" x14ac:dyDescent="0.25">
      <c r="G8441" s="28"/>
    </row>
    <row r="8442" spans="7:7" s="66" customFormat="1" ht="14.25" x14ac:dyDescent="0.25">
      <c r="G8442" s="28"/>
    </row>
    <row r="8443" spans="7:7" s="66" customFormat="1" ht="14.25" x14ac:dyDescent="0.25">
      <c r="G8443" s="28"/>
    </row>
    <row r="8444" spans="7:7" s="66" customFormat="1" ht="14.25" x14ac:dyDescent="0.25">
      <c r="G8444" s="28"/>
    </row>
    <row r="8445" spans="7:7" s="66" customFormat="1" ht="14.25" x14ac:dyDescent="0.25">
      <c r="G8445" s="28"/>
    </row>
    <row r="8446" spans="7:7" s="66" customFormat="1" ht="14.25" x14ac:dyDescent="0.25">
      <c r="G8446" s="28"/>
    </row>
    <row r="8447" spans="7:7" s="66" customFormat="1" ht="14.25" x14ac:dyDescent="0.25">
      <c r="G8447" s="28"/>
    </row>
    <row r="8448" spans="7:7" s="66" customFormat="1" ht="14.25" x14ac:dyDescent="0.25">
      <c r="G8448" s="28"/>
    </row>
    <row r="8449" spans="7:7" s="66" customFormat="1" ht="14.25" x14ac:dyDescent="0.25">
      <c r="G8449" s="28"/>
    </row>
    <row r="8450" spans="7:7" s="66" customFormat="1" ht="14.25" x14ac:dyDescent="0.25">
      <c r="G8450" s="28"/>
    </row>
    <row r="8451" spans="7:7" s="66" customFormat="1" ht="14.25" x14ac:dyDescent="0.25">
      <c r="G8451" s="28"/>
    </row>
    <row r="8452" spans="7:7" s="66" customFormat="1" ht="14.25" x14ac:dyDescent="0.25">
      <c r="G8452" s="28"/>
    </row>
    <row r="8453" spans="7:7" s="66" customFormat="1" ht="14.25" x14ac:dyDescent="0.25">
      <c r="G8453" s="28"/>
    </row>
    <row r="8454" spans="7:7" s="66" customFormat="1" ht="14.25" x14ac:dyDescent="0.25">
      <c r="G8454" s="28"/>
    </row>
    <row r="8455" spans="7:7" s="66" customFormat="1" ht="14.25" x14ac:dyDescent="0.25">
      <c r="G8455" s="28"/>
    </row>
    <row r="8456" spans="7:7" s="66" customFormat="1" ht="14.25" x14ac:dyDescent="0.25">
      <c r="G8456" s="28"/>
    </row>
    <row r="8457" spans="7:7" s="66" customFormat="1" ht="14.25" x14ac:dyDescent="0.25">
      <c r="G8457" s="28"/>
    </row>
    <row r="8458" spans="7:7" s="66" customFormat="1" ht="14.25" x14ac:dyDescent="0.25">
      <c r="G8458" s="28"/>
    </row>
    <row r="8459" spans="7:7" s="66" customFormat="1" ht="14.25" x14ac:dyDescent="0.25">
      <c r="G8459" s="28"/>
    </row>
    <row r="8460" spans="7:7" s="66" customFormat="1" ht="14.25" x14ac:dyDescent="0.25">
      <c r="G8460" s="28"/>
    </row>
    <row r="8461" spans="7:7" s="66" customFormat="1" ht="14.25" x14ac:dyDescent="0.25">
      <c r="G8461" s="28"/>
    </row>
    <row r="8462" spans="7:7" s="66" customFormat="1" ht="14.25" x14ac:dyDescent="0.25">
      <c r="G8462" s="28"/>
    </row>
    <row r="8463" spans="7:7" s="66" customFormat="1" ht="14.25" x14ac:dyDescent="0.25">
      <c r="G8463" s="28"/>
    </row>
    <row r="8464" spans="7:7" s="66" customFormat="1" ht="14.25" x14ac:dyDescent="0.25">
      <c r="G8464" s="28"/>
    </row>
    <row r="8465" spans="7:7" s="66" customFormat="1" ht="14.25" x14ac:dyDescent="0.25">
      <c r="G8465" s="28"/>
    </row>
    <row r="8466" spans="7:7" s="66" customFormat="1" ht="14.25" x14ac:dyDescent="0.25">
      <c r="G8466" s="28"/>
    </row>
    <row r="8467" spans="7:7" s="66" customFormat="1" ht="14.25" x14ac:dyDescent="0.25">
      <c r="G8467" s="28"/>
    </row>
    <row r="8468" spans="7:7" s="66" customFormat="1" ht="14.25" x14ac:dyDescent="0.25">
      <c r="G8468" s="28"/>
    </row>
    <row r="8469" spans="7:7" s="66" customFormat="1" ht="14.25" x14ac:dyDescent="0.25">
      <c r="G8469" s="28"/>
    </row>
    <row r="8470" spans="7:7" s="66" customFormat="1" ht="14.25" x14ac:dyDescent="0.25">
      <c r="G8470" s="28"/>
    </row>
    <row r="8471" spans="7:7" s="66" customFormat="1" ht="14.25" x14ac:dyDescent="0.25">
      <c r="G8471" s="28"/>
    </row>
    <row r="8472" spans="7:7" s="66" customFormat="1" ht="14.25" x14ac:dyDescent="0.25">
      <c r="G8472" s="28"/>
    </row>
    <row r="8473" spans="7:7" s="66" customFormat="1" ht="14.25" x14ac:dyDescent="0.25">
      <c r="G8473" s="28"/>
    </row>
    <row r="8474" spans="7:7" s="66" customFormat="1" ht="14.25" x14ac:dyDescent="0.25">
      <c r="G8474" s="28"/>
    </row>
    <row r="8475" spans="7:7" s="66" customFormat="1" ht="14.25" x14ac:dyDescent="0.25">
      <c r="G8475" s="28"/>
    </row>
    <row r="8476" spans="7:7" s="66" customFormat="1" ht="14.25" x14ac:dyDescent="0.25">
      <c r="G8476" s="28"/>
    </row>
    <row r="8477" spans="7:7" s="66" customFormat="1" ht="14.25" x14ac:dyDescent="0.25">
      <c r="G8477" s="28"/>
    </row>
    <row r="8478" spans="7:7" s="66" customFormat="1" ht="14.25" x14ac:dyDescent="0.25">
      <c r="G8478" s="28"/>
    </row>
    <row r="8479" spans="7:7" s="66" customFormat="1" ht="14.25" x14ac:dyDescent="0.25">
      <c r="G8479" s="28"/>
    </row>
    <row r="8480" spans="7:7" s="66" customFormat="1" ht="14.25" x14ac:dyDescent="0.25">
      <c r="G8480" s="28"/>
    </row>
    <row r="8481" spans="7:7" s="66" customFormat="1" ht="14.25" x14ac:dyDescent="0.25">
      <c r="G8481" s="28"/>
    </row>
    <row r="8482" spans="7:7" s="66" customFormat="1" ht="14.25" x14ac:dyDescent="0.25">
      <c r="G8482" s="28"/>
    </row>
    <row r="8483" spans="7:7" s="66" customFormat="1" ht="14.25" x14ac:dyDescent="0.25">
      <c r="G8483" s="28"/>
    </row>
    <row r="8484" spans="7:7" s="66" customFormat="1" ht="14.25" x14ac:dyDescent="0.25">
      <c r="G8484" s="28"/>
    </row>
    <row r="8485" spans="7:7" s="66" customFormat="1" ht="14.25" x14ac:dyDescent="0.25">
      <c r="G8485" s="28"/>
    </row>
    <row r="8486" spans="7:7" s="66" customFormat="1" ht="14.25" x14ac:dyDescent="0.25">
      <c r="G8486" s="28"/>
    </row>
    <row r="8487" spans="7:7" s="66" customFormat="1" ht="14.25" x14ac:dyDescent="0.25">
      <c r="G8487" s="28"/>
    </row>
    <row r="8488" spans="7:7" s="66" customFormat="1" ht="14.25" x14ac:dyDescent="0.25">
      <c r="G8488" s="28"/>
    </row>
    <row r="8489" spans="7:7" s="66" customFormat="1" ht="14.25" x14ac:dyDescent="0.25">
      <c r="G8489" s="28"/>
    </row>
    <row r="8490" spans="7:7" s="66" customFormat="1" ht="14.25" x14ac:dyDescent="0.25">
      <c r="G8490" s="28"/>
    </row>
    <row r="8491" spans="7:7" s="66" customFormat="1" ht="14.25" x14ac:dyDescent="0.25">
      <c r="G8491" s="28"/>
    </row>
    <row r="8492" spans="7:7" s="66" customFormat="1" ht="14.25" x14ac:dyDescent="0.25">
      <c r="G8492" s="28"/>
    </row>
    <row r="8493" spans="7:7" s="66" customFormat="1" ht="14.25" x14ac:dyDescent="0.25">
      <c r="G8493" s="28"/>
    </row>
    <row r="8494" spans="7:7" s="66" customFormat="1" ht="14.25" x14ac:dyDescent="0.25">
      <c r="G8494" s="28"/>
    </row>
    <row r="8495" spans="7:7" s="66" customFormat="1" ht="14.25" x14ac:dyDescent="0.25">
      <c r="G8495" s="28"/>
    </row>
    <row r="8496" spans="7:7" s="66" customFormat="1" ht="14.25" x14ac:dyDescent="0.25">
      <c r="G8496" s="28"/>
    </row>
    <row r="8497" spans="7:7" s="66" customFormat="1" ht="14.25" x14ac:dyDescent="0.25">
      <c r="G8497" s="28"/>
    </row>
    <row r="8498" spans="7:7" s="66" customFormat="1" ht="14.25" x14ac:dyDescent="0.25">
      <c r="G8498" s="28"/>
    </row>
    <row r="8499" spans="7:7" s="66" customFormat="1" ht="14.25" x14ac:dyDescent="0.25">
      <c r="G8499" s="28"/>
    </row>
    <row r="8500" spans="7:7" s="66" customFormat="1" ht="14.25" x14ac:dyDescent="0.25">
      <c r="G8500" s="28"/>
    </row>
    <row r="8501" spans="7:7" s="66" customFormat="1" ht="14.25" x14ac:dyDescent="0.25">
      <c r="G8501" s="28"/>
    </row>
    <row r="8502" spans="7:7" s="66" customFormat="1" ht="14.25" x14ac:dyDescent="0.25">
      <c r="G8502" s="28"/>
    </row>
    <row r="8503" spans="7:7" s="66" customFormat="1" ht="14.25" x14ac:dyDescent="0.25">
      <c r="G8503" s="28"/>
    </row>
    <row r="8504" spans="7:7" s="66" customFormat="1" ht="14.25" x14ac:dyDescent="0.25">
      <c r="G8504" s="28"/>
    </row>
    <row r="8505" spans="7:7" s="66" customFormat="1" ht="14.25" x14ac:dyDescent="0.25">
      <c r="G8505" s="28"/>
    </row>
    <row r="8506" spans="7:7" s="66" customFormat="1" ht="14.25" x14ac:dyDescent="0.25">
      <c r="G8506" s="28"/>
    </row>
    <row r="8507" spans="7:7" s="66" customFormat="1" ht="14.25" x14ac:dyDescent="0.25">
      <c r="G8507" s="28"/>
    </row>
    <row r="8508" spans="7:7" s="66" customFormat="1" ht="14.25" x14ac:dyDescent="0.25">
      <c r="G8508" s="28"/>
    </row>
    <row r="8509" spans="7:7" s="66" customFormat="1" ht="14.25" x14ac:dyDescent="0.25">
      <c r="G8509" s="28"/>
    </row>
    <row r="8510" spans="7:7" s="66" customFormat="1" ht="14.25" x14ac:dyDescent="0.25">
      <c r="G8510" s="28"/>
    </row>
    <row r="8511" spans="7:7" s="66" customFormat="1" ht="14.25" x14ac:dyDescent="0.25">
      <c r="G8511" s="28"/>
    </row>
    <row r="8512" spans="7:7" s="66" customFormat="1" ht="14.25" x14ac:dyDescent="0.25">
      <c r="G8512" s="28"/>
    </row>
    <row r="8513" spans="7:7" s="66" customFormat="1" ht="14.25" x14ac:dyDescent="0.25">
      <c r="G8513" s="28"/>
    </row>
    <row r="8514" spans="7:7" s="66" customFormat="1" ht="14.25" x14ac:dyDescent="0.25">
      <c r="G8514" s="28"/>
    </row>
    <row r="8515" spans="7:7" s="66" customFormat="1" ht="14.25" x14ac:dyDescent="0.25">
      <c r="G8515" s="28"/>
    </row>
    <row r="8516" spans="7:7" s="66" customFormat="1" ht="14.25" x14ac:dyDescent="0.25">
      <c r="G8516" s="28"/>
    </row>
    <row r="8517" spans="7:7" s="66" customFormat="1" ht="14.25" x14ac:dyDescent="0.25">
      <c r="G8517" s="28"/>
    </row>
    <row r="8518" spans="7:7" s="66" customFormat="1" ht="14.25" x14ac:dyDescent="0.25">
      <c r="G8518" s="28"/>
    </row>
    <row r="8519" spans="7:7" s="66" customFormat="1" ht="14.25" x14ac:dyDescent="0.25">
      <c r="G8519" s="28"/>
    </row>
    <row r="8520" spans="7:7" s="66" customFormat="1" ht="14.25" x14ac:dyDescent="0.25">
      <c r="G8520" s="28"/>
    </row>
    <row r="8521" spans="7:7" s="66" customFormat="1" ht="14.25" x14ac:dyDescent="0.25">
      <c r="G8521" s="28"/>
    </row>
    <row r="8522" spans="7:7" s="66" customFormat="1" ht="14.25" x14ac:dyDescent="0.25">
      <c r="G8522" s="28"/>
    </row>
    <row r="8523" spans="7:7" s="66" customFormat="1" ht="14.25" x14ac:dyDescent="0.25">
      <c r="G8523" s="28"/>
    </row>
    <row r="8524" spans="7:7" s="66" customFormat="1" ht="14.25" x14ac:dyDescent="0.25">
      <c r="G8524" s="28"/>
    </row>
    <row r="8525" spans="7:7" s="66" customFormat="1" ht="14.25" x14ac:dyDescent="0.25">
      <c r="G8525" s="28"/>
    </row>
    <row r="8526" spans="7:7" s="66" customFormat="1" ht="14.25" x14ac:dyDescent="0.25">
      <c r="G8526" s="28"/>
    </row>
    <row r="8527" spans="7:7" s="66" customFormat="1" ht="14.25" x14ac:dyDescent="0.25">
      <c r="G8527" s="28"/>
    </row>
    <row r="8528" spans="7:7" s="66" customFormat="1" ht="14.25" x14ac:dyDescent="0.25">
      <c r="G8528" s="28"/>
    </row>
    <row r="8529" spans="7:7" s="66" customFormat="1" ht="14.25" x14ac:dyDescent="0.25">
      <c r="G8529" s="28"/>
    </row>
    <row r="8530" spans="7:7" s="66" customFormat="1" ht="14.25" x14ac:dyDescent="0.25">
      <c r="G8530" s="28"/>
    </row>
    <row r="8531" spans="7:7" s="66" customFormat="1" ht="14.25" x14ac:dyDescent="0.25">
      <c r="G8531" s="28"/>
    </row>
    <row r="8532" spans="7:7" s="66" customFormat="1" ht="14.25" x14ac:dyDescent="0.25">
      <c r="G8532" s="28"/>
    </row>
    <row r="8533" spans="7:7" s="66" customFormat="1" ht="14.25" x14ac:dyDescent="0.25">
      <c r="G8533" s="28"/>
    </row>
    <row r="8534" spans="7:7" s="66" customFormat="1" ht="14.25" x14ac:dyDescent="0.25">
      <c r="G8534" s="28"/>
    </row>
    <row r="8535" spans="7:7" s="66" customFormat="1" ht="14.25" x14ac:dyDescent="0.25">
      <c r="G8535" s="28"/>
    </row>
    <row r="8536" spans="7:7" s="66" customFormat="1" ht="14.25" x14ac:dyDescent="0.25">
      <c r="G8536" s="28"/>
    </row>
    <row r="8537" spans="7:7" s="66" customFormat="1" ht="14.25" x14ac:dyDescent="0.25">
      <c r="G8537" s="28"/>
    </row>
    <row r="8538" spans="7:7" s="66" customFormat="1" ht="14.25" x14ac:dyDescent="0.25">
      <c r="G8538" s="28"/>
    </row>
    <row r="8539" spans="7:7" s="66" customFormat="1" ht="14.25" x14ac:dyDescent="0.25">
      <c r="G8539" s="28"/>
    </row>
    <row r="8540" spans="7:7" s="66" customFormat="1" ht="14.25" x14ac:dyDescent="0.25">
      <c r="G8540" s="28"/>
    </row>
    <row r="8541" spans="7:7" s="66" customFormat="1" ht="14.25" x14ac:dyDescent="0.25">
      <c r="G8541" s="28"/>
    </row>
    <row r="8542" spans="7:7" s="66" customFormat="1" ht="14.25" x14ac:dyDescent="0.25">
      <c r="G8542" s="28"/>
    </row>
    <row r="8543" spans="7:7" s="66" customFormat="1" ht="14.25" x14ac:dyDescent="0.25">
      <c r="G8543" s="28"/>
    </row>
    <row r="8544" spans="7:7" s="66" customFormat="1" ht="14.25" x14ac:dyDescent="0.25">
      <c r="G8544" s="28"/>
    </row>
    <row r="8545" spans="7:7" s="66" customFormat="1" ht="14.25" x14ac:dyDescent="0.25">
      <c r="G8545" s="28"/>
    </row>
    <row r="8546" spans="7:7" s="66" customFormat="1" ht="14.25" x14ac:dyDescent="0.25">
      <c r="G8546" s="28"/>
    </row>
    <row r="8547" spans="7:7" s="66" customFormat="1" ht="14.25" x14ac:dyDescent="0.25">
      <c r="G8547" s="28"/>
    </row>
    <row r="8548" spans="7:7" s="66" customFormat="1" ht="14.25" x14ac:dyDescent="0.25">
      <c r="G8548" s="28"/>
    </row>
    <row r="8549" spans="7:7" s="66" customFormat="1" ht="14.25" x14ac:dyDescent="0.25">
      <c r="G8549" s="28"/>
    </row>
    <row r="8550" spans="7:7" s="66" customFormat="1" ht="14.25" x14ac:dyDescent="0.25">
      <c r="G8550" s="28"/>
    </row>
    <row r="8551" spans="7:7" s="66" customFormat="1" ht="14.25" x14ac:dyDescent="0.25">
      <c r="G8551" s="28"/>
    </row>
    <row r="8552" spans="7:7" s="66" customFormat="1" ht="14.25" x14ac:dyDescent="0.25">
      <c r="G8552" s="28"/>
    </row>
    <row r="8553" spans="7:7" s="66" customFormat="1" ht="14.25" x14ac:dyDescent="0.25">
      <c r="G8553" s="28"/>
    </row>
    <row r="8554" spans="7:7" s="66" customFormat="1" ht="14.25" x14ac:dyDescent="0.25">
      <c r="G8554" s="28"/>
    </row>
    <row r="8555" spans="7:7" s="66" customFormat="1" ht="14.25" x14ac:dyDescent="0.25">
      <c r="G8555" s="28"/>
    </row>
    <row r="8556" spans="7:7" s="66" customFormat="1" ht="14.25" x14ac:dyDescent="0.25">
      <c r="G8556" s="28"/>
    </row>
    <row r="8557" spans="7:7" s="66" customFormat="1" ht="14.25" x14ac:dyDescent="0.25">
      <c r="G8557" s="28"/>
    </row>
    <row r="8558" spans="7:7" s="66" customFormat="1" ht="14.25" x14ac:dyDescent="0.25">
      <c r="G8558" s="28"/>
    </row>
    <row r="8559" spans="7:7" s="66" customFormat="1" ht="14.25" x14ac:dyDescent="0.25">
      <c r="G8559" s="28"/>
    </row>
    <row r="8560" spans="7:7" s="66" customFormat="1" ht="14.25" x14ac:dyDescent="0.25">
      <c r="G8560" s="28"/>
    </row>
    <row r="8561" spans="7:7" s="66" customFormat="1" ht="14.25" x14ac:dyDescent="0.25">
      <c r="G8561" s="28"/>
    </row>
    <row r="8562" spans="7:7" s="66" customFormat="1" ht="14.25" x14ac:dyDescent="0.25">
      <c r="G8562" s="28"/>
    </row>
    <row r="8563" spans="7:7" s="66" customFormat="1" ht="14.25" x14ac:dyDescent="0.25">
      <c r="G8563" s="28"/>
    </row>
    <row r="8564" spans="7:7" s="66" customFormat="1" ht="14.25" x14ac:dyDescent="0.25">
      <c r="G8564" s="28"/>
    </row>
    <row r="8565" spans="7:7" s="66" customFormat="1" ht="14.25" x14ac:dyDescent="0.25">
      <c r="G8565" s="28"/>
    </row>
    <row r="8566" spans="7:7" s="66" customFormat="1" ht="14.25" x14ac:dyDescent="0.25">
      <c r="G8566" s="28"/>
    </row>
    <row r="8567" spans="7:7" s="66" customFormat="1" ht="14.25" x14ac:dyDescent="0.25">
      <c r="G8567" s="28"/>
    </row>
    <row r="8568" spans="7:7" s="66" customFormat="1" ht="14.25" x14ac:dyDescent="0.25">
      <c r="G8568" s="28"/>
    </row>
    <row r="8569" spans="7:7" s="66" customFormat="1" ht="14.25" x14ac:dyDescent="0.25">
      <c r="G8569" s="28"/>
    </row>
    <row r="8570" spans="7:7" s="66" customFormat="1" ht="14.25" x14ac:dyDescent="0.25">
      <c r="G8570" s="28"/>
    </row>
    <row r="8571" spans="7:7" s="66" customFormat="1" ht="14.25" x14ac:dyDescent="0.25">
      <c r="G8571" s="28"/>
    </row>
    <row r="8572" spans="7:7" s="66" customFormat="1" ht="14.25" x14ac:dyDescent="0.25">
      <c r="G8572" s="28"/>
    </row>
    <row r="8573" spans="7:7" s="66" customFormat="1" ht="14.25" x14ac:dyDescent="0.25">
      <c r="G8573" s="28"/>
    </row>
    <row r="8574" spans="7:7" s="66" customFormat="1" ht="14.25" x14ac:dyDescent="0.25">
      <c r="G8574" s="28"/>
    </row>
    <row r="8575" spans="7:7" s="66" customFormat="1" ht="14.25" x14ac:dyDescent="0.25">
      <c r="G8575" s="28"/>
    </row>
    <row r="8576" spans="7:7" s="66" customFormat="1" ht="14.25" x14ac:dyDescent="0.25">
      <c r="G8576" s="28"/>
    </row>
    <row r="8577" spans="7:7" s="66" customFormat="1" ht="14.25" x14ac:dyDescent="0.25">
      <c r="G8577" s="28"/>
    </row>
    <row r="8578" spans="7:7" s="66" customFormat="1" ht="14.25" x14ac:dyDescent="0.25">
      <c r="G8578" s="28"/>
    </row>
    <row r="8579" spans="7:7" s="66" customFormat="1" ht="14.25" x14ac:dyDescent="0.25">
      <c r="G8579" s="28"/>
    </row>
    <row r="8580" spans="7:7" s="66" customFormat="1" ht="14.25" x14ac:dyDescent="0.25">
      <c r="G8580" s="28"/>
    </row>
    <row r="8581" spans="7:7" s="66" customFormat="1" ht="14.25" x14ac:dyDescent="0.25">
      <c r="G8581" s="28"/>
    </row>
    <row r="8582" spans="7:7" s="66" customFormat="1" ht="14.25" x14ac:dyDescent="0.25">
      <c r="G8582" s="28"/>
    </row>
    <row r="8583" spans="7:7" s="66" customFormat="1" ht="14.25" x14ac:dyDescent="0.25">
      <c r="G8583" s="28"/>
    </row>
    <row r="8584" spans="7:7" s="66" customFormat="1" ht="14.25" x14ac:dyDescent="0.25">
      <c r="G8584" s="28"/>
    </row>
    <row r="8585" spans="7:7" s="66" customFormat="1" ht="14.25" x14ac:dyDescent="0.25">
      <c r="G8585" s="28"/>
    </row>
    <row r="8586" spans="7:7" s="66" customFormat="1" ht="14.25" x14ac:dyDescent="0.25">
      <c r="G8586" s="28"/>
    </row>
    <row r="8587" spans="7:7" s="66" customFormat="1" ht="14.25" x14ac:dyDescent="0.25">
      <c r="G8587" s="28"/>
    </row>
    <row r="8588" spans="7:7" s="66" customFormat="1" ht="14.25" x14ac:dyDescent="0.25">
      <c r="G8588" s="28"/>
    </row>
    <row r="8589" spans="7:7" s="66" customFormat="1" ht="14.25" x14ac:dyDescent="0.25">
      <c r="G8589" s="28"/>
    </row>
    <row r="8590" spans="7:7" s="66" customFormat="1" ht="14.25" x14ac:dyDescent="0.25">
      <c r="G8590" s="28"/>
    </row>
    <row r="8591" spans="7:7" s="66" customFormat="1" ht="14.25" x14ac:dyDescent="0.25">
      <c r="G8591" s="28"/>
    </row>
    <row r="8592" spans="7:7" s="66" customFormat="1" ht="14.25" x14ac:dyDescent="0.25">
      <c r="G8592" s="28"/>
    </row>
    <row r="8593" spans="7:7" s="66" customFormat="1" ht="14.25" x14ac:dyDescent="0.25">
      <c r="G8593" s="28"/>
    </row>
    <row r="8594" spans="7:7" s="66" customFormat="1" ht="14.25" x14ac:dyDescent="0.25">
      <c r="G8594" s="28"/>
    </row>
    <row r="8595" spans="7:7" s="66" customFormat="1" ht="14.25" x14ac:dyDescent="0.25">
      <c r="G8595" s="28"/>
    </row>
    <row r="8596" spans="7:7" s="66" customFormat="1" ht="14.25" x14ac:dyDescent="0.25">
      <c r="G8596" s="28"/>
    </row>
    <row r="8597" spans="7:7" s="66" customFormat="1" ht="14.25" x14ac:dyDescent="0.25">
      <c r="G8597" s="28"/>
    </row>
    <row r="8598" spans="7:7" s="66" customFormat="1" ht="14.25" x14ac:dyDescent="0.25">
      <c r="G8598" s="28"/>
    </row>
    <row r="8599" spans="7:7" s="66" customFormat="1" ht="14.25" x14ac:dyDescent="0.25">
      <c r="G8599" s="28"/>
    </row>
    <row r="8600" spans="7:7" s="66" customFormat="1" ht="14.25" x14ac:dyDescent="0.25">
      <c r="G8600" s="28"/>
    </row>
    <row r="8601" spans="7:7" s="66" customFormat="1" ht="14.25" x14ac:dyDescent="0.25">
      <c r="G8601" s="28"/>
    </row>
    <row r="8602" spans="7:7" s="66" customFormat="1" ht="14.25" x14ac:dyDescent="0.25">
      <c r="G8602" s="28"/>
    </row>
    <row r="8603" spans="7:7" s="66" customFormat="1" ht="14.25" x14ac:dyDescent="0.25">
      <c r="G8603" s="28"/>
    </row>
    <row r="8604" spans="7:7" s="66" customFormat="1" ht="14.25" x14ac:dyDescent="0.25">
      <c r="G8604" s="28"/>
    </row>
    <row r="8605" spans="7:7" s="66" customFormat="1" ht="14.25" x14ac:dyDescent="0.25">
      <c r="G8605" s="28"/>
    </row>
    <row r="8606" spans="7:7" s="66" customFormat="1" ht="14.25" x14ac:dyDescent="0.25">
      <c r="G8606" s="28"/>
    </row>
    <row r="8607" spans="7:7" s="66" customFormat="1" ht="14.25" x14ac:dyDescent="0.25">
      <c r="G8607" s="28"/>
    </row>
    <row r="8608" spans="7:7" s="66" customFormat="1" ht="14.25" x14ac:dyDescent="0.25">
      <c r="G8608" s="28"/>
    </row>
    <row r="8609" spans="7:7" s="66" customFormat="1" ht="14.25" x14ac:dyDescent="0.25">
      <c r="G8609" s="28"/>
    </row>
    <row r="8610" spans="7:7" s="66" customFormat="1" ht="14.25" x14ac:dyDescent="0.25">
      <c r="G8610" s="28"/>
    </row>
    <row r="8611" spans="7:7" s="66" customFormat="1" ht="14.25" x14ac:dyDescent="0.25">
      <c r="G8611" s="28"/>
    </row>
    <row r="8612" spans="7:7" s="66" customFormat="1" ht="14.25" x14ac:dyDescent="0.25">
      <c r="G8612" s="28"/>
    </row>
    <row r="8613" spans="7:7" s="66" customFormat="1" ht="14.25" x14ac:dyDescent="0.25">
      <c r="G8613" s="28"/>
    </row>
    <row r="8614" spans="7:7" s="66" customFormat="1" ht="14.25" x14ac:dyDescent="0.25">
      <c r="G8614" s="28"/>
    </row>
    <row r="8615" spans="7:7" s="66" customFormat="1" ht="14.25" x14ac:dyDescent="0.25">
      <c r="G8615" s="28"/>
    </row>
    <row r="8616" spans="7:7" s="66" customFormat="1" ht="14.25" x14ac:dyDescent="0.25">
      <c r="G8616" s="28"/>
    </row>
    <row r="8617" spans="7:7" s="66" customFormat="1" ht="14.25" x14ac:dyDescent="0.25">
      <c r="G8617" s="28"/>
    </row>
    <row r="8618" spans="7:7" s="66" customFormat="1" ht="14.25" x14ac:dyDescent="0.25">
      <c r="G8618" s="28"/>
    </row>
    <row r="8619" spans="7:7" s="66" customFormat="1" ht="14.25" x14ac:dyDescent="0.25">
      <c r="G8619" s="28"/>
    </row>
    <row r="8620" spans="7:7" s="66" customFormat="1" ht="14.25" x14ac:dyDescent="0.25">
      <c r="G8620" s="28"/>
    </row>
    <row r="8621" spans="7:7" s="66" customFormat="1" ht="14.25" x14ac:dyDescent="0.25">
      <c r="G8621" s="28"/>
    </row>
    <row r="8622" spans="7:7" s="66" customFormat="1" ht="14.25" x14ac:dyDescent="0.25">
      <c r="G8622" s="28"/>
    </row>
    <row r="8623" spans="7:7" s="66" customFormat="1" ht="14.25" x14ac:dyDescent="0.25">
      <c r="G8623" s="28"/>
    </row>
    <row r="8624" spans="7:7" s="66" customFormat="1" ht="14.25" x14ac:dyDescent="0.25">
      <c r="G8624" s="28"/>
    </row>
    <row r="8625" spans="7:7" s="66" customFormat="1" ht="14.25" x14ac:dyDescent="0.25">
      <c r="G8625" s="28"/>
    </row>
    <row r="8626" spans="7:7" s="66" customFormat="1" ht="14.25" x14ac:dyDescent="0.25">
      <c r="G8626" s="28"/>
    </row>
    <row r="8627" spans="7:7" s="66" customFormat="1" ht="14.25" x14ac:dyDescent="0.25">
      <c r="G8627" s="28"/>
    </row>
    <row r="8628" spans="7:7" s="66" customFormat="1" ht="14.25" x14ac:dyDescent="0.25">
      <c r="G8628" s="28"/>
    </row>
    <row r="8629" spans="7:7" s="66" customFormat="1" ht="14.25" x14ac:dyDescent="0.25">
      <c r="G8629" s="28"/>
    </row>
    <row r="8630" spans="7:7" s="66" customFormat="1" ht="14.25" x14ac:dyDescent="0.25">
      <c r="G8630" s="28"/>
    </row>
    <row r="8631" spans="7:7" s="66" customFormat="1" ht="14.25" x14ac:dyDescent="0.25">
      <c r="G8631" s="28"/>
    </row>
    <row r="8632" spans="7:7" s="66" customFormat="1" ht="14.25" x14ac:dyDescent="0.25">
      <c r="G8632" s="28"/>
    </row>
    <row r="8633" spans="7:7" s="66" customFormat="1" ht="14.25" x14ac:dyDescent="0.25">
      <c r="G8633" s="28"/>
    </row>
    <row r="8634" spans="7:7" s="66" customFormat="1" ht="14.25" x14ac:dyDescent="0.25">
      <c r="G8634" s="28"/>
    </row>
    <row r="8635" spans="7:7" s="66" customFormat="1" ht="14.25" x14ac:dyDescent="0.25">
      <c r="G8635" s="28"/>
    </row>
    <row r="8636" spans="7:7" s="66" customFormat="1" ht="14.25" x14ac:dyDescent="0.25">
      <c r="G8636" s="28"/>
    </row>
    <row r="8637" spans="7:7" s="66" customFormat="1" ht="14.25" x14ac:dyDescent="0.25">
      <c r="G8637" s="28"/>
    </row>
    <row r="8638" spans="7:7" s="66" customFormat="1" ht="14.25" x14ac:dyDescent="0.25">
      <c r="G8638" s="28"/>
    </row>
    <row r="8639" spans="7:7" s="66" customFormat="1" ht="14.25" x14ac:dyDescent="0.25">
      <c r="G8639" s="28"/>
    </row>
    <row r="8640" spans="7:7" s="66" customFormat="1" ht="14.25" x14ac:dyDescent="0.25">
      <c r="G8640" s="28"/>
    </row>
    <row r="8641" spans="7:7" s="66" customFormat="1" ht="14.25" x14ac:dyDescent="0.25">
      <c r="G8641" s="28"/>
    </row>
    <row r="8642" spans="7:7" s="66" customFormat="1" ht="14.25" x14ac:dyDescent="0.25">
      <c r="G8642" s="28"/>
    </row>
    <row r="8643" spans="7:7" s="66" customFormat="1" ht="14.25" x14ac:dyDescent="0.25">
      <c r="G8643" s="28"/>
    </row>
    <row r="8644" spans="7:7" s="66" customFormat="1" ht="14.25" x14ac:dyDescent="0.25">
      <c r="G8644" s="28"/>
    </row>
    <row r="8645" spans="7:7" s="66" customFormat="1" ht="14.25" x14ac:dyDescent="0.25">
      <c r="G8645" s="28"/>
    </row>
    <row r="8646" spans="7:7" s="66" customFormat="1" ht="14.25" x14ac:dyDescent="0.25">
      <c r="G8646" s="28"/>
    </row>
    <row r="8647" spans="7:7" s="66" customFormat="1" ht="14.25" x14ac:dyDescent="0.25">
      <c r="G8647" s="28"/>
    </row>
    <row r="8648" spans="7:7" s="66" customFormat="1" ht="14.25" x14ac:dyDescent="0.25">
      <c r="G8648" s="28"/>
    </row>
    <row r="8649" spans="7:7" s="66" customFormat="1" ht="14.25" x14ac:dyDescent="0.25">
      <c r="G8649" s="28"/>
    </row>
    <row r="8650" spans="7:7" s="66" customFormat="1" ht="14.25" x14ac:dyDescent="0.25">
      <c r="G8650" s="28"/>
    </row>
    <row r="8651" spans="7:7" s="66" customFormat="1" ht="14.25" x14ac:dyDescent="0.25">
      <c r="G8651" s="28"/>
    </row>
    <row r="8652" spans="7:7" s="66" customFormat="1" ht="14.25" x14ac:dyDescent="0.25">
      <c r="G8652" s="28"/>
    </row>
    <row r="8653" spans="7:7" s="66" customFormat="1" ht="14.25" x14ac:dyDescent="0.25">
      <c r="G8653" s="28"/>
    </row>
    <row r="8654" spans="7:7" s="66" customFormat="1" ht="14.25" x14ac:dyDescent="0.25">
      <c r="G8654" s="28"/>
    </row>
    <row r="8655" spans="7:7" s="66" customFormat="1" ht="14.25" x14ac:dyDescent="0.25">
      <c r="G8655" s="28"/>
    </row>
    <row r="8656" spans="7:7" s="66" customFormat="1" ht="14.25" x14ac:dyDescent="0.25">
      <c r="G8656" s="28"/>
    </row>
    <row r="8657" spans="7:7" s="66" customFormat="1" ht="14.25" x14ac:dyDescent="0.25">
      <c r="G8657" s="28"/>
    </row>
    <row r="8658" spans="7:7" s="66" customFormat="1" ht="14.25" x14ac:dyDescent="0.25">
      <c r="G8658" s="28"/>
    </row>
    <row r="8659" spans="7:7" s="66" customFormat="1" ht="14.25" x14ac:dyDescent="0.25">
      <c r="G8659" s="28"/>
    </row>
    <row r="8660" spans="7:7" s="66" customFormat="1" ht="14.25" x14ac:dyDescent="0.25">
      <c r="G8660" s="28"/>
    </row>
    <row r="8661" spans="7:7" s="66" customFormat="1" ht="14.25" x14ac:dyDescent="0.25">
      <c r="G8661" s="28"/>
    </row>
    <row r="8662" spans="7:7" s="66" customFormat="1" ht="14.25" x14ac:dyDescent="0.25">
      <c r="G8662" s="28"/>
    </row>
    <row r="8663" spans="7:7" s="66" customFormat="1" ht="14.25" x14ac:dyDescent="0.25">
      <c r="G8663" s="28"/>
    </row>
    <row r="8664" spans="7:7" s="66" customFormat="1" ht="14.25" x14ac:dyDescent="0.25">
      <c r="G8664" s="28"/>
    </row>
    <row r="8665" spans="7:7" s="66" customFormat="1" ht="14.25" x14ac:dyDescent="0.25">
      <c r="G8665" s="28"/>
    </row>
    <row r="8666" spans="7:7" s="66" customFormat="1" ht="14.25" x14ac:dyDescent="0.25">
      <c r="G8666" s="28"/>
    </row>
    <row r="8667" spans="7:7" s="66" customFormat="1" ht="14.25" x14ac:dyDescent="0.25">
      <c r="G8667" s="28"/>
    </row>
    <row r="8668" spans="7:7" s="66" customFormat="1" ht="14.25" x14ac:dyDescent="0.25">
      <c r="G8668" s="28"/>
    </row>
    <row r="8669" spans="7:7" s="66" customFormat="1" ht="14.25" x14ac:dyDescent="0.25">
      <c r="G8669" s="28"/>
    </row>
    <row r="8670" spans="7:7" s="66" customFormat="1" ht="14.25" x14ac:dyDescent="0.25">
      <c r="G8670" s="28"/>
    </row>
    <row r="8671" spans="7:7" s="66" customFormat="1" ht="14.25" x14ac:dyDescent="0.25">
      <c r="G8671" s="28"/>
    </row>
    <row r="8672" spans="7:7" s="66" customFormat="1" ht="14.25" x14ac:dyDescent="0.25">
      <c r="G8672" s="28"/>
    </row>
    <row r="8673" spans="7:7" s="66" customFormat="1" ht="14.25" x14ac:dyDescent="0.25">
      <c r="G8673" s="28"/>
    </row>
    <row r="8674" spans="7:7" s="66" customFormat="1" ht="14.25" x14ac:dyDescent="0.25">
      <c r="G8674" s="28"/>
    </row>
    <row r="8675" spans="7:7" s="66" customFormat="1" ht="14.25" x14ac:dyDescent="0.25">
      <c r="G8675" s="28"/>
    </row>
    <row r="8676" spans="7:7" s="66" customFormat="1" ht="14.25" x14ac:dyDescent="0.25">
      <c r="G8676" s="28"/>
    </row>
    <row r="8677" spans="7:7" s="66" customFormat="1" ht="14.25" x14ac:dyDescent="0.25">
      <c r="G8677" s="28"/>
    </row>
    <row r="8678" spans="7:7" s="66" customFormat="1" ht="14.25" x14ac:dyDescent="0.25">
      <c r="G8678" s="28"/>
    </row>
    <row r="8679" spans="7:7" s="66" customFormat="1" ht="14.25" x14ac:dyDescent="0.25">
      <c r="G8679" s="28"/>
    </row>
    <row r="8680" spans="7:7" s="66" customFormat="1" ht="14.25" x14ac:dyDescent="0.25">
      <c r="G8680" s="28"/>
    </row>
    <row r="8681" spans="7:7" s="66" customFormat="1" ht="14.25" x14ac:dyDescent="0.25">
      <c r="G8681" s="28"/>
    </row>
    <row r="8682" spans="7:7" s="66" customFormat="1" ht="14.25" x14ac:dyDescent="0.25">
      <c r="G8682" s="28"/>
    </row>
    <row r="8683" spans="7:7" s="66" customFormat="1" ht="14.25" x14ac:dyDescent="0.25">
      <c r="G8683" s="28"/>
    </row>
    <row r="8684" spans="7:7" s="66" customFormat="1" ht="14.25" x14ac:dyDescent="0.25">
      <c r="G8684" s="28"/>
    </row>
    <row r="8685" spans="7:7" s="66" customFormat="1" ht="14.25" x14ac:dyDescent="0.25">
      <c r="G8685" s="28"/>
    </row>
    <row r="8686" spans="7:7" s="66" customFormat="1" ht="14.25" x14ac:dyDescent="0.25">
      <c r="G8686" s="28"/>
    </row>
    <row r="8687" spans="7:7" s="66" customFormat="1" ht="14.25" x14ac:dyDescent="0.25">
      <c r="G8687" s="28"/>
    </row>
    <row r="8688" spans="7:7" s="66" customFormat="1" ht="14.25" x14ac:dyDescent="0.25">
      <c r="G8688" s="28"/>
    </row>
    <row r="8689" spans="7:7" s="66" customFormat="1" ht="14.25" x14ac:dyDescent="0.25">
      <c r="G8689" s="28"/>
    </row>
    <row r="8690" spans="7:7" s="66" customFormat="1" ht="14.25" x14ac:dyDescent="0.25">
      <c r="G8690" s="28"/>
    </row>
    <row r="8691" spans="7:7" s="66" customFormat="1" ht="14.25" x14ac:dyDescent="0.25">
      <c r="G8691" s="28"/>
    </row>
    <row r="8692" spans="7:7" s="66" customFormat="1" ht="14.25" x14ac:dyDescent="0.25">
      <c r="G8692" s="28"/>
    </row>
    <row r="8693" spans="7:7" s="66" customFormat="1" ht="14.25" x14ac:dyDescent="0.25">
      <c r="G8693" s="28"/>
    </row>
    <row r="8694" spans="7:7" s="66" customFormat="1" ht="14.25" x14ac:dyDescent="0.25">
      <c r="G8694" s="28"/>
    </row>
    <row r="8695" spans="7:7" s="66" customFormat="1" ht="14.25" x14ac:dyDescent="0.25">
      <c r="G8695" s="28"/>
    </row>
    <row r="8696" spans="7:7" s="66" customFormat="1" ht="14.25" x14ac:dyDescent="0.25">
      <c r="G8696" s="28"/>
    </row>
    <row r="8697" spans="7:7" s="66" customFormat="1" ht="14.25" x14ac:dyDescent="0.25">
      <c r="G8697" s="28"/>
    </row>
    <row r="8698" spans="7:7" s="66" customFormat="1" ht="14.25" x14ac:dyDescent="0.25">
      <c r="G8698" s="28"/>
    </row>
    <row r="8699" spans="7:7" s="66" customFormat="1" ht="14.25" x14ac:dyDescent="0.25">
      <c r="G8699" s="28"/>
    </row>
    <row r="8700" spans="7:7" s="66" customFormat="1" ht="14.25" x14ac:dyDescent="0.25">
      <c r="G8700" s="28"/>
    </row>
    <row r="8701" spans="7:7" s="66" customFormat="1" ht="14.25" x14ac:dyDescent="0.25">
      <c r="G8701" s="28"/>
    </row>
    <row r="8702" spans="7:7" s="66" customFormat="1" ht="14.25" x14ac:dyDescent="0.25">
      <c r="G8702" s="28"/>
    </row>
    <row r="8703" spans="7:7" s="66" customFormat="1" ht="14.25" x14ac:dyDescent="0.25">
      <c r="G8703" s="28"/>
    </row>
    <row r="8704" spans="7:7" s="66" customFormat="1" ht="14.25" x14ac:dyDescent="0.25">
      <c r="G8704" s="28"/>
    </row>
    <row r="8705" spans="7:7" s="66" customFormat="1" ht="14.25" x14ac:dyDescent="0.25">
      <c r="G8705" s="28"/>
    </row>
    <row r="8706" spans="7:7" s="66" customFormat="1" ht="14.25" x14ac:dyDescent="0.25">
      <c r="G8706" s="28"/>
    </row>
    <row r="8707" spans="7:7" s="66" customFormat="1" ht="14.25" x14ac:dyDescent="0.25">
      <c r="G8707" s="28"/>
    </row>
    <row r="8708" spans="7:7" s="66" customFormat="1" ht="14.25" x14ac:dyDescent="0.25">
      <c r="G8708" s="28"/>
    </row>
    <row r="8709" spans="7:7" s="66" customFormat="1" ht="14.25" x14ac:dyDescent="0.25">
      <c r="G8709" s="28"/>
    </row>
    <row r="8710" spans="7:7" s="66" customFormat="1" ht="14.25" x14ac:dyDescent="0.25">
      <c r="G8710" s="28"/>
    </row>
    <row r="8711" spans="7:7" s="66" customFormat="1" ht="14.25" x14ac:dyDescent="0.25">
      <c r="G8711" s="28"/>
    </row>
    <row r="8712" spans="7:7" s="66" customFormat="1" ht="14.25" x14ac:dyDescent="0.25">
      <c r="G8712" s="28"/>
    </row>
    <row r="8713" spans="7:7" s="66" customFormat="1" ht="14.25" x14ac:dyDescent="0.25">
      <c r="G8713" s="28"/>
    </row>
    <row r="8714" spans="7:7" s="66" customFormat="1" ht="14.25" x14ac:dyDescent="0.25">
      <c r="G8714" s="28"/>
    </row>
    <row r="8715" spans="7:7" s="66" customFormat="1" ht="14.25" x14ac:dyDescent="0.25">
      <c r="G8715" s="28"/>
    </row>
    <row r="8716" spans="7:7" s="66" customFormat="1" ht="14.25" x14ac:dyDescent="0.25">
      <c r="G8716" s="28"/>
    </row>
    <row r="8717" spans="7:7" s="66" customFormat="1" ht="14.25" x14ac:dyDescent="0.25">
      <c r="G8717" s="28"/>
    </row>
    <row r="8718" spans="7:7" s="66" customFormat="1" ht="14.25" x14ac:dyDescent="0.25">
      <c r="G8718" s="28"/>
    </row>
    <row r="8719" spans="7:7" s="66" customFormat="1" ht="14.25" x14ac:dyDescent="0.25">
      <c r="G8719" s="28"/>
    </row>
    <row r="8720" spans="7:7" s="66" customFormat="1" ht="14.25" x14ac:dyDescent="0.25">
      <c r="G8720" s="28"/>
    </row>
    <row r="8721" spans="7:7" s="66" customFormat="1" ht="14.25" x14ac:dyDescent="0.25">
      <c r="G8721" s="28"/>
    </row>
    <row r="8722" spans="7:7" s="66" customFormat="1" ht="14.25" x14ac:dyDescent="0.25">
      <c r="G8722" s="28"/>
    </row>
    <row r="8723" spans="7:7" s="66" customFormat="1" ht="14.25" x14ac:dyDescent="0.25">
      <c r="G8723" s="28"/>
    </row>
    <row r="8724" spans="7:7" s="66" customFormat="1" ht="14.25" x14ac:dyDescent="0.25">
      <c r="G8724" s="28"/>
    </row>
    <row r="8725" spans="7:7" s="66" customFormat="1" ht="14.25" x14ac:dyDescent="0.25">
      <c r="G8725" s="28"/>
    </row>
    <row r="8726" spans="7:7" s="66" customFormat="1" ht="14.25" x14ac:dyDescent="0.25">
      <c r="G8726" s="28"/>
    </row>
    <row r="8727" spans="7:7" s="66" customFormat="1" ht="14.25" x14ac:dyDescent="0.25">
      <c r="G8727" s="28"/>
    </row>
    <row r="8728" spans="7:7" s="66" customFormat="1" ht="14.25" x14ac:dyDescent="0.25">
      <c r="G8728" s="28"/>
    </row>
    <row r="8729" spans="7:7" s="66" customFormat="1" ht="14.25" x14ac:dyDescent="0.25">
      <c r="G8729" s="28"/>
    </row>
    <row r="8730" spans="7:7" s="66" customFormat="1" ht="14.25" x14ac:dyDescent="0.25">
      <c r="G8730" s="28"/>
    </row>
    <row r="8731" spans="7:7" s="66" customFormat="1" ht="14.25" x14ac:dyDescent="0.25">
      <c r="G8731" s="28"/>
    </row>
    <row r="8732" spans="7:7" s="66" customFormat="1" ht="14.25" x14ac:dyDescent="0.25">
      <c r="G8732" s="28"/>
    </row>
    <row r="8733" spans="7:7" s="66" customFormat="1" ht="14.25" x14ac:dyDescent="0.25">
      <c r="G8733" s="28"/>
    </row>
    <row r="8734" spans="7:7" s="66" customFormat="1" ht="14.25" x14ac:dyDescent="0.25">
      <c r="G8734" s="28"/>
    </row>
    <row r="8735" spans="7:7" s="66" customFormat="1" ht="14.25" x14ac:dyDescent="0.25">
      <c r="G8735" s="28"/>
    </row>
    <row r="8736" spans="7:7" s="66" customFormat="1" ht="14.25" x14ac:dyDescent="0.25">
      <c r="G8736" s="28"/>
    </row>
    <row r="8737" spans="7:7" s="66" customFormat="1" ht="14.25" x14ac:dyDescent="0.25">
      <c r="G8737" s="28"/>
    </row>
    <row r="8738" spans="7:7" s="66" customFormat="1" ht="14.25" x14ac:dyDescent="0.25">
      <c r="G8738" s="28"/>
    </row>
    <row r="8739" spans="7:7" s="66" customFormat="1" ht="14.25" x14ac:dyDescent="0.25">
      <c r="G8739" s="28"/>
    </row>
    <row r="8740" spans="7:7" s="66" customFormat="1" ht="14.25" x14ac:dyDescent="0.25">
      <c r="G8740" s="28"/>
    </row>
    <row r="8741" spans="7:7" s="66" customFormat="1" ht="14.25" x14ac:dyDescent="0.25">
      <c r="G8741" s="28"/>
    </row>
    <row r="8742" spans="7:7" s="66" customFormat="1" ht="14.25" x14ac:dyDescent="0.25">
      <c r="G8742" s="28"/>
    </row>
    <row r="8743" spans="7:7" s="66" customFormat="1" ht="14.25" x14ac:dyDescent="0.25">
      <c r="G8743" s="28"/>
    </row>
    <row r="8744" spans="7:7" s="66" customFormat="1" ht="14.25" x14ac:dyDescent="0.25">
      <c r="G8744" s="28"/>
    </row>
    <row r="8745" spans="7:7" s="66" customFormat="1" ht="14.25" x14ac:dyDescent="0.25">
      <c r="G8745" s="28"/>
    </row>
    <row r="8746" spans="7:7" s="66" customFormat="1" ht="14.25" x14ac:dyDescent="0.25">
      <c r="G8746" s="28"/>
    </row>
    <row r="8747" spans="7:7" s="66" customFormat="1" ht="14.25" x14ac:dyDescent="0.25">
      <c r="G8747" s="28"/>
    </row>
    <row r="8748" spans="7:7" s="66" customFormat="1" ht="14.25" x14ac:dyDescent="0.25">
      <c r="G8748" s="28"/>
    </row>
    <row r="8749" spans="7:7" s="66" customFormat="1" ht="14.25" x14ac:dyDescent="0.25">
      <c r="G8749" s="28"/>
    </row>
    <row r="8750" spans="7:7" s="66" customFormat="1" ht="14.25" x14ac:dyDescent="0.25">
      <c r="G8750" s="28"/>
    </row>
    <row r="8751" spans="7:7" s="66" customFormat="1" ht="14.25" x14ac:dyDescent="0.25">
      <c r="G8751" s="28"/>
    </row>
    <row r="8752" spans="7:7" s="66" customFormat="1" ht="14.25" x14ac:dyDescent="0.25">
      <c r="G8752" s="28"/>
    </row>
    <row r="8753" spans="7:7" s="66" customFormat="1" ht="14.25" x14ac:dyDescent="0.25">
      <c r="G8753" s="28"/>
    </row>
    <row r="8754" spans="7:7" s="66" customFormat="1" ht="14.25" x14ac:dyDescent="0.25">
      <c r="G8754" s="28"/>
    </row>
    <row r="8755" spans="7:7" s="66" customFormat="1" ht="14.25" x14ac:dyDescent="0.25">
      <c r="G8755" s="28"/>
    </row>
    <row r="8756" spans="7:7" s="66" customFormat="1" ht="14.25" x14ac:dyDescent="0.25">
      <c r="G8756" s="28"/>
    </row>
    <row r="8757" spans="7:7" s="66" customFormat="1" ht="14.25" x14ac:dyDescent="0.25">
      <c r="G8757" s="28"/>
    </row>
    <row r="8758" spans="7:7" s="66" customFormat="1" ht="14.25" x14ac:dyDescent="0.25">
      <c r="G8758" s="28"/>
    </row>
    <row r="8759" spans="7:7" s="66" customFormat="1" ht="14.25" x14ac:dyDescent="0.25">
      <c r="G8759" s="28"/>
    </row>
    <row r="8760" spans="7:7" s="66" customFormat="1" ht="14.25" x14ac:dyDescent="0.25">
      <c r="G8760" s="28"/>
    </row>
    <row r="8761" spans="7:7" s="66" customFormat="1" ht="14.25" x14ac:dyDescent="0.25">
      <c r="G8761" s="28"/>
    </row>
    <row r="8762" spans="7:7" s="66" customFormat="1" ht="14.25" x14ac:dyDescent="0.25">
      <c r="G8762" s="28"/>
    </row>
    <row r="8763" spans="7:7" s="66" customFormat="1" ht="14.25" x14ac:dyDescent="0.25">
      <c r="G8763" s="28"/>
    </row>
    <row r="8764" spans="7:7" s="66" customFormat="1" ht="14.25" x14ac:dyDescent="0.25">
      <c r="G8764" s="28"/>
    </row>
    <row r="8765" spans="7:7" s="66" customFormat="1" ht="14.25" x14ac:dyDescent="0.25">
      <c r="G8765" s="28"/>
    </row>
    <row r="8766" spans="7:7" s="66" customFormat="1" ht="14.25" x14ac:dyDescent="0.25">
      <c r="G8766" s="28"/>
    </row>
    <row r="8767" spans="7:7" s="66" customFormat="1" ht="14.25" x14ac:dyDescent="0.25">
      <c r="G8767" s="28"/>
    </row>
    <row r="8768" spans="7:7" s="66" customFormat="1" ht="14.25" x14ac:dyDescent="0.25">
      <c r="G8768" s="28"/>
    </row>
    <row r="8769" spans="7:7" s="66" customFormat="1" ht="14.25" x14ac:dyDescent="0.25">
      <c r="G8769" s="28"/>
    </row>
    <row r="8770" spans="7:7" s="66" customFormat="1" ht="14.25" x14ac:dyDescent="0.25">
      <c r="G8770" s="28"/>
    </row>
    <row r="8771" spans="7:7" s="66" customFormat="1" ht="14.25" x14ac:dyDescent="0.25">
      <c r="G8771" s="28"/>
    </row>
    <row r="8772" spans="7:7" s="66" customFormat="1" ht="14.25" x14ac:dyDescent="0.25">
      <c r="G8772" s="28"/>
    </row>
    <row r="8773" spans="7:7" s="66" customFormat="1" ht="14.25" x14ac:dyDescent="0.25">
      <c r="G8773" s="28"/>
    </row>
    <row r="8774" spans="7:7" s="66" customFormat="1" ht="14.25" x14ac:dyDescent="0.25">
      <c r="G8774" s="28"/>
    </row>
    <row r="8775" spans="7:7" s="66" customFormat="1" ht="14.25" x14ac:dyDescent="0.25">
      <c r="G8775" s="28"/>
    </row>
    <row r="8776" spans="7:7" s="66" customFormat="1" ht="14.25" x14ac:dyDescent="0.25">
      <c r="G8776" s="28"/>
    </row>
    <row r="8777" spans="7:7" s="66" customFormat="1" ht="14.25" x14ac:dyDescent="0.25">
      <c r="G8777" s="28"/>
    </row>
    <row r="8778" spans="7:7" s="66" customFormat="1" ht="14.25" x14ac:dyDescent="0.25">
      <c r="G8778" s="28"/>
    </row>
    <row r="8779" spans="7:7" s="66" customFormat="1" ht="14.25" x14ac:dyDescent="0.25">
      <c r="G8779" s="28"/>
    </row>
    <row r="8780" spans="7:7" s="66" customFormat="1" ht="14.25" x14ac:dyDescent="0.25">
      <c r="G8780" s="28"/>
    </row>
    <row r="8781" spans="7:7" s="66" customFormat="1" ht="14.25" x14ac:dyDescent="0.25">
      <c r="G8781" s="28"/>
    </row>
    <row r="8782" spans="7:7" s="66" customFormat="1" ht="14.25" x14ac:dyDescent="0.25">
      <c r="G8782" s="28"/>
    </row>
    <row r="8783" spans="7:7" s="66" customFormat="1" ht="14.25" x14ac:dyDescent="0.25">
      <c r="G8783" s="28"/>
    </row>
    <row r="8784" spans="7:7" s="66" customFormat="1" ht="14.25" x14ac:dyDescent="0.25">
      <c r="G8784" s="28"/>
    </row>
    <row r="8785" spans="7:7" s="66" customFormat="1" ht="14.25" x14ac:dyDescent="0.25">
      <c r="G8785" s="28"/>
    </row>
    <row r="8786" spans="7:7" s="66" customFormat="1" ht="14.25" x14ac:dyDescent="0.25">
      <c r="G8786" s="28"/>
    </row>
    <row r="8787" spans="7:7" s="66" customFormat="1" ht="14.25" x14ac:dyDescent="0.25">
      <c r="G8787" s="28"/>
    </row>
    <row r="8788" spans="7:7" s="66" customFormat="1" ht="14.25" x14ac:dyDescent="0.25">
      <c r="G8788" s="28"/>
    </row>
    <row r="8789" spans="7:7" s="66" customFormat="1" ht="14.25" x14ac:dyDescent="0.25">
      <c r="G8789" s="28"/>
    </row>
    <row r="8790" spans="7:7" s="66" customFormat="1" ht="14.25" x14ac:dyDescent="0.25">
      <c r="G8790" s="28"/>
    </row>
    <row r="8791" spans="7:7" s="66" customFormat="1" ht="14.25" x14ac:dyDescent="0.25">
      <c r="G8791" s="28"/>
    </row>
    <row r="8792" spans="7:7" s="66" customFormat="1" ht="14.25" x14ac:dyDescent="0.25">
      <c r="G8792" s="28"/>
    </row>
    <row r="8793" spans="7:7" s="66" customFormat="1" ht="14.25" x14ac:dyDescent="0.25">
      <c r="G8793" s="28"/>
    </row>
    <row r="8794" spans="7:7" s="66" customFormat="1" ht="14.25" x14ac:dyDescent="0.25">
      <c r="G8794" s="28"/>
    </row>
    <row r="8795" spans="7:7" s="66" customFormat="1" ht="14.25" x14ac:dyDescent="0.25">
      <c r="G8795" s="28"/>
    </row>
    <row r="8796" spans="7:7" s="66" customFormat="1" ht="14.25" x14ac:dyDescent="0.25">
      <c r="G8796" s="28"/>
    </row>
    <row r="8797" spans="7:7" s="66" customFormat="1" ht="14.25" x14ac:dyDescent="0.25">
      <c r="G8797" s="28"/>
    </row>
    <row r="8798" spans="7:7" s="66" customFormat="1" ht="14.25" x14ac:dyDescent="0.25">
      <c r="G8798" s="28"/>
    </row>
    <row r="8799" spans="7:7" s="66" customFormat="1" ht="14.25" x14ac:dyDescent="0.25">
      <c r="G8799" s="28"/>
    </row>
    <row r="8800" spans="7:7" s="66" customFormat="1" ht="14.25" x14ac:dyDescent="0.25">
      <c r="G8800" s="28"/>
    </row>
    <row r="8801" spans="7:7" s="66" customFormat="1" ht="14.25" x14ac:dyDescent="0.25">
      <c r="G8801" s="28"/>
    </row>
    <row r="8802" spans="7:7" s="66" customFormat="1" ht="14.25" x14ac:dyDescent="0.25">
      <c r="G8802" s="28"/>
    </row>
    <row r="8803" spans="7:7" s="66" customFormat="1" ht="14.25" x14ac:dyDescent="0.25">
      <c r="G8803" s="28"/>
    </row>
    <row r="8804" spans="7:7" s="66" customFormat="1" ht="14.25" x14ac:dyDescent="0.25">
      <c r="G8804" s="28"/>
    </row>
    <row r="8805" spans="7:7" s="66" customFormat="1" ht="14.25" x14ac:dyDescent="0.25">
      <c r="G8805" s="28"/>
    </row>
    <row r="8806" spans="7:7" s="66" customFormat="1" ht="14.25" x14ac:dyDescent="0.25">
      <c r="G8806" s="28"/>
    </row>
    <row r="8807" spans="7:7" s="66" customFormat="1" ht="14.25" x14ac:dyDescent="0.25">
      <c r="G8807" s="28"/>
    </row>
    <row r="8808" spans="7:7" s="66" customFormat="1" ht="14.25" x14ac:dyDescent="0.25">
      <c r="G8808" s="28"/>
    </row>
    <row r="8809" spans="7:7" s="66" customFormat="1" ht="14.25" x14ac:dyDescent="0.25">
      <c r="G8809" s="28"/>
    </row>
    <row r="8810" spans="7:7" s="66" customFormat="1" ht="14.25" x14ac:dyDescent="0.25">
      <c r="G8810" s="28"/>
    </row>
    <row r="8811" spans="7:7" s="66" customFormat="1" ht="14.25" x14ac:dyDescent="0.25">
      <c r="G8811" s="28"/>
    </row>
    <row r="8812" spans="7:7" s="66" customFormat="1" ht="14.25" x14ac:dyDescent="0.25">
      <c r="G8812" s="28"/>
    </row>
    <row r="8813" spans="7:7" s="66" customFormat="1" ht="14.25" x14ac:dyDescent="0.25">
      <c r="G8813" s="28"/>
    </row>
    <row r="8814" spans="7:7" s="66" customFormat="1" ht="14.25" x14ac:dyDescent="0.25">
      <c r="G8814" s="28"/>
    </row>
    <row r="8815" spans="7:7" s="66" customFormat="1" ht="14.25" x14ac:dyDescent="0.25">
      <c r="G8815" s="28"/>
    </row>
    <row r="8816" spans="7:7" s="66" customFormat="1" ht="14.25" x14ac:dyDescent="0.25">
      <c r="G8816" s="28"/>
    </row>
    <row r="8817" spans="7:7" s="66" customFormat="1" ht="14.25" x14ac:dyDescent="0.25">
      <c r="G8817" s="28"/>
    </row>
    <row r="8818" spans="7:7" s="66" customFormat="1" ht="14.25" x14ac:dyDescent="0.25">
      <c r="G8818" s="28"/>
    </row>
    <row r="8819" spans="7:7" s="66" customFormat="1" ht="14.25" x14ac:dyDescent="0.25">
      <c r="G8819" s="28"/>
    </row>
    <row r="8820" spans="7:7" s="66" customFormat="1" ht="14.25" x14ac:dyDescent="0.25">
      <c r="G8820" s="28"/>
    </row>
    <row r="8821" spans="7:7" s="66" customFormat="1" ht="14.25" x14ac:dyDescent="0.25">
      <c r="G8821" s="28"/>
    </row>
    <row r="8822" spans="7:7" s="66" customFormat="1" ht="14.25" x14ac:dyDescent="0.25">
      <c r="G8822" s="28"/>
    </row>
    <row r="8823" spans="7:7" s="66" customFormat="1" ht="14.25" x14ac:dyDescent="0.25">
      <c r="G8823" s="28"/>
    </row>
    <row r="8824" spans="7:7" s="66" customFormat="1" ht="14.25" x14ac:dyDescent="0.25">
      <c r="G8824" s="28"/>
    </row>
    <row r="8825" spans="7:7" s="66" customFormat="1" ht="14.25" x14ac:dyDescent="0.25">
      <c r="G8825" s="28"/>
    </row>
    <row r="8826" spans="7:7" s="66" customFormat="1" ht="14.25" x14ac:dyDescent="0.25">
      <c r="G8826" s="28"/>
    </row>
    <row r="8827" spans="7:7" s="66" customFormat="1" ht="14.25" x14ac:dyDescent="0.25">
      <c r="G8827" s="28"/>
    </row>
    <row r="8828" spans="7:7" s="66" customFormat="1" ht="14.25" x14ac:dyDescent="0.25">
      <c r="G8828" s="28"/>
    </row>
    <row r="8829" spans="7:7" s="66" customFormat="1" ht="14.25" x14ac:dyDescent="0.25">
      <c r="G8829" s="28"/>
    </row>
    <row r="8830" spans="7:7" s="66" customFormat="1" ht="14.25" x14ac:dyDescent="0.25">
      <c r="G8830" s="28"/>
    </row>
    <row r="8831" spans="7:7" s="66" customFormat="1" ht="14.25" x14ac:dyDescent="0.25">
      <c r="G8831" s="28"/>
    </row>
    <row r="8832" spans="7:7" s="66" customFormat="1" ht="14.25" x14ac:dyDescent="0.25">
      <c r="G8832" s="28"/>
    </row>
    <row r="8833" spans="7:7" s="66" customFormat="1" ht="14.25" x14ac:dyDescent="0.25">
      <c r="G8833" s="28"/>
    </row>
    <row r="8834" spans="7:7" s="66" customFormat="1" ht="14.25" x14ac:dyDescent="0.25">
      <c r="G8834" s="28"/>
    </row>
    <row r="8835" spans="7:7" s="66" customFormat="1" ht="14.25" x14ac:dyDescent="0.25">
      <c r="G8835" s="28"/>
    </row>
    <row r="8836" spans="7:7" s="66" customFormat="1" ht="14.25" x14ac:dyDescent="0.25">
      <c r="G8836" s="28"/>
    </row>
    <row r="8837" spans="7:7" s="66" customFormat="1" ht="14.25" x14ac:dyDescent="0.25">
      <c r="G8837" s="28"/>
    </row>
    <row r="8838" spans="7:7" s="66" customFormat="1" ht="14.25" x14ac:dyDescent="0.25">
      <c r="G8838" s="28"/>
    </row>
    <row r="8839" spans="7:7" s="66" customFormat="1" ht="14.25" x14ac:dyDescent="0.25">
      <c r="G8839" s="28"/>
    </row>
    <row r="8840" spans="7:7" s="66" customFormat="1" ht="14.25" x14ac:dyDescent="0.25">
      <c r="G8840" s="28"/>
    </row>
    <row r="8841" spans="7:7" s="66" customFormat="1" ht="14.25" x14ac:dyDescent="0.25">
      <c r="G8841" s="28"/>
    </row>
    <row r="8842" spans="7:7" s="66" customFormat="1" ht="14.25" x14ac:dyDescent="0.25">
      <c r="G8842" s="28"/>
    </row>
    <row r="8843" spans="7:7" s="66" customFormat="1" ht="14.25" x14ac:dyDescent="0.25">
      <c r="G8843" s="28"/>
    </row>
    <row r="8844" spans="7:7" s="66" customFormat="1" ht="14.25" x14ac:dyDescent="0.25">
      <c r="G8844" s="28"/>
    </row>
    <row r="8845" spans="7:7" s="66" customFormat="1" ht="14.25" x14ac:dyDescent="0.25">
      <c r="G8845" s="28"/>
    </row>
    <row r="8846" spans="7:7" s="66" customFormat="1" ht="14.25" x14ac:dyDescent="0.25">
      <c r="G8846" s="28"/>
    </row>
    <row r="8847" spans="7:7" s="66" customFormat="1" ht="14.25" x14ac:dyDescent="0.25">
      <c r="G8847" s="28"/>
    </row>
    <row r="8848" spans="7:7" s="66" customFormat="1" ht="14.25" x14ac:dyDescent="0.25">
      <c r="G8848" s="28"/>
    </row>
    <row r="8849" spans="7:7" s="66" customFormat="1" ht="14.25" x14ac:dyDescent="0.25">
      <c r="G8849" s="28"/>
    </row>
    <row r="8850" spans="7:7" s="66" customFormat="1" ht="14.25" x14ac:dyDescent="0.25">
      <c r="G8850" s="28"/>
    </row>
    <row r="8851" spans="7:7" s="66" customFormat="1" ht="14.25" x14ac:dyDescent="0.25">
      <c r="G8851" s="28"/>
    </row>
    <row r="8852" spans="7:7" s="66" customFormat="1" ht="14.25" x14ac:dyDescent="0.25">
      <c r="G8852" s="28"/>
    </row>
    <row r="8853" spans="7:7" s="66" customFormat="1" ht="14.25" x14ac:dyDescent="0.25">
      <c r="G8853" s="28"/>
    </row>
    <row r="8854" spans="7:7" s="66" customFormat="1" ht="14.25" x14ac:dyDescent="0.25">
      <c r="G8854" s="28"/>
    </row>
    <row r="8855" spans="7:7" s="66" customFormat="1" ht="14.25" x14ac:dyDescent="0.25">
      <c r="G8855" s="28"/>
    </row>
    <row r="8856" spans="7:7" s="66" customFormat="1" ht="14.25" x14ac:dyDescent="0.25">
      <c r="G8856" s="28"/>
    </row>
    <row r="8857" spans="7:7" s="66" customFormat="1" ht="14.25" x14ac:dyDescent="0.25">
      <c r="G8857" s="28"/>
    </row>
    <row r="8858" spans="7:7" s="66" customFormat="1" ht="14.25" x14ac:dyDescent="0.25">
      <c r="G8858" s="28"/>
    </row>
    <row r="8859" spans="7:7" s="66" customFormat="1" ht="14.25" x14ac:dyDescent="0.25">
      <c r="G8859" s="28"/>
    </row>
    <row r="8860" spans="7:7" s="66" customFormat="1" ht="14.25" x14ac:dyDescent="0.25">
      <c r="G8860" s="28"/>
    </row>
    <row r="8861" spans="7:7" s="66" customFormat="1" ht="14.25" x14ac:dyDescent="0.25">
      <c r="G8861" s="28"/>
    </row>
    <row r="8862" spans="7:7" s="66" customFormat="1" ht="14.25" x14ac:dyDescent="0.25">
      <c r="G8862" s="28"/>
    </row>
    <row r="8863" spans="7:7" s="66" customFormat="1" ht="14.25" x14ac:dyDescent="0.25">
      <c r="G8863" s="28"/>
    </row>
    <row r="8864" spans="7:7" s="66" customFormat="1" ht="14.25" x14ac:dyDescent="0.25">
      <c r="G8864" s="28"/>
    </row>
    <row r="8865" spans="7:7" s="66" customFormat="1" ht="14.25" x14ac:dyDescent="0.25">
      <c r="G8865" s="28"/>
    </row>
    <row r="8866" spans="7:7" s="66" customFormat="1" ht="14.25" x14ac:dyDescent="0.25">
      <c r="G8866" s="28"/>
    </row>
    <row r="8867" spans="7:7" s="66" customFormat="1" ht="14.25" x14ac:dyDescent="0.25">
      <c r="G8867" s="28"/>
    </row>
    <row r="8868" spans="7:7" s="66" customFormat="1" ht="14.25" x14ac:dyDescent="0.25">
      <c r="G8868" s="28"/>
    </row>
    <row r="8869" spans="7:7" s="66" customFormat="1" ht="14.25" x14ac:dyDescent="0.25">
      <c r="G8869" s="28"/>
    </row>
    <row r="8870" spans="7:7" s="66" customFormat="1" ht="14.25" x14ac:dyDescent="0.25">
      <c r="G8870" s="28"/>
    </row>
    <row r="8871" spans="7:7" s="66" customFormat="1" ht="14.25" x14ac:dyDescent="0.25">
      <c r="G8871" s="28"/>
    </row>
    <row r="8872" spans="7:7" s="66" customFormat="1" ht="14.25" x14ac:dyDescent="0.25">
      <c r="G8872" s="28"/>
    </row>
    <row r="8873" spans="7:7" s="66" customFormat="1" ht="14.25" x14ac:dyDescent="0.25">
      <c r="G8873" s="28"/>
    </row>
    <row r="8874" spans="7:7" s="66" customFormat="1" ht="14.25" x14ac:dyDescent="0.25">
      <c r="G8874" s="28"/>
    </row>
    <row r="8875" spans="7:7" s="66" customFormat="1" ht="14.25" x14ac:dyDescent="0.25">
      <c r="G8875" s="28"/>
    </row>
    <row r="8876" spans="7:7" s="66" customFormat="1" ht="14.25" x14ac:dyDescent="0.25">
      <c r="G8876" s="28"/>
    </row>
    <row r="8877" spans="7:7" s="66" customFormat="1" ht="14.25" x14ac:dyDescent="0.25">
      <c r="G8877" s="28"/>
    </row>
    <row r="8878" spans="7:7" s="66" customFormat="1" ht="14.25" x14ac:dyDescent="0.25">
      <c r="G8878" s="28"/>
    </row>
    <row r="8879" spans="7:7" s="66" customFormat="1" ht="14.25" x14ac:dyDescent="0.25">
      <c r="G8879" s="28"/>
    </row>
    <row r="8880" spans="7:7" s="66" customFormat="1" ht="14.25" x14ac:dyDescent="0.25">
      <c r="G8880" s="28"/>
    </row>
    <row r="8881" spans="7:7" s="66" customFormat="1" ht="14.25" x14ac:dyDescent="0.25">
      <c r="G8881" s="28"/>
    </row>
    <row r="8882" spans="7:7" s="66" customFormat="1" ht="14.25" x14ac:dyDescent="0.25">
      <c r="G8882" s="28"/>
    </row>
    <row r="8883" spans="7:7" s="66" customFormat="1" ht="14.25" x14ac:dyDescent="0.25">
      <c r="G8883" s="28"/>
    </row>
    <row r="8884" spans="7:7" s="66" customFormat="1" ht="14.25" x14ac:dyDescent="0.25">
      <c r="G8884" s="28"/>
    </row>
    <row r="8885" spans="7:7" s="66" customFormat="1" ht="14.25" x14ac:dyDescent="0.25">
      <c r="G8885" s="28"/>
    </row>
    <row r="8886" spans="7:7" s="66" customFormat="1" ht="14.25" x14ac:dyDescent="0.25">
      <c r="G8886" s="28"/>
    </row>
    <row r="8887" spans="7:7" s="66" customFormat="1" ht="14.25" x14ac:dyDescent="0.25">
      <c r="G8887" s="28"/>
    </row>
    <row r="8888" spans="7:7" s="66" customFormat="1" ht="14.25" x14ac:dyDescent="0.25">
      <c r="G8888" s="28"/>
    </row>
    <row r="8889" spans="7:7" s="66" customFormat="1" ht="14.25" x14ac:dyDescent="0.25">
      <c r="G8889" s="28"/>
    </row>
    <row r="8890" spans="7:7" s="66" customFormat="1" ht="14.25" x14ac:dyDescent="0.25">
      <c r="G8890" s="28"/>
    </row>
    <row r="8891" spans="7:7" s="66" customFormat="1" ht="14.25" x14ac:dyDescent="0.25">
      <c r="G8891" s="28"/>
    </row>
    <row r="8892" spans="7:7" s="66" customFormat="1" ht="14.25" x14ac:dyDescent="0.25">
      <c r="G8892" s="28"/>
    </row>
    <row r="8893" spans="7:7" s="66" customFormat="1" ht="14.25" x14ac:dyDescent="0.25">
      <c r="G8893" s="28"/>
    </row>
    <row r="8894" spans="7:7" s="66" customFormat="1" ht="14.25" x14ac:dyDescent="0.25">
      <c r="G8894" s="28"/>
    </row>
    <row r="8895" spans="7:7" s="66" customFormat="1" ht="14.25" x14ac:dyDescent="0.25">
      <c r="G8895" s="28"/>
    </row>
    <row r="8896" spans="7:7" s="66" customFormat="1" ht="14.25" x14ac:dyDescent="0.25">
      <c r="G8896" s="28"/>
    </row>
    <row r="8897" spans="7:7" s="66" customFormat="1" ht="14.25" x14ac:dyDescent="0.25">
      <c r="G8897" s="28"/>
    </row>
    <row r="8898" spans="7:7" s="66" customFormat="1" ht="14.25" x14ac:dyDescent="0.25">
      <c r="G8898" s="28"/>
    </row>
    <row r="8899" spans="7:7" s="66" customFormat="1" ht="14.25" x14ac:dyDescent="0.25">
      <c r="G8899" s="28"/>
    </row>
    <row r="8900" spans="7:7" s="66" customFormat="1" ht="14.25" x14ac:dyDescent="0.25">
      <c r="G8900" s="28"/>
    </row>
    <row r="8901" spans="7:7" s="66" customFormat="1" ht="14.25" x14ac:dyDescent="0.25">
      <c r="G8901" s="28"/>
    </row>
    <row r="8902" spans="7:7" s="66" customFormat="1" ht="14.25" x14ac:dyDescent="0.25">
      <c r="G8902" s="28"/>
    </row>
    <row r="8903" spans="7:7" s="66" customFormat="1" ht="14.25" x14ac:dyDescent="0.25">
      <c r="G8903" s="28"/>
    </row>
    <row r="8904" spans="7:7" s="66" customFormat="1" ht="14.25" x14ac:dyDescent="0.25">
      <c r="G8904" s="28"/>
    </row>
    <row r="8905" spans="7:7" s="66" customFormat="1" ht="14.25" x14ac:dyDescent="0.25">
      <c r="G8905" s="28"/>
    </row>
    <row r="8906" spans="7:7" s="66" customFormat="1" ht="14.25" x14ac:dyDescent="0.25">
      <c r="G8906" s="28"/>
    </row>
    <row r="8907" spans="7:7" s="66" customFormat="1" ht="14.25" x14ac:dyDescent="0.25">
      <c r="G8907" s="28"/>
    </row>
    <row r="8908" spans="7:7" s="66" customFormat="1" ht="14.25" x14ac:dyDescent="0.25">
      <c r="G8908" s="28"/>
    </row>
    <row r="8909" spans="7:7" s="66" customFormat="1" ht="14.25" x14ac:dyDescent="0.25">
      <c r="G8909" s="28"/>
    </row>
    <row r="8910" spans="7:7" s="66" customFormat="1" ht="14.25" x14ac:dyDescent="0.25">
      <c r="G8910" s="28"/>
    </row>
    <row r="8911" spans="7:7" s="66" customFormat="1" ht="14.25" x14ac:dyDescent="0.25">
      <c r="G8911" s="28"/>
    </row>
    <row r="8912" spans="7:7" s="66" customFormat="1" ht="14.25" x14ac:dyDescent="0.25">
      <c r="G8912" s="28"/>
    </row>
    <row r="8913" spans="7:7" s="66" customFormat="1" ht="14.25" x14ac:dyDescent="0.25">
      <c r="G8913" s="28"/>
    </row>
    <row r="8914" spans="7:7" s="66" customFormat="1" ht="14.25" x14ac:dyDescent="0.25">
      <c r="G8914" s="28"/>
    </row>
    <row r="8915" spans="7:7" s="66" customFormat="1" ht="14.25" x14ac:dyDescent="0.25">
      <c r="G8915" s="28"/>
    </row>
    <row r="8916" spans="7:7" s="66" customFormat="1" ht="14.25" x14ac:dyDescent="0.25">
      <c r="G8916" s="28"/>
    </row>
    <row r="8917" spans="7:7" s="66" customFormat="1" ht="14.25" x14ac:dyDescent="0.25">
      <c r="G8917" s="28"/>
    </row>
    <row r="8918" spans="7:7" s="66" customFormat="1" ht="14.25" x14ac:dyDescent="0.25">
      <c r="G8918" s="28"/>
    </row>
    <row r="8919" spans="7:7" s="66" customFormat="1" ht="14.25" x14ac:dyDescent="0.25">
      <c r="G8919" s="28"/>
    </row>
    <row r="8920" spans="7:7" s="66" customFormat="1" ht="14.25" x14ac:dyDescent="0.25">
      <c r="G8920" s="28"/>
    </row>
    <row r="8921" spans="7:7" s="66" customFormat="1" ht="14.25" x14ac:dyDescent="0.25">
      <c r="G8921" s="28"/>
    </row>
    <row r="8922" spans="7:7" s="66" customFormat="1" ht="14.25" x14ac:dyDescent="0.25">
      <c r="G8922" s="28"/>
    </row>
    <row r="8923" spans="7:7" s="66" customFormat="1" ht="14.25" x14ac:dyDescent="0.25">
      <c r="G8923" s="28"/>
    </row>
    <row r="8924" spans="7:7" s="66" customFormat="1" ht="14.25" x14ac:dyDescent="0.25">
      <c r="G8924" s="28"/>
    </row>
    <row r="8925" spans="7:7" s="66" customFormat="1" ht="14.25" x14ac:dyDescent="0.25">
      <c r="G8925" s="28"/>
    </row>
    <row r="8926" spans="7:7" s="66" customFormat="1" ht="14.25" x14ac:dyDescent="0.25">
      <c r="G8926" s="28"/>
    </row>
    <row r="8927" spans="7:7" s="66" customFormat="1" ht="14.25" x14ac:dyDescent="0.25">
      <c r="G8927" s="28"/>
    </row>
    <row r="8928" spans="7:7" s="66" customFormat="1" ht="14.25" x14ac:dyDescent="0.25">
      <c r="G8928" s="28"/>
    </row>
    <row r="8929" spans="7:7" s="66" customFormat="1" ht="14.25" x14ac:dyDescent="0.25">
      <c r="G8929" s="28"/>
    </row>
    <row r="8930" spans="7:7" s="66" customFormat="1" ht="14.25" x14ac:dyDescent="0.25">
      <c r="G8930" s="28"/>
    </row>
    <row r="8931" spans="7:7" s="66" customFormat="1" ht="14.25" x14ac:dyDescent="0.25">
      <c r="G8931" s="28"/>
    </row>
    <row r="8932" spans="7:7" s="66" customFormat="1" ht="14.25" x14ac:dyDescent="0.25">
      <c r="G8932" s="28"/>
    </row>
    <row r="8933" spans="7:7" s="66" customFormat="1" ht="14.25" x14ac:dyDescent="0.25">
      <c r="G8933" s="28"/>
    </row>
    <row r="8934" spans="7:7" s="66" customFormat="1" ht="14.25" x14ac:dyDescent="0.25">
      <c r="G8934" s="28"/>
    </row>
    <row r="8935" spans="7:7" s="66" customFormat="1" ht="14.25" x14ac:dyDescent="0.25">
      <c r="G8935" s="28"/>
    </row>
    <row r="8936" spans="7:7" s="66" customFormat="1" ht="14.25" x14ac:dyDescent="0.25">
      <c r="G8936" s="28"/>
    </row>
    <row r="8937" spans="7:7" s="66" customFormat="1" ht="14.25" x14ac:dyDescent="0.25">
      <c r="G8937" s="28"/>
    </row>
    <row r="8938" spans="7:7" s="66" customFormat="1" ht="14.25" x14ac:dyDescent="0.25">
      <c r="G8938" s="28"/>
    </row>
    <row r="8939" spans="7:7" s="66" customFormat="1" ht="14.25" x14ac:dyDescent="0.25">
      <c r="G8939" s="28"/>
    </row>
    <row r="8940" spans="7:7" s="66" customFormat="1" ht="14.25" x14ac:dyDescent="0.25">
      <c r="G8940" s="28"/>
    </row>
    <row r="8941" spans="7:7" s="66" customFormat="1" ht="14.25" x14ac:dyDescent="0.25">
      <c r="G8941" s="28"/>
    </row>
    <row r="8942" spans="7:7" s="66" customFormat="1" ht="14.25" x14ac:dyDescent="0.25">
      <c r="G8942" s="28"/>
    </row>
    <row r="8943" spans="7:7" s="66" customFormat="1" ht="14.25" x14ac:dyDescent="0.25">
      <c r="G8943" s="28"/>
    </row>
    <row r="8944" spans="7:7" s="66" customFormat="1" ht="14.25" x14ac:dyDescent="0.25">
      <c r="G8944" s="28"/>
    </row>
    <row r="8945" spans="7:7" s="66" customFormat="1" ht="14.25" x14ac:dyDescent="0.25">
      <c r="G8945" s="28"/>
    </row>
    <row r="8946" spans="7:7" s="66" customFormat="1" ht="14.25" x14ac:dyDescent="0.25">
      <c r="G8946" s="28"/>
    </row>
    <row r="8947" spans="7:7" s="66" customFormat="1" ht="14.25" x14ac:dyDescent="0.25">
      <c r="G8947" s="28"/>
    </row>
    <row r="8948" spans="7:7" s="66" customFormat="1" ht="14.25" x14ac:dyDescent="0.25">
      <c r="G8948" s="28"/>
    </row>
    <row r="8949" spans="7:7" s="66" customFormat="1" ht="14.25" x14ac:dyDescent="0.25">
      <c r="G8949" s="28"/>
    </row>
    <row r="8950" spans="7:7" s="66" customFormat="1" ht="14.25" x14ac:dyDescent="0.25">
      <c r="G8950" s="28"/>
    </row>
    <row r="8951" spans="7:7" s="66" customFormat="1" ht="14.25" x14ac:dyDescent="0.25">
      <c r="G8951" s="28"/>
    </row>
    <row r="8952" spans="7:7" s="66" customFormat="1" ht="14.25" x14ac:dyDescent="0.25">
      <c r="G8952" s="28"/>
    </row>
    <row r="8953" spans="7:7" s="66" customFormat="1" ht="14.25" x14ac:dyDescent="0.25">
      <c r="G8953" s="28"/>
    </row>
    <row r="8954" spans="7:7" s="66" customFormat="1" ht="14.25" x14ac:dyDescent="0.25">
      <c r="G8954" s="28"/>
    </row>
    <row r="8955" spans="7:7" s="66" customFormat="1" ht="14.25" x14ac:dyDescent="0.25">
      <c r="G8955" s="28"/>
    </row>
    <row r="8956" spans="7:7" s="66" customFormat="1" ht="14.25" x14ac:dyDescent="0.25">
      <c r="G8956" s="28"/>
    </row>
    <row r="8957" spans="7:7" s="66" customFormat="1" ht="14.25" x14ac:dyDescent="0.25">
      <c r="G8957" s="28"/>
    </row>
    <row r="8958" spans="7:7" s="66" customFormat="1" ht="14.25" x14ac:dyDescent="0.25">
      <c r="G8958" s="28"/>
    </row>
    <row r="8959" spans="7:7" s="66" customFormat="1" ht="14.25" x14ac:dyDescent="0.25">
      <c r="G8959" s="28"/>
    </row>
    <row r="8960" spans="7:7" s="66" customFormat="1" ht="14.25" x14ac:dyDescent="0.25">
      <c r="G8960" s="28"/>
    </row>
    <row r="8961" spans="7:7" s="66" customFormat="1" ht="14.25" x14ac:dyDescent="0.25">
      <c r="G8961" s="28"/>
    </row>
    <row r="8962" spans="7:7" s="66" customFormat="1" ht="14.25" x14ac:dyDescent="0.25">
      <c r="G8962" s="28"/>
    </row>
    <row r="8963" spans="7:7" s="66" customFormat="1" ht="14.25" x14ac:dyDescent="0.25">
      <c r="G8963" s="28"/>
    </row>
    <row r="8964" spans="7:7" s="66" customFormat="1" ht="14.25" x14ac:dyDescent="0.25">
      <c r="G8964" s="28"/>
    </row>
    <row r="8965" spans="7:7" s="66" customFormat="1" ht="14.25" x14ac:dyDescent="0.25">
      <c r="G8965" s="28"/>
    </row>
    <row r="8966" spans="7:7" s="66" customFormat="1" ht="14.25" x14ac:dyDescent="0.25">
      <c r="G8966" s="28"/>
    </row>
    <row r="8967" spans="7:7" s="66" customFormat="1" ht="14.25" x14ac:dyDescent="0.25">
      <c r="G8967" s="28"/>
    </row>
    <row r="8968" spans="7:7" s="66" customFormat="1" ht="14.25" x14ac:dyDescent="0.25">
      <c r="G8968" s="28"/>
    </row>
    <row r="8969" spans="7:7" s="66" customFormat="1" ht="14.25" x14ac:dyDescent="0.25">
      <c r="G8969" s="28"/>
    </row>
    <row r="8970" spans="7:7" s="66" customFormat="1" ht="14.25" x14ac:dyDescent="0.25">
      <c r="G8970" s="28"/>
    </row>
    <row r="8971" spans="7:7" s="66" customFormat="1" ht="14.25" x14ac:dyDescent="0.25">
      <c r="G8971" s="28"/>
    </row>
    <row r="8972" spans="7:7" s="66" customFormat="1" ht="14.25" x14ac:dyDescent="0.25">
      <c r="G8972" s="28"/>
    </row>
    <row r="8973" spans="7:7" s="66" customFormat="1" ht="14.25" x14ac:dyDescent="0.25">
      <c r="G8973" s="28"/>
    </row>
    <row r="8974" spans="7:7" s="66" customFormat="1" ht="14.25" x14ac:dyDescent="0.25">
      <c r="G8974" s="28"/>
    </row>
    <row r="8975" spans="7:7" s="66" customFormat="1" ht="14.25" x14ac:dyDescent="0.25">
      <c r="G8975" s="28"/>
    </row>
    <row r="8976" spans="7:7" s="66" customFormat="1" ht="14.25" x14ac:dyDescent="0.25">
      <c r="G8976" s="28"/>
    </row>
    <row r="8977" spans="7:7" s="66" customFormat="1" ht="14.25" x14ac:dyDescent="0.25">
      <c r="G8977" s="28"/>
    </row>
    <row r="8978" spans="7:7" s="66" customFormat="1" ht="14.25" x14ac:dyDescent="0.25">
      <c r="G8978" s="28"/>
    </row>
    <row r="8979" spans="7:7" s="66" customFormat="1" ht="14.25" x14ac:dyDescent="0.25">
      <c r="G8979" s="28"/>
    </row>
    <row r="8980" spans="7:7" s="66" customFormat="1" ht="14.25" x14ac:dyDescent="0.25">
      <c r="G8980" s="28"/>
    </row>
    <row r="8981" spans="7:7" s="66" customFormat="1" ht="14.25" x14ac:dyDescent="0.25">
      <c r="G8981" s="28"/>
    </row>
    <row r="8982" spans="7:7" s="66" customFormat="1" ht="14.25" x14ac:dyDescent="0.25">
      <c r="G8982" s="28"/>
    </row>
    <row r="8983" spans="7:7" s="66" customFormat="1" ht="14.25" x14ac:dyDescent="0.25">
      <c r="G8983" s="28"/>
    </row>
    <row r="8984" spans="7:7" s="66" customFormat="1" ht="14.25" x14ac:dyDescent="0.25">
      <c r="G8984" s="28"/>
    </row>
    <row r="8985" spans="7:7" s="66" customFormat="1" ht="14.25" x14ac:dyDescent="0.25">
      <c r="G8985" s="28"/>
    </row>
    <row r="8986" spans="7:7" s="66" customFormat="1" ht="14.25" x14ac:dyDescent="0.25">
      <c r="G8986" s="28"/>
    </row>
    <row r="8987" spans="7:7" s="66" customFormat="1" ht="14.25" x14ac:dyDescent="0.25">
      <c r="G8987" s="28"/>
    </row>
    <row r="8988" spans="7:7" s="66" customFormat="1" ht="14.25" x14ac:dyDescent="0.25">
      <c r="G8988" s="28"/>
    </row>
    <row r="8989" spans="7:7" s="66" customFormat="1" ht="14.25" x14ac:dyDescent="0.25">
      <c r="G8989" s="28"/>
    </row>
    <row r="8990" spans="7:7" s="66" customFormat="1" ht="14.25" x14ac:dyDescent="0.25">
      <c r="G8990" s="28"/>
    </row>
    <row r="8991" spans="7:7" s="66" customFormat="1" ht="14.25" x14ac:dyDescent="0.25">
      <c r="G8991" s="28"/>
    </row>
    <row r="8992" spans="7:7" s="66" customFormat="1" ht="14.25" x14ac:dyDescent="0.25">
      <c r="G8992" s="28"/>
    </row>
    <row r="8993" spans="7:7" s="66" customFormat="1" ht="14.25" x14ac:dyDescent="0.25">
      <c r="G8993" s="28"/>
    </row>
    <row r="8994" spans="7:7" s="66" customFormat="1" ht="14.25" x14ac:dyDescent="0.25">
      <c r="G8994" s="28"/>
    </row>
    <row r="8995" spans="7:7" s="66" customFormat="1" ht="14.25" x14ac:dyDescent="0.25">
      <c r="G8995" s="28"/>
    </row>
    <row r="8996" spans="7:7" s="66" customFormat="1" ht="14.25" x14ac:dyDescent="0.25">
      <c r="G8996" s="28"/>
    </row>
    <row r="8997" spans="7:7" s="66" customFormat="1" ht="14.25" x14ac:dyDescent="0.25">
      <c r="G8997" s="28"/>
    </row>
    <row r="8998" spans="7:7" s="66" customFormat="1" ht="14.25" x14ac:dyDescent="0.25">
      <c r="G8998" s="28"/>
    </row>
    <row r="8999" spans="7:7" s="66" customFormat="1" ht="14.25" x14ac:dyDescent="0.25">
      <c r="G8999" s="28"/>
    </row>
    <row r="9000" spans="7:7" s="66" customFormat="1" ht="14.25" x14ac:dyDescent="0.25">
      <c r="G9000" s="28"/>
    </row>
    <row r="9001" spans="7:7" s="66" customFormat="1" ht="14.25" x14ac:dyDescent="0.25">
      <c r="G9001" s="28"/>
    </row>
    <row r="9002" spans="7:7" s="66" customFormat="1" ht="14.25" x14ac:dyDescent="0.25">
      <c r="G9002" s="28"/>
    </row>
    <row r="9003" spans="7:7" s="66" customFormat="1" ht="14.25" x14ac:dyDescent="0.25">
      <c r="G9003" s="28"/>
    </row>
    <row r="9004" spans="7:7" s="66" customFormat="1" ht="14.25" x14ac:dyDescent="0.25">
      <c r="G9004" s="28"/>
    </row>
    <row r="9005" spans="7:7" s="66" customFormat="1" ht="14.25" x14ac:dyDescent="0.25">
      <c r="G9005" s="28"/>
    </row>
    <row r="9006" spans="7:7" s="66" customFormat="1" ht="14.25" x14ac:dyDescent="0.25">
      <c r="G9006" s="28"/>
    </row>
    <row r="9007" spans="7:7" s="66" customFormat="1" ht="14.25" x14ac:dyDescent="0.25">
      <c r="G9007" s="28"/>
    </row>
    <row r="9008" spans="7:7" s="66" customFormat="1" ht="14.25" x14ac:dyDescent="0.25">
      <c r="G9008" s="28"/>
    </row>
    <row r="9009" spans="7:7" s="66" customFormat="1" ht="14.25" x14ac:dyDescent="0.25">
      <c r="G9009" s="28"/>
    </row>
    <row r="9010" spans="7:7" s="66" customFormat="1" ht="14.25" x14ac:dyDescent="0.25">
      <c r="G9010" s="28"/>
    </row>
    <row r="9011" spans="7:7" s="66" customFormat="1" ht="14.25" x14ac:dyDescent="0.25">
      <c r="G9011" s="28"/>
    </row>
    <row r="9012" spans="7:7" s="66" customFormat="1" ht="14.25" x14ac:dyDescent="0.25">
      <c r="G9012" s="28"/>
    </row>
    <row r="9013" spans="7:7" s="66" customFormat="1" ht="14.25" x14ac:dyDescent="0.25">
      <c r="G9013" s="28"/>
    </row>
    <row r="9014" spans="7:7" s="66" customFormat="1" ht="14.25" x14ac:dyDescent="0.25">
      <c r="G9014" s="28"/>
    </row>
    <row r="9015" spans="7:7" s="66" customFormat="1" ht="14.25" x14ac:dyDescent="0.25">
      <c r="G9015" s="28"/>
    </row>
    <row r="9016" spans="7:7" s="66" customFormat="1" ht="14.25" x14ac:dyDescent="0.25">
      <c r="G9016" s="28"/>
    </row>
    <row r="9017" spans="7:7" s="66" customFormat="1" ht="14.25" x14ac:dyDescent="0.25">
      <c r="G9017" s="28"/>
    </row>
    <row r="9018" spans="7:7" s="66" customFormat="1" ht="14.25" x14ac:dyDescent="0.25">
      <c r="G9018" s="28"/>
    </row>
    <row r="9019" spans="7:7" s="66" customFormat="1" ht="14.25" x14ac:dyDescent="0.25">
      <c r="G9019" s="28"/>
    </row>
    <row r="9020" spans="7:7" s="66" customFormat="1" ht="14.25" x14ac:dyDescent="0.25">
      <c r="G9020" s="28"/>
    </row>
    <row r="9021" spans="7:7" s="66" customFormat="1" ht="14.25" x14ac:dyDescent="0.25">
      <c r="G9021" s="28"/>
    </row>
    <row r="9022" spans="7:7" s="66" customFormat="1" ht="14.25" x14ac:dyDescent="0.25">
      <c r="G9022" s="28"/>
    </row>
    <row r="9023" spans="7:7" s="66" customFormat="1" ht="14.25" x14ac:dyDescent="0.25">
      <c r="G9023" s="28"/>
    </row>
    <row r="9024" spans="7:7" s="66" customFormat="1" ht="14.25" x14ac:dyDescent="0.25">
      <c r="G9024" s="28"/>
    </row>
    <row r="9025" spans="7:7" s="66" customFormat="1" ht="14.25" x14ac:dyDescent="0.25">
      <c r="G9025" s="28"/>
    </row>
    <row r="9026" spans="7:7" s="66" customFormat="1" ht="14.25" x14ac:dyDescent="0.25">
      <c r="G9026" s="28"/>
    </row>
    <row r="9027" spans="7:7" s="66" customFormat="1" ht="14.25" x14ac:dyDescent="0.25">
      <c r="G9027" s="28"/>
    </row>
    <row r="9028" spans="7:7" s="66" customFormat="1" ht="14.25" x14ac:dyDescent="0.25">
      <c r="G9028" s="28"/>
    </row>
    <row r="9029" spans="7:7" s="66" customFormat="1" ht="14.25" x14ac:dyDescent="0.25">
      <c r="G9029" s="28"/>
    </row>
    <row r="9030" spans="7:7" s="66" customFormat="1" ht="14.25" x14ac:dyDescent="0.25">
      <c r="G9030" s="28"/>
    </row>
    <row r="9031" spans="7:7" s="66" customFormat="1" ht="14.25" x14ac:dyDescent="0.25">
      <c r="G9031" s="28"/>
    </row>
    <row r="9032" spans="7:7" s="66" customFormat="1" ht="14.25" x14ac:dyDescent="0.25">
      <c r="G9032" s="28"/>
    </row>
    <row r="9033" spans="7:7" s="66" customFormat="1" ht="14.25" x14ac:dyDescent="0.25">
      <c r="G9033" s="28"/>
    </row>
    <row r="9034" spans="7:7" s="66" customFormat="1" ht="14.25" x14ac:dyDescent="0.25">
      <c r="G9034" s="28"/>
    </row>
    <row r="9035" spans="7:7" s="66" customFormat="1" ht="14.25" x14ac:dyDescent="0.25">
      <c r="G9035" s="28"/>
    </row>
    <row r="9036" spans="7:7" s="66" customFormat="1" ht="14.25" x14ac:dyDescent="0.25">
      <c r="G9036" s="28"/>
    </row>
    <row r="9037" spans="7:7" s="66" customFormat="1" ht="14.25" x14ac:dyDescent="0.25">
      <c r="G9037" s="28"/>
    </row>
    <row r="9038" spans="7:7" s="66" customFormat="1" ht="14.25" x14ac:dyDescent="0.25">
      <c r="G9038" s="28"/>
    </row>
    <row r="9039" spans="7:7" s="66" customFormat="1" ht="14.25" x14ac:dyDescent="0.25">
      <c r="G9039" s="28"/>
    </row>
    <row r="9040" spans="7:7" s="66" customFormat="1" ht="14.25" x14ac:dyDescent="0.25">
      <c r="G9040" s="28"/>
    </row>
    <row r="9041" spans="7:7" s="66" customFormat="1" ht="14.25" x14ac:dyDescent="0.25">
      <c r="G9041" s="28"/>
    </row>
    <row r="9042" spans="7:7" s="66" customFormat="1" ht="14.25" x14ac:dyDescent="0.25">
      <c r="G9042" s="28"/>
    </row>
    <row r="9043" spans="7:7" s="66" customFormat="1" ht="14.25" x14ac:dyDescent="0.25">
      <c r="G9043" s="28"/>
    </row>
    <row r="9044" spans="7:7" s="66" customFormat="1" ht="14.25" x14ac:dyDescent="0.25">
      <c r="G9044" s="28"/>
    </row>
    <row r="9045" spans="7:7" s="66" customFormat="1" ht="14.25" x14ac:dyDescent="0.25">
      <c r="G9045" s="28"/>
    </row>
    <row r="9046" spans="7:7" s="66" customFormat="1" ht="14.25" x14ac:dyDescent="0.25">
      <c r="G9046" s="28"/>
    </row>
    <row r="9047" spans="7:7" s="66" customFormat="1" ht="14.25" x14ac:dyDescent="0.25">
      <c r="G9047" s="28"/>
    </row>
    <row r="9048" spans="7:7" s="66" customFormat="1" ht="14.25" x14ac:dyDescent="0.25">
      <c r="G9048" s="28"/>
    </row>
    <row r="9049" spans="7:7" s="66" customFormat="1" ht="14.25" x14ac:dyDescent="0.25">
      <c r="G9049" s="28"/>
    </row>
    <row r="9050" spans="7:7" s="66" customFormat="1" ht="14.25" x14ac:dyDescent="0.25">
      <c r="G9050" s="28"/>
    </row>
    <row r="9051" spans="7:7" s="66" customFormat="1" ht="14.25" x14ac:dyDescent="0.25">
      <c r="G9051" s="28"/>
    </row>
    <row r="9052" spans="7:7" s="66" customFormat="1" ht="14.25" x14ac:dyDescent="0.25">
      <c r="G9052" s="28"/>
    </row>
    <row r="9053" spans="7:7" s="66" customFormat="1" ht="14.25" x14ac:dyDescent="0.25">
      <c r="G9053" s="28"/>
    </row>
    <row r="9054" spans="7:7" s="66" customFormat="1" ht="14.25" x14ac:dyDescent="0.25">
      <c r="G9054" s="28"/>
    </row>
    <row r="9055" spans="7:7" s="66" customFormat="1" ht="14.25" x14ac:dyDescent="0.25">
      <c r="G9055" s="28"/>
    </row>
    <row r="9056" spans="7:7" s="66" customFormat="1" ht="14.25" x14ac:dyDescent="0.25">
      <c r="G9056" s="28"/>
    </row>
    <row r="9057" spans="7:7" s="66" customFormat="1" ht="14.25" x14ac:dyDescent="0.25">
      <c r="G9057" s="28"/>
    </row>
    <row r="9058" spans="7:7" s="66" customFormat="1" ht="14.25" x14ac:dyDescent="0.25">
      <c r="G9058" s="28"/>
    </row>
    <row r="9059" spans="7:7" s="66" customFormat="1" ht="14.25" x14ac:dyDescent="0.25">
      <c r="G9059" s="28"/>
    </row>
    <row r="9060" spans="7:7" s="66" customFormat="1" ht="14.25" x14ac:dyDescent="0.25">
      <c r="G9060" s="28"/>
    </row>
    <row r="9061" spans="7:7" s="66" customFormat="1" ht="14.25" x14ac:dyDescent="0.25">
      <c r="G9061" s="28"/>
    </row>
    <row r="9062" spans="7:7" s="66" customFormat="1" ht="14.25" x14ac:dyDescent="0.25">
      <c r="G9062" s="28"/>
    </row>
    <row r="9063" spans="7:7" s="66" customFormat="1" ht="14.25" x14ac:dyDescent="0.25">
      <c r="G9063" s="28"/>
    </row>
    <row r="9064" spans="7:7" s="66" customFormat="1" ht="14.25" x14ac:dyDescent="0.25">
      <c r="G9064" s="28"/>
    </row>
    <row r="9065" spans="7:7" s="66" customFormat="1" ht="14.25" x14ac:dyDescent="0.25">
      <c r="G9065" s="28"/>
    </row>
    <row r="9066" spans="7:7" s="66" customFormat="1" ht="14.25" x14ac:dyDescent="0.25">
      <c r="G9066" s="28"/>
    </row>
    <row r="9067" spans="7:7" s="66" customFormat="1" ht="14.25" x14ac:dyDescent="0.25">
      <c r="G9067" s="28"/>
    </row>
    <row r="9068" spans="7:7" s="66" customFormat="1" ht="14.25" x14ac:dyDescent="0.25">
      <c r="G9068" s="28"/>
    </row>
    <row r="9069" spans="7:7" s="66" customFormat="1" ht="14.25" x14ac:dyDescent="0.25">
      <c r="G9069" s="28"/>
    </row>
    <row r="9070" spans="7:7" s="66" customFormat="1" ht="14.25" x14ac:dyDescent="0.25">
      <c r="G9070" s="28"/>
    </row>
    <row r="9071" spans="7:7" s="66" customFormat="1" ht="14.25" x14ac:dyDescent="0.25">
      <c r="G9071" s="28"/>
    </row>
    <row r="9072" spans="7:7" s="66" customFormat="1" ht="14.25" x14ac:dyDescent="0.25">
      <c r="G9072" s="28"/>
    </row>
    <row r="9073" spans="7:7" s="66" customFormat="1" ht="14.25" x14ac:dyDescent="0.25">
      <c r="G9073" s="28"/>
    </row>
    <row r="9074" spans="7:7" s="66" customFormat="1" ht="14.25" x14ac:dyDescent="0.25">
      <c r="G9074" s="28"/>
    </row>
    <row r="9075" spans="7:7" s="66" customFormat="1" ht="14.25" x14ac:dyDescent="0.25">
      <c r="G9075" s="28"/>
    </row>
    <row r="9076" spans="7:7" s="66" customFormat="1" ht="14.25" x14ac:dyDescent="0.25">
      <c r="G9076" s="28"/>
    </row>
    <row r="9077" spans="7:7" s="66" customFormat="1" ht="14.25" x14ac:dyDescent="0.25">
      <c r="G9077" s="28"/>
    </row>
    <row r="9078" spans="7:7" s="66" customFormat="1" ht="14.25" x14ac:dyDescent="0.25">
      <c r="G9078" s="28"/>
    </row>
    <row r="9079" spans="7:7" s="66" customFormat="1" ht="14.25" x14ac:dyDescent="0.25">
      <c r="G9079" s="28"/>
    </row>
    <row r="9080" spans="7:7" s="66" customFormat="1" ht="14.25" x14ac:dyDescent="0.25">
      <c r="G9080" s="28"/>
    </row>
    <row r="9081" spans="7:7" s="66" customFormat="1" ht="14.25" x14ac:dyDescent="0.25">
      <c r="G9081" s="28"/>
    </row>
    <row r="9082" spans="7:7" s="66" customFormat="1" ht="14.25" x14ac:dyDescent="0.25">
      <c r="G9082" s="28"/>
    </row>
    <row r="9083" spans="7:7" s="66" customFormat="1" ht="14.25" x14ac:dyDescent="0.25">
      <c r="G9083" s="28"/>
    </row>
    <row r="9084" spans="7:7" s="66" customFormat="1" ht="14.25" x14ac:dyDescent="0.25">
      <c r="G9084" s="28"/>
    </row>
    <row r="9085" spans="7:7" s="66" customFormat="1" ht="14.25" x14ac:dyDescent="0.25">
      <c r="G9085" s="28"/>
    </row>
    <row r="9086" spans="7:7" s="66" customFormat="1" ht="14.25" x14ac:dyDescent="0.25">
      <c r="G9086" s="28"/>
    </row>
    <row r="9087" spans="7:7" s="66" customFormat="1" ht="14.25" x14ac:dyDescent="0.25">
      <c r="G9087" s="28"/>
    </row>
    <row r="9088" spans="7:7" s="66" customFormat="1" ht="14.25" x14ac:dyDescent="0.25">
      <c r="G9088" s="28"/>
    </row>
    <row r="9089" spans="7:7" s="66" customFormat="1" ht="14.25" x14ac:dyDescent="0.25">
      <c r="G9089" s="28"/>
    </row>
    <row r="9090" spans="7:7" s="66" customFormat="1" ht="14.25" x14ac:dyDescent="0.25">
      <c r="G9090" s="28"/>
    </row>
    <row r="9091" spans="7:7" s="66" customFormat="1" ht="14.25" x14ac:dyDescent="0.25">
      <c r="G9091" s="28"/>
    </row>
    <row r="9092" spans="7:7" s="66" customFormat="1" ht="14.25" x14ac:dyDescent="0.25">
      <c r="G9092" s="28"/>
    </row>
    <row r="9093" spans="7:7" s="66" customFormat="1" ht="14.25" x14ac:dyDescent="0.25">
      <c r="G9093" s="28"/>
    </row>
    <row r="9094" spans="7:7" s="66" customFormat="1" ht="14.25" x14ac:dyDescent="0.25">
      <c r="G9094" s="28"/>
    </row>
    <row r="9095" spans="7:7" s="66" customFormat="1" ht="14.25" x14ac:dyDescent="0.25">
      <c r="G9095" s="28"/>
    </row>
    <row r="9096" spans="7:7" s="66" customFormat="1" ht="14.25" x14ac:dyDescent="0.25">
      <c r="G9096" s="28"/>
    </row>
    <row r="9097" spans="7:7" s="66" customFormat="1" ht="14.25" x14ac:dyDescent="0.25">
      <c r="G9097" s="28"/>
    </row>
    <row r="9098" spans="7:7" s="66" customFormat="1" ht="14.25" x14ac:dyDescent="0.25">
      <c r="G9098" s="28"/>
    </row>
    <row r="9099" spans="7:7" s="66" customFormat="1" ht="14.25" x14ac:dyDescent="0.25">
      <c r="G9099" s="28"/>
    </row>
    <row r="9100" spans="7:7" s="66" customFormat="1" ht="14.25" x14ac:dyDescent="0.25">
      <c r="G9100" s="28"/>
    </row>
    <row r="9101" spans="7:7" s="66" customFormat="1" ht="14.25" x14ac:dyDescent="0.25">
      <c r="G9101" s="28"/>
    </row>
    <row r="9102" spans="7:7" s="66" customFormat="1" ht="14.25" x14ac:dyDescent="0.25">
      <c r="G9102" s="28"/>
    </row>
    <row r="9103" spans="7:7" s="66" customFormat="1" ht="14.25" x14ac:dyDescent="0.25">
      <c r="G9103" s="28"/>
    </row>
    <row r="9104" spans="7:7" s="66" customFormat="1" ht="14.25" x14ac:dyDescent="0.25">
      <c r="G9104" s="28"/>
    </row>
    <row r="9105" spans="7:7" s="66" customFormat="1" ht="14.25" x14ac:dyDescent="0.25">
      <c r="G9105" s="28"/>
    </row>
    <row r="9106" spans="7:7" s="66" customFormat="1" ht="14.25" x14ac:dyDescent="0.25">
      <c r="G9106" s="28"/>
    </row>
    <row r="9107" spans="7:7" s="66" customFormat="1" ht="14.25" x14ac:dyDescent="0.25">
      <c r="G9107" s="28"/>
    </row>
    <row r="9108" spans="7:7" s="66" customFormat="1" ht="14.25" x14ac:dyDescent="0.25">
      <c r="G9108" s="28"/>
    </row>
    <row r="9109" spans="7:7" s="66" customFormat="1" ht="14.25" x14ac:dyDescent="0.25">
      <c r="G9109" s="28"/>
    </row>
    <row r="9110" spans="7:7" s="66" customFormat="1" ht="14.25" x14ac:dyDescent="0.25">
      <c r="G9110" s="28"/>
    </row>
    <row r="9111" spans="7:7" s="66" customFormat="1" ht="14.25" x14ac:dyDescent="0.25">
      <c r="G9111" s="28"/>
    </row>
    <row r="9112" spans="7:7" s="66" customFormat="1" ht="14.25" x14ac:dyDescent="0.25">
      <c r="G9112" s="28"/>
    </row>
    <row r="9113" spans="7:7" s="66" customFormat="1" ht="14.25" x14ac:dyDescent="0.25">
      <c r="G9113" s="28"/>
    </row>
    <row r="9114" spans="7:7" s="66" customFormat="1" ht="14.25" x14ac:dyDescent="0.25">
      <c r="G9114" s="28"/>
    </row>
    <row r="9115" spans="7:7" s="66" customFormat="1" ht="14.25" x14ac:dyDescent="0.25">
      <c r="G9115" s="28"/>
    </row>
    <row r="9116" spans="7:7" s="66" customFormat="1" ht="14.25" x14ac:dyDescent="0.25">
      <c r="G9116" s="28"/>
    </row>
    <row r="9117" spans="7:7" s="66" customFormat="1" ht="14.25" x14ac:dyDescent="0.25">
      <c r="G9117" s="28"/>
    </row>
    <row r="9118" spans="7:7" s="66" customFormat="1" ht="14.25" x14ac:dyDescent="0.25">
      <c r="G9118" s="28"/>
    </row>
    <row r="9119" spans="7:7" s="66" customFormat="1" ht="14.25" x14ac:dyDescent="0.25">
      <c r="G9119" s="28"/>
    </row>
    <row r="9120" spans="7:7" s="66" customFormat="1" ht="14.25" x14ac:dyDescent="0.25">
      <c r="G9120" s="28"/>
    </row>
    <row r="9121" spans="7:7" s="66" customFormat="1" ht="14.25" x14ac:dyDescent="0.25">
      <c r="G9121" s="28"/>
    </row>
    <row r="9122" spans="7:7" s="66" customFormat="1" ht="14.25" x14ac:dyDescent="0.25">
      <c r="G9122" s="28"/>
    </row>
    <row r="9123" spans="7:7" s="66" customFormat="1" ht="14.25" x14ac:dyDescent="0.25">
      <c r="G9123" s="28"/>
    </row>
    <row r="9124" spans="7:7" s="66" customFormat="1" ht="14.25" x14ac:dyDescent="0.25">
      <c r="G9124" s="28"/>
    </row>
    <row r="9125" spans="7:7" s="66" customFormat="1" ht="14.25" x14ac:dyDescent="0.25">
      <c r="G9125" s="28"/>
    </row>
    <row r="9126" spans="7:7" s="66" customFormat="1" ht="14.25" x14ac:dyDescent="0.25">
      <c r="G9126" s="28"/>
    </row>
    <row r="9127" spans="7:7" s="66" customFormat="1" ht="14.25" x14ac:dyDescent="0.25">
      <c r="G9127" s="28"/>
    </row>
    <row r="9128" spans="7:7" s="66" customFormat="1" ht="14.25" x14ac:dyDescent="0.25">
      <c r="G9128" s="28"/>
    </row>
    <row r="9129" spans="7:7" s="66" customFormat="1" ht="14.25" x14ac:dyDescent="0.25">
      <c r="G9129" s="28"/>
    </row>
    <row r="9130" spans="7:7" s="66" customFormat="1" ht="14.25" x14ac:dyDescent="0.25">
      <c r="G9130" s="28"/>
    </row>
    <row r="9131" spans="7:7" s="66" customFormat="1" ht="14.25" x14ac:dyDescent="0.25">
      <c r="G9131" s="28"/>
    </row>
    <row r="9132" spans="7:7" s="66" customFormat="1" ht="14.25" x14ac:dyDescent="0.25">
      <c r="G9132" s="28"/>
    </row>
    <row r="9133" spans="7:7" s="66" customFormat="1" ht="14.25" x14ac:dyDescent="0.25">
      <c r="G9133" s="28"/>
    </row>
    <row r="9134" spans="7:7" s="66" customFormat="1" ht="14.25" x14ac:dyDescent="0.25">
      <c r="G9134" s="28"/>
    </row>
    <row r="9135" spans="7:7" s="66" customFormat="1" ht="14.25" x14ac:dyDescent="0.25">
      <c r="G9135" s="28"/>
    </row>
    <row r="9136" spans="7:7" s="66" customFormat="1" ht="14.25" x14ac:dyDescent="0.25">
      <c r="G9136" s="28"/>
    </row>
    <row r="9137" spans="7:7" s="66" customFormat="1" ht="14.25" x14ac:dyDescent="0.25">
      <c r="G9137" s="28"/>
    </row>
    <row r="9138" spans="7:7" s="66" customFormat="1" ht="14.25" x14ac:dyDescent="0.25">
      <c r="G9138" s="28"/>
    </row>
    <row r="9139" spans="7:7" s="66" customFormat="1" ht="14.25" x14ac:dyDescent="0.25">
      <c r="G9139" s="28"/>
    </row>
    <row r="9140" spans="7:7" s="66" customFormat="1" ht="14.25" x14ac:dyDescent="0.25">
      <c r="G9140" s="28"/>
    </row>
    <row r="9141" spans="7:7" s="66" customFormat="1" ht="14.25" x14ac:dyDescent="0.25">
      <c r="G9141" s="28"/>
    </row>
    <row r="9142" spans="7:7" s="66" customFormat="1" ht="14.25" x14ac:dyDescent="0.25">
      <c r="G9142" s="28"/>
    </row>
    <row r="9143" spans="7:7" s="66" customFormat="1" ht="14.25" x14ac:dyDescent="0.25">
      <c r="G9143" s="28"/>
    </row>
    <row r="9144" spans="7:7" s="66" customFormat="1" ht="14.25" x14ac:dyDescent="0.25">
      <c r="G9144" s="28"/>
    </row>
    <row r="9145" spans="7:7" s="66" customFormat="1" ht="14.25" x14ac:dyDescent="0.25">
      <c r="G9145" s="28"/>
    </row>
    <row r="9146" spans="7:7" s="66" customFormat="1" ht="14.25" x14ac:dyDescent="0.25">
      <c r="G9146" s="28"/>
    </row>
    <row r="9147" spans="7:7" s="66" customFormat="1" ht="14.25" x14ac:dyDescent="0.25">
      <c r="G9147" s="28"/>
    </row>
    <row r="9148" spans="7:7" s="66" customFormat="1" ht="14.25" x14ac:dyDescent="0.25">
      <c r="G9148" s="28"/>
    </row>
    <row r="9149" spans="7:7" s="66" customFormat="1" ht="14.25" x14ac:dyDescent="0.25">
      <c r="G9149" s="28"/>
    </row>
    <row r="9150" spans="7:7" s="66" customFormat="1" ht="14.25" x14ac:dyDescent="0.25">
      <c r="G9150" s="28"/>
    </row>
    <row r="9151" spans="7:7" s="66" customFormat="1" ht="14.25" x14ac:dyDescent="0.25">
      <c r="G9151" s="28"/>
    </row>
    <row r="9152" spans="7:7" s="66" customFormat="1" ht="14.25" x14ac:dyDescent="0.25">
      <c r="G9152" s="28"/>
    </row>
    <row r="9153" spans="7:7" s="66" customFormat="1" ht="14.25" x14ac:dyDescent="0.25">
      <c r="G9153" s="28"/>
    </row>
    <row r="9154" spans="7:7" s="66" customFormat="1" ht="14.25" x14ac:dyDescent="0.25">
      <c r="G9154" s="28"/>
    </row>
    <row r="9155" spans="7:7" s="66" customFormat="1" ht="14.25" x14ac:dyDescent="0.25">
      <c r="G9155" s="28"/>
    </row>
    <row r="9156" spans="7:7" s="66" customFormat="1" ht="14.25" x14ac:dyDescent="0.25">
      <c r="G9156" s="28"/>
    </row>
    <row r="9157" spans="7:7" s="66" customFormat="1" ht="14.25" x14ac:dyDescent="0.25">
      <c r="G9157" s="28"/>
    </row>
    <row r="9158" spans="7:7" s="66" customFormat="1" ht="14.25" x14ac:dyDescent="0.25">
      <c r="G9158" s="28"/>
    </row>
    <row r="9159" spans="7:7" s="66" customFormat="1" ht="14.25" x14ac:dyDescent="0.25">
      <c r="G9159" s="28"/>
    </row>
    <row r="9160" spans="7:7" s="66" customFormat="1" ht="14.25" x14ac:dyDescent="0.25">
      <c r="G9160" s="28"/>
    </row>
    <row r="9161" spans="7:7" s="66" customFormat="1" ht="14.25" x14ac:dyDescent="0.25">
      <c r="G9161" s="28"/>
    </row>
    <row r="9162" spans="7:7" s="66" customFormat="1" ht="14.25" x14ac:dyDescent="0.25">
      <c r="G9162" s="28"/>
    </row>
    <row r="9163" spans="7:7" s="66" customFormat="1" ht="14.25" x14ac:dyDescent="0.25">
      <c r="G9163" s="28"/>
    </row>
    <row r="9164" spans="7:7" s="66" customFormat="1" ht="14.25" x14ac:dyDescent="0.25">
      <c r="G9164" s="28"/>
    </row>
    <row r="9165" spans="7:7" s="66" customFormat="1" ht="14.25" x14ac:dyDescent="0.25">
      <c r="G9165" s="28"/>
    </row>
    <row r="9166" spans="7:7" s="66" customFormat="1" ht="14.25" x14ac:dyDescent="0.25">
      <c r="G9166" s="28"/>
    </row>
    <row r="9167" spans="7:7" s="66" customFormat="1" ht="14.25" x14ac:dyDescent="0.25">
      <c r="G9167" s="28"/>
    </row>
    <row r="9168" spans="7:7" s="66" customFormat="1" ht="14.25" x14ac:dyDescent="0.25">
      <c r="G9168" s="28"/>
    </row>
    <row r="9169" spans="7:7" s="66" customFormat="1" ht="14.25" x14ac:dyDescent="0.25">
      <c r="G9169" s="28"/>
    </row>
    <row r="9170" spans="7:7" s="66" customFormat="1" ht="14.25" x14ac:dyDescent="0.25">
      <c r="G9170" s="28"/>
    </row>
    <row r="9171" spans="7:7" s="66" customFormat="1" ht="14.25" x14ac:dyDescent="0.25">
      <c r="G9171" s="28"/>
    </row>
    <row r="9172" spans="7:7" s="66" customFormat="1" ht="14.25" x14ac:dyDescent="0.25">
      <c r="G9172" s="28"/>
    </row>
    <row r="9173" spans="7:7" s="66" customFormat="1" ht="14.25" x14ac:dyDescent="0.25">
      <c r="G9173" s="28"/>
    </row>
    <row r="9174" spans="7:7" s="66" customFormat="1" ht="14.25" x14ac:dyDescent="0.25">
      <c r="G9174" s="28"/>
    </row>
    <row r="9175" spans="7:7" s="66" customFormat="1" ht="14.25" x14ac:dyDescent="0.25">
      <c r="G9175" s="28"/>
    </row>
    <row r="9176" spans="7:7" s="66" customFormat="1" ht="14.25" x14ac:dyDescent="0.25">
      <c r="G9176" s="28"/>
    </row>
    <row r="9177" spans="7:7" s="66" customFormat="1" ht="14.25" x14ac:dyDescent="0.25">
      <c r="G9177" s="28"/>
    </row>
    <row r="9178" spans="7:7" s="66" customFormat="1" ht="14.25" x14ac:dyDescent="0.25">
      <c r="G9178" s="28"/>
    </row>
    <row r="9179" spans="7:7" s="66" customFormat="1" ht="14.25" x14ac:dyDescent="0.25">
      <c r="G9179" s="28"/>
    </row>
    <row r="9180" spans="7:7" s="66" customFormat="1" ht="14.25" x14ac:dyDescent="0.25">
      <c r="G9180" s="28"/>
    </row>
    <row r="9181" spans="7:7" s="66" customFormat="1" ht="14.25" x14ac:dyDescent="0.25">
      <c r="G9181" s="28"/>
    </row>
    <row r="9182" spans="7:7" s="66" customFormat="1" ht="14.25" x14ac:dyDescent="0.25">
      <c r="G9182" s="28"/>
    </row>
    <row r="9183" spans="7:7" s="66" customFormat="1" ht="14.25" x14ac:dyDescent="0.25">
      <c r="G9183" s="28"/>
    </row>
    <row r="9184" spans="7:7" s="66" customFormat="1" ht="14.25" x14ac:dyDescent="0.25">
      <c r="G9184" s="28"/>
    </row>
    <row r="9185" spans="7:7" s="66" customFormat="1" ht="14.25" x14ac:dyDescent="0.25">
      <c r="G9185" s="28"/>
    </row>
    <row r="9186" spans="7:7" s="66" customFormat="1" ht="14.25" x14ac:dyDescent="0.25">
      <c r="G9186" s="28"/>
    </row>
    <row r="9187" spans="7:7" s="66" customFormat="1" ht="14.25" x14ac:dyDescent="0.25">
      <c r="G9187" s="28"/>
    </row>
    <row r="9188" spans="7:7" s="66" customFormat="1" ht="14.25" x14ac:dyDescent="0.25">
      <c r="G9188" s="28"/>
    </row>
    <row r="9189" spans="7:7" s="66" customFormat="1" ht="14.25" x14ac:dyDescent="0.25">
      <c r="G9189" s="28"/>
    </row>
    <row r="9190" spans="7:7" s="66" customFormat="1" ht="14.25" x14ac:dyDescent="0.25">
      <c r="G9190" s="28"/>
    </row>
    <row r="9191" spans="7:7" s="66" customFormat="1" ht="14.25" x14ac:dyDescent="0.25">
      <c r="G9191" s="28"/>
    </row>
    <row r="9192" spans="7:7" s="66" customFormat="1" ht="14.25" x14ac:dyDescent="0.25">
      <c r="G9192" s="28"/>
    </row>
    <row r="9193" spans="7:7" s="66" customFormat="1" ht="14.25" x14ac:dyDescent="0.25">
      <c r="G9193" s="28"/>
    </row>
    <row r="9194" spans="7:7" s="66" customFormat="1" ht="14.25" x14ac:dyDescent="0.25">
      <c r="G9194" s="28"/>
    </row>
    <row r="9195" spans="7:7" s="66" customFormat="1" ht="14.25" x14ac:dyDescent="0.25">
      <c r="G9195" s="28"/>
    </row>
    <row r="9196" spans="7:7" s="66" customFormat="1" ht="14.25" x14ac:dyDescent="0.25">
      <c r="G9196" s="28"/>
    </row>
    <row r="9197" spans="7:7" s="66" customFormat="1" ht="14.25" x14ac:dyDescent="0.25">
      <c r="G9197" s="28"/>
    </row>
    <row r="9198" spans="7:7" s="66" customFormat="1" ht="14.25" x14ac:dyDescent="0.25">
      <c r="G9198" s="28"/>
    </row>
    <row r="9199" spans="7:7" s="66" customFormat="1" ht="14.25" x14ac:dyDescent="0.25">
      <c r="G9199" s="28"/>
    </row>
    <row r="9200" spans="7:7" s="66" customFormat="1" ht="14.25" x14ac:dyDescent="0.25">
      <c r="G9200" s="28"/>
    </row>
    <row r="9201" spans="7:7" s="66" customFormat="1" ht="14.25" x14ac:dyDescent="0.25">
      <c r="G9201" s="28"/>
    </row>
    <row r="9202" spans="7:7" s="66" customFormat="1" ht="14.25" x14ac:dyDescent="0.25">
      <c r="G9202" s="28"/>
    </row>
    <row r="9203" spans="7:7" s="66" customFormat="1" ht="14.25" x14ac:dyDescent="0.25">
      <c r="G9203" s="28"/>
    </row>
    <row r="9204" spans="7:7" s="66" customFormat="1" ht="14.25" x14ac:dyDescent="0.25">
      <c r="G9204" s="28"/>
    </row>
    <row r="9205" spans="7:7" s="66" customFormat="1" ht="14.25" x14ac:dyDescent="0.25">
      <c r="G9205" s="28"/>
    </row>
    <row r="9206" spans="7:7" s="66" customFormat="1" ht="14.25" x14ac:dyDescent="0.25">
      <c r="G9206" s="28"/>
    </row>
    <row r="9207" spans="7:7" s="66" customFormat="1" ht="14.25" x14ac:dyDescent="0.25">
      <c r="G9207" s="28"/>
    </row>
    <row r="9208" spans="7:7" s="66" customFormat="1" ht="14.25" x14ac:dyDescent="0.25">
      <c r="G9208" s="28"/>
    </row>
    <row r="9209" spans="7:7" s="66" customFormat="1" ht="14.25" x14ac:dyDescent="0.25">
      <c r="G9209" s="28"/>
    </row>
    <row r="9210" spans="7:7" s="66" customFormat="1" ht="14.25" x14ac:dyDescent="0.25">
      <c r="G9210" s="28"/>
    </row>
    <row r="9211" spans="7:7" s="66" customFormat="1" ht="14.25" x14ac:dyDescent="0.25">
      <c r="G9211" s="28"/>
    </row>
    <row r="9212" spans="7:7" s="66" customFormat="1" ht="14.25" x14ac:dyDescent="0.25">
      <c r="G9212" s="28"/>
    </row>
    <row r="9213" spans="7:7" s="66" customFormat="1" ht="14.25" x14ac:dyDescent="0.25">
      <c r="G9213" s="28"/>
    </row>
    <row r="9214" spans="7:7" s="66" customFormat="1" ht="14.25" x14ac:dyDescent="0.25">
      <c r="G9214" s="28"/>
    </row>
    <row r="9215" spans="7:7" s="66" customFormat="1" ht="14.25" x14ac:dyDescent="0.25">
      <c r="G9215" s="28"/>
    </row>
    <row r="9216" spans="7:7" s="66" customFormat="1" ht="14.25" x14ac:dyDescent="0.25">
      <c r="G9216" s="28"/>
    </row>
    <row r="9217" spans="7:7" s="66" customFormat="1" ht="14.25" x14ac:dyDescent="0.25">
      <c r="G9217" s="28"/>
    </row>
    <row r="9218" spans="7:7" s="66" customFormat="1" ht="14.25" x14ac:dyDescent="0.25">
      <c r="G9218" s="28"/>
    </row>
    <row r="9219" spans="7:7" s="66" customFormat="1" ht="14.25" x14ac:dyDescent="0.25">
      <c r="G9219" s="28"/>
    </row>
    <row r="9220" spans="7:7" s="66" customFormat="1" ht="14.25" x14ac:dyDescent="0.25">
      <c r="G9220" s="28"/>
    </row>
    <row r="9221" spans="7:7" s="66" customFormat="1" ht="14.25" x14ac:dyDescent="0.25">
      <c r="G9221" s="28"/>
    </row>
    <row r="9222" spans="7:7" s="66" customFormat="1" ht="14.25" x14ac:dyDescent="0.25">
      <c r="G9222" s="28"/>
    </row>
    <row r="9223" spans="7:7" s="66" customFormat="1" ht="14.25" x14ac:dyDescent="0.25">
      <c r="G9223" s="28"/>
    </row>
    <row r="9224" spans="7:7" s="66" customFormat="1" ht="14.25" x14ac:dyDescent="0.25">
      <c r="G9224" s="28"/>
    </row>
    <row r="9225" spans="7:7" s="66" customFormat="1" ht="14.25" x14ac:dyDescent="0.25">
      <c r="G9225" s="28"/>
    </row>
    <row r="9226" spans="7:7" s="66" customFormat="1" ht="14.25" x14ac:dyDescent="0.25">
      <c r="G9226" s="28"/>
    </row>
    <row r="9227" spans="7:7" s="66" customFormat="1" ht="14.25" x14ac:dyDescent="0.25">
      <c r="G9227" s="28"/>
    </row>
    <row r="9228" spans="7:7" s="66" customFormat="1" ht="14.25" x14ac:dyDescent="0.25">
      <c r="G9228" s="28"/>
    </row>
    <row r="9229" spans="7:7" s="66" customFormat="1" ht="14.25" x14ac:dyDescent="0.25">
      <c r="G9229" s="28"/>
    </row>
    <row r="9230" spans="7:7" s="66" customFormat="1" ht="14.25" x14ac:dyDescent="0.25">
      <c r="G9230" s="28"/>
    </row>
    <row r="9231" spans="7:7" s="66" customFormat="1" ht="14.25" x14ac:dyDescent="0.25">
      <c r="G9231" s="28"/>
    </row>
    <row r="9232" spans="7:7" s="66" customFormat="1" ht="14.25" x14ac:dyDescent="0.25">
      <c r="G9232" s="28"/>
    </row>
    <row r="9233" spans="7:7" s="66" customFormat="1" ht="14.25" x14ac:dyDescent="0.25">
      <c r="G9233" s="28"/>
    </row>
    <row r="9234" spans="7:7" s="66" customFormat="1" ht="14.25" x14ac:dyDescent="0.25">
      <c r="G9234" s="28"/>
    </row>
    <row r="9235" spans="7:7" s="66" customFormat="1" ht="14.25" x14ac:dyDescent="0.25">
      <c r="G9235" s="28"/>
    </row>
    <row r="9236" spans="7:7" s="66" customFormat="1" ht="14.25" x14ac:dyDescent="0.25">
      <c r="G9236" s="28"/>
    </row>
    <row r="9237" spans="7:7" s="66" customFormat="1" ht="14.25" x14ac:dyDescent="0.25">
      <c r="G9237" s="28"/>
    </row>
    <row r="9238" spans="7:7" s="66" customFormat="1" ht="14.25" x14ac:dyDescent="0.25">
      <c r="G9238" s="28"/>
    </row>
    <row r="9239" spans="7:7" s="66" customFormat="1" ht="14.25" x14ac:dyDescent="0.25">
      <c r="G9239" s="28"/>
    </row>
    <row r="9240" spans="7:7" s="66" customFormat="1" ht="14.25" x14ac:dyDescent="0.25">
      <c r="G9240" s="28"/>
    </row>
    <row r="9241" spans="7:7" s="66" customFormat="1" ht="14.25" x14ac:dyDescent="0.25">
      <c r="G9241" s="28"/>
    </row>
    <row r="9242" spans="7:7" s="66" customFormat="1" ht="14.25" x14ac:dyDescent="0.25">
      <c r="G9242" s="28"/>
    </row>
    <row r="9243" spans="7:7" s="66" customFormat="1" ht="14.25" x14ac:dyDescent="0.25">
      <c r="G9243" s="28"/>
    </row>
    <row r="9244" spans="7:7" s="66" customFormat="1" ht="14.25" x14ac:dyDescent="0.25">
      <c r="G9244" s="28"/>
    </row>
    <row r="9245" spans="7:7" s="66" customFormat="1" ht="14.25" x14ac:dyDescent="0.25">
      <c r="G9245" s="28"/>
    </row>
    <row r="9246" spans="7:7" s="66" customFormat="1" ht="14.25" x14ac:dyDescent="0.25">
      <c r="G9246" s="28"/>
    </row>
    <row r="9247" spans="7:7" s="66" customFormat="1" ht="14.25" x14ac:dyDescent="0.25">
      <c r="G9247" s="28"/>
    </row>
    <row r="9248" spans="7:7" s="66" customFormat="1" ht="14.25" x14ac:dyDescent="0.25">
      <c r="G9248" s="28"/>
    </row>
    <row r="9249" spans="7:7" s="66" customFormat="1" ht="14.25" x14ac:dyDescent="0.25">
      <c r="G9249" s="28"/>
    </row>
    <row r="9250" spans="7:7" s="66" customFormat="1" ht="14.25" x14ac:dyDescent="0.25">
      <c r="G9250" s="28"/>
    </row>
    <row r="9251" spans="7:7" s="66" customFormat="1" ht="14.25" x14ac:dyDescent="0.25">
      <c r="G9251" s="28"/>
    </row>
    <row r="9252" spans="7:7" s="66" customFormat="1" ht="14.25" x14ac:dyDescent="0.25">
      <c r="G9252" s="28"/>
    </row>
    <row r="9253" spans="7:7" s="66" customFormat="1" ht="14.25" x14ac:dyDescent="0.25">
      <c r="G9253" s="28"/>
    </row>
    <row r="9254" spans="7:7" s="66" customFormat="1" ht="14.25" x14ac:dyDescent="0.25">
      <c r="G9254" s="28"/>
    </row>
    <row r="9255" spans="7:7" s="66" customFormat="1" ht="14.25" x14ac:dyDescent="0.25">
      <c r="G9255" s="28"/>
    </row>
    <row r="9256" spans="7:7" s="66" customFormat="1" ht="14.25" x14ac:dyDescent="0.25">
      <c r="G9256" s="28"/>
    </row>
    <row r="9257" spans="7:7" s="66" customFormat="1" ht="14.25" x14ac:dyDescent="0.25">
      <c r="G9257" s="28"/>
    </row>
    <row r="9258" spans="7:7" s="66" customFormat="1" ht="14.25" x14ac:dyDescent="0.25">
      <c r="G9258" s="28"/>
    </row>
    <row r="9259" spans="7:7" s="66" customFormat="1" ht="14.25" x14ac:dyDescent="0.25">
      <c r="G9259" s="28"/>
    </row>
    <row r="9260" spans="7:7" s="66" customFormat="1" ht="14.25" x14ac:dyDescent="0.25">
      <c r="G9260" s="28"/>
    </row>
    <row r="9261" spans="7:7" s="66" customFormat="1" ht="14.25" x14ac:dyDescent="0.25">
      <c r="G9261" s="28"/>
    </row>
    <row r="9262" spans="7:7" s="66" customFormat="1" ht="14.25" x14ac:dyDescent="0.25">
      <c r="G9262" s="28"/>
    </row>
    <row r="9263" spans="7:7" s="66" customFormat="1" ht="14.25" x14ac:dyDescent="0.25">
      <c r="G9263" s="28"/>
    </row>
    <row r="9264" spans="7:7" s="66" customFormat="1" ht="14.25" x14ac:dyDescent="0.25">
      <c r="G9264" s="28"/>
    </row>
    <row r="9265" spans="7:7" s="66" customFormat="1" ht="14.25" x14ac:dyDescent="0.25">
      <c r="G9265" s="28"/>
    </row>
    <row r="9266" spans="7:7" s="66" customFormat="1" ht="14.25" x14ac:dyDescent="0.25">
      <c r="G9266" s="28"/>
    </row>
    <row r="9267" spans="7:7" s="66" customFormat="1" ht="14.25" x14ac:dyDescent="0.25">
      <c r="G9267" s="28"/>
    </row>
    <row r="9268" spans="7:7" s="66" customFormat="1" ht="14.25" x14ac:dyDescent="0.25">
      <c r="G9268" s="28"/>
    </row>
    <row r="9269" spans="7:7" s="66" customFormat="1" ht="14.25" x14ac:dyDescent="0.25">
      <c r="G9269" s="28"/>
    </row>
    <row r="9270" spans="7:7" s="66" customFormat="1" ht="14.25" x14ac:dyDescent="0.25">
      <c r="G9270" s="28"/>
    </row>
    <row r="9271" spans="7:7" s="66" customFormat="1" ht="14.25" x14ac:dyDescent="0.25">
      <c r="G9271" s="28"/>
    </row>
    <row r="9272" spans="7:7" s="66" customFormat="1" ht="14.25" x14ac:dyDescent="0.25">
      <c r="G9272" s="28"/>
    </row>
    <row r="9273" spans="7:7" s="66" customFormat="1" ht="14.25" x14ac:dyDescent="0.25">
      <c r="G9273" s="28"/>
    </row>
    <row r="9274" spans="7:7" s="66" customFormat="1" ht="14.25" x14ac:dyDescent="0.25">
      <c r="G9274" s="28"/>
    </row>
    <row r="9275" spans="7:7" s="66" customFormat="1" ht="14.25" x14ac:dyDescent="0.25">
      <c r="G9275" s="28"/>
    </row>
    <row r="9276" spans="7:7" s="66" customFormat="1" ht="14.25" x14ac:dyDescent="0.25">
      <c r="G9276" s="28"/>
    </row>
    <row r="9277" spans="7:7" s="66" customFormat="1" ht="14.25" x14ac:dyDescent="0.25">
      <c r="G9277" s="28"/>
    </row>
    <row r="9278" spans="7:7" s="66" customFormat="1" ht="14.25" x14ac:dyDescent="0.25">
      <c r="G9278" s="28"/>
    </row>
    <row r="9279" spans="7:7" s="66" customFormat="1" ht="14.25" x14ac:dyDescent="0.25">
      <c r="G9279" s="28"/>
    </row>
    <row r="9280" spans="7:7" s="66" customFormat="1" ht="14.25" x14ac:dyDescent="0.25">
      <c r="G9280" s="28"/>
    </row>
    <row r="9281" spans="7:7" s="66" customFormat="1" ht="14.25" x14ac:dyDescent="0.25">
      <c r="G9281" s="28"/>
    </row>
    <row r="9282" spans="7:7" s="66" customFormat="1" ht="14.25" x14ac:dyDescent="0.25">
      <c r="G9282" s="28"/>
    </row>
    <row r="9283" spans="7:7" s="66" customFormat="1" ht="14.25" x14ac:dyDescent="0.25">
      <c r="G9283" s="28"/>
    </row>
    <row r="9284" spans="7:7" s="66" customFormat="1" ht="14.25" x14ac:dyDescent="0.25">
      <c r="G9284" s="28"/>
    </row>
    <row r="9285" spans="7:7" s="66" customFormat="1" ht="14.25" x14ac:dyDescent="0.25">
      <c r="G9285" s="28"/>
    </row>
    <row r="9286" spans="7:7" s="66" customFormat="1" ht="14.25" x14ac:dyDescent="0.25">
      <c r="G9286" s="28"/>
    </row>
    <row r="9287" spans="7:7" s="66" customFormat="1" ht="14.25" x14ac:dyDescent="0.25">
      <c r="G9287" s="28"/>
    </row>
    <row r="9288" spans="7:7" s="66" customFormat="1" ht="14.25" x14ac:dyDescent="0.25">
      <c r="G9288" s="28"/>
    </row>
    <row r="9289" spans="7:7" s="66" customFormat="1" ht="14.25" x14ac:dyDescent="0.25">
      <c r="G9289" s="28"/>
    </row>
    <row r="9290" spans="7:7" s="66" customFormat="1" ht="14.25" x14ac:dyDescent="0.25">
      <c r="G9290" s="28"/>
    </row>
    <row r="9291" spans="7:7" s="66" customFormat="1" ht="14.25" x14ac:dyDescent="0.25">
      <c r="G9291" s="28"/>
    </row>
    <row r="9292" spans="7:7" s="66" customFormat="1" ht="14.25" x14ac:dyDescent="0.25">
      <c r="G9292" s="28"/>
    </row>
    <row r="9293" spans="7:7" s="66" customFormat="1" ht="14.25" x14ac:dyDescent="0.25">
      <c r="G9293" s="28"/>
    </row>
    <row r="9294" spans="7:7" s="66" customFormat="1" ht="14.25" x14ac:dyDescent="0.25">
      <c r="G9294" s="28"/>
    </row>
    <row r="9295" spans="7:7" s="66" customFormat="1" ht="14.25" x14ac:dyDescent="0.25">
      <c r="G9295" s="28"/>
    </row>
    <row r="9296" spans="7:7" s="66" customFormat="1" ht="14.25" x14ac:dyDescent="0.25">
      <c r="G9296" s="28"/>
    </row>
    <row r="9297" spans="7:7" s="66" customFormat="1" ht="14.25" x14ac:dyDescent="0.25">
      <c r="G9297" s="28"/>
    </row>
    <row r="9298" spans="7:7" s="66" customFormat="1" ht="14.25" x14ac:dyDescent="0.25">
      <c r="G9298" s="28"/>
    </row>
    <row r="9299" spans="7:7" s="66" customFormat="1" ht="14.25" x14ac:dyDescent="0.25">
      <c r="G9299" s="28"/>
    </row>
    <row r="9300" spans="7:7" s="66" customFormat="1" ht="14.25" x14ac:dyDescent="0.25">
      <c r="G9300" s="28"/>
    </row>
    <row r="9301" spans="7:7" s="66" customFormat="1" ht="14.25" x14ac:dyDescent="0.25">
      <c r="G9301" s="28"/>
    </row>
    <row r="9302" spans="7:7" s="66" customFormat="1" ht="14.25" x14ac:dyDescent="0.25">
      <c r="G9302" s="28"/>
    </row>
    <row r="9303" spans="7:7" s="66" customFormat="1" ht="14.25" x14ac:dyDescent="0.25">
      <c r="G9303" s="28"/>
    </row>
    <row r="9304" spans="7:7" s="66" customFormat="1" ht="14.25" x14ac:dyDescent="0.25">
      <c r="G9304" s="28"/>
    </row>
    <row r="9305" spans="7:7" s="66" customFormat="1" ht="14.25" x14ac:dyDescent="0.25">
      <c r="G9305" s="28"/>
    </row>
    <row r="9306" spans="7:7" s="66" customFormat="1" ht="14.25" x14ac:dyDescent="0.25">
      <c r="G9306" s="28"/>
    </row>
    <row r="9307" spans="7:7" s="66" customFormat="1" ht="14.25" x14ac:dyDescent="0.25">
      <c r="G9307" s="28"/>
    </row>
    <row r="9308" spans="7:7" s="66" customFormat="1" ht="14.25" x14ac:dyDescent="0.25">
      <c r="G9308" s="28"/>
    </row>
    <row r="9309" spans="7:7" s="66" customFormat="1" ht="14.25" x14ac:dyDescent="0.25">
      <c r="G9309" s="28"/>
    </row>
    <row r="9310" spans="7:7" s="66" customFormat="1" ht="14.25" x14ac:dyDescent="0.25">
      <c r="G9310" s="28"/>
    </row>
    <row r="9311" spans="7:7" s="66" customFormat="1" ht="14.25" x14ac:dyDescent="0.25">
      <c r="G9311" s="28"/>
    </row>
    <row r="9312" spans="7:7" s="66" customFormat="1" ht="14.25" x14ac:dyDescent="0.25">
      <c r="G9312" s="28"/>
    </row>
    <row r="9313" spans="7:7" s="66" customFormat="1" ht="14.25" x14ac:dyDescent="0.25">
      <c r="G9313" s="28"/>
    </row>
    <row r="9314" spans="7:7" s="66" customFormat="1" ht="14.25" x14ac:dyDescent="0.25">
      <c r="G9314" s="28"/>
    </row>
    <row r="9315" spans="7:7" s="66" customFormat="1" ht="14.25" x14ac:dyDescent="0.25">
      <c r="G9315" s="28"/>
    </row>
    <row r="9316" spans="7:7" s="66" customFormat="1" ht="14.25" x14ac:dyDescent="0.25">
      <c r="G9316" s="28"/>
    </row>
    <row r="9317" spans="7:7" s="66" customFormat="1" ht="14.25" x14ac:dyDescent="0.25">
      <c r="G9317" s="28"/>
    </row>
    <row r="9318" spans="7:7" s="66" customFormat="1" ht="14.25" x14ac:dyDescent="0.25">
      <c r="G9318" s="28"/>
    </row>
    <row r="9319" spans="7:7" s="66" customFormat="1" ht="14.25" x14ac:dyDescent="0.25">
      <c r="G9319" s="28"/>
    </row>
    <row r="9320" spans="7:7" s="66" customFormat="1" ht="14.25" x14ac:dyDescent="0.25">
      <c r="G9320" s="28"/>
    </row>
    <row r="9321" spans="7:7" s="66" customFormat="1" ht="14.25" x14ac:dyDescent="0.25">
      <c r="G9321" s="28"/>
    </row>
    <row r="9322" spans="7:7" s="66" customFormat="1" ht="14.25" x14ac:dyDescent="0.25">
      <c r="G9322" s="28"/>
    </row>
    <row r="9323" spans="7:7" s="66" customFormat="1" ht="14.25" x14ac:dyDescent="0.25">
      <c r="G9323" s="28"/>
    </row>
    <row r="9324" spans="7:7" s="66" customFormat="1" ht="14.25" x14ac:dyDescent="0.25">
      <c r="G9324" s="28"/>
    </row>
    <row r="9325" spans="7:7" s="66" customFormat="1" ht="14.25" x14ac:dyDescent="0.25">
      <c r="G9325" s="28"/>
    </row>
    <row r="9326" spans="7:7" s="66" customFormat="1" ht="14.25" x14ac:dyDescent="0.25">
      <c r="G9326" s="28"/>
    </row>
    <row r="9327" spans="7:7" s="66" customFormat="1" ht="14.25" x14ac:dyDescent="0.25">
      <c r="G9327" s="28"/>
    </row>
    <row r="9328" spans="7:7" s="66" customFormat="1" ht="14.25" x14ac:dyDescent="0.25">
      <c r="G9328" s="28"/>
    </row>
    <row r="9329" spans="7:7" s="66" customFormat="1" ht="14.25" x14ac:dyDescent="0.25">
      <c r="G9329" s="28"/>
    </row>
    <row r="9330" spans="7:7" s="66" customFormat="1" ht="14.25" x14ac:dyDescent="0.25">
      <c r="G9330" s="28"/>
    </row>
    <row r="9331" spans="7:7" s="66" customFormat="1" ht="14.25" x14ac:dyDescent="0.25">
      <c r="G9331" s="28"/>
    </row>
    <row r="9332" spans="7:7" s="66" customFormat="1" ht="14.25" x14ac:dyDescent="0.25">
      <c r="G9332" s="28"/>
    </row>
    <row r="9333" spans="7:7" s="66" customFormat="1" ht="14.25" x14ac:dyDescent="0.25">
      <c r="G9333" s="28"/>
    </row>
    <row r="9334" spans="7:7" s="66" customFormat="1" ht="14.25" x14ac:dyDescent="0.25">
      <c r="G9334" s="28"/>
    </row>
    <row r="9335" spans="7:7" s="66" customFormat="1" ht="14.25" x14ac:dyDescent="0.25">
      <c r="G9335" s="28"/>
    </row>
    <row r="9336" spans="7:7" s="66" customFormat="1" ht="14.25" x14ac:dyDescent="0.25">
      <c r="G9336" s="28"/>
    </row>
    <row r="9337" spans="7:7" s="66" customFormat="1" ht="14.25" x14ac:dyDescent="0.25">
      <c r="G9337" s="28"/>
    </row>
    <row r="9338" spans="7:7" s="66" customFormat="1" ht="14.25" x14ac:dyDescent="0.25">
      <c r="G9338" s="28"/>
    </row>
    <row r="9339" spans="7:7" s="66" customFormat="1" ht="14.25" x14ac:dyDescent="0.25">
      <c r="G9339" s="28"/>
    </row>
    <row r="9340" spans="7:7" s="66" customFormat="1" ht="14.25" x14ac:dyDescent="0.25">
      <c r="G9340" s="28"/>
    </row>
    <row r="9341" spans="7:7" s="66" customFormat="1" ht="14.25" x14ac:dyDescent="0.25">
      <c r="G9341" s="28"/>
    </row>
    <row r="9342" spans="7:7" s="66" customFormat="1" ht="14.25" x14ac:dyDescent="0.25">
      <c r="G9342" s="28"/>
    </row>
    <row r="9343" spans="7:7" s="66" customFormat="1" ht="14.25" x14ac:dyDescent="0.25">
      <c r="G9343" s="28"/>
    </row>
    <row r="9344" spans="7:7" s="66" customFormat="1" ht="14.25" x14ac:dyDescent="0.25">
      <c r="G9344" s="28"/>
    </row>
    <row r="9345" spans="7:7" s="66" customFormat="1" ht="14.25" x14ac:dyDescent="0.25">
      <c r="G9345" s="28"/>
    </row>
    <row r="9346" spans="7:7" s="66" customFormat="1" ht="14.25" x14ac:dyDescent="0.25">
      <c r="G9346" s="28"/>
    </row>
    <row r="9347" spans="7:7" s="66" customFormat="1" ht="14.25" x14ac:dyDescent="0.25">
      <c r="G9347" s="28"/>
    </row>
    <row r="9348" spans="7:7" s="66" customFormat="1" ht="14.25" x14ac:dyDescent="0.25">
      <c r="G9348" s="28"/>
    </row>
    <row r="9349" spans="7:7" s="66" customFormat="1" ht="14.25" x14ac:dyDescent="0.25">
      <c r="G9349" s="28"/>
    </row>
    <row r="9350" spans="7:7" s="66" customFormat="1" ht="14.25" x14ac:dyDescent="0.25">
      <c r="G9350" s="28"/>
    </row>
    <row r="9351" spans="7:7" s="66" customFormat="1" ht="14.25" x14ac:dyDescent="0.25">
      <c r="G9351" s="28"/>
    </row>
    <row r="9352" spans="7:7" s="66" customFormat="1" ht="14.25" x14ac:dyDescent="0.25">
      <c r="G9352" s="28"/>
    </row>
    <row r="9353" spans="7:7" s="66" customFormat="1" ht="14.25" x14ac:dyDescent="0.25">
      <c r="G9353" s="28"/>
    </row>
    <row r="9354" spans="7:7" s="66" customFormat="1" ht="14.25" x14ac:dyDescent="0.25">
      <c r="G9354" s="28"/>
    </row>
    <row r="9355" spans="7:7" s="66" customFormat="1" ht="14.25" x14ac:dyDescent="0.25">
      <c r="G9355" s="28"/>
    </row>
    <row r="9356" spans="7:7" s="66" customFormat="1" ht="14.25" x14ac:dyDescent="0.25">
      <c r="G9356" s="28"/>
    </row>
    <row r="9357" spans="7:7" s="66" customFormat="1" ht="14.25" x14ac:dyDescent="0.25">
      <c r="G9357" s="28"/>
    </row>
    <row r="9358" spans="7:7" s="66" customFormat="1" ht="14.25" x14ac:dyDescent="0.25">
      <c r="G9358" s="28"/>
    </row>
    <row r="9359" spans="7:7" s="66" customFormat="1" ht="14.25" x14ac:dyDescent="0.25">
      <c r="G9359" s="28"/>
    </row>
    <row r="9360" spans="7:7" s="66" customFormat="1" ht="14.25" x14ac:dyDescent="0.25">
      <c r="G9360" s="28"/>
    </row>
    <row r="9361" spans="7:7" s="66" customFormat="1" ht="14.25" x14ac:dyDescent="0.25">
      <c r="G9361" s="28"/>
    </row>
    <row r="9362" spans="7:7" s="66" customFormat="1" ht="14.25" x14ac:dyDescent="0.25">
      <c r="G9362" s="28"/>
    </row>
    <row r="9363" spans="7:7" s="66" customFormat="1" ht="14.25" x14ac:dyDescent="0.25">
      <c r="G9363" s="28"/>
    </row>
    <row r="9364" spans="7:7" s="66" customFormat="1" ht="14.25" x14ac:dyDescent="0.25">
      <c r="G9364" s="28"/>
    </row>
    <row r="9365" spans="7:7" s="66" customFormat="1" ht="14.25" x14ac:dyDescent="0.25">
      <c r="G9365" s="28"/>
    </row>
    <row r="9366" spans="7:7" s="66" customFormat="1" ht="14.25" x14ac:dyDescent="0.25">
      <c r="G9366" s="28"/>
    </row>
    <row r="9367" spans="7:7" s="66" customFormat="1" ht="14.25" x14ac:dyDescent="0.25">
      <c r="G9367" s="28"/>
    </row>
    <row r="9368" spans="7:7" s="66" customFormat="1" ht="14.25" x14ac:dyDescent="0.25">
      <c r="G9368" s="28"/>
    </row>
    <row r="9369" spans="7:7" s="66" customFormat="1" ht="14.25" x14ac:dyDescent="0.25">
      <c r="G9369" s="28"/>
    </row>
    <row r="9370" spans="7:7" s="66" customFormat="1" ht="14.25" x14ac:dyDescent="0.25">
      <c r="G9370" s="28"/>
    </row>
    <row r="9371" spans="7:7" s="66" customFormat="1" ht="14.25" x14ac:dyDescent="0.25">
      <c r="G9371" s="28"/>
    </row>
    <row r="9372" spans="7:7" s="66" customFormat="1" ht="14.25" x14ac:dyDescent="0.25">
      <c r="G9372" s="28"/>
    </row>
    <row r="9373" spans="7:7" s="66" customFormat="1" ht="14.25" x14ac:dyDescent="0.25">
      <c r="G9373" s="28"/>
    </row>
    <row r="9374" spans="7:7" s="66" customFormat="1" ht="14.25" x14ac:dyDescent="0.25">
      <c r="G9374" s="28"/>
    </row>
    <row r="9375" spans="7:7" s="66" customFormat="1" ht="14.25" x14ac:dyDescent="0.25">
      <c r="G9375" s="28"/>
    </row>
    <row r="9376" spans="7:7" s="66" customFormat="1" ht="14.25" x14ac:dyDescent="0.25">
      <c r="G9376" s="28"/>
    </row>
    <row r="9377" spans="7:7" s="66" customFormat="1" ht="14.25" x14ac:dyDescent="0.25">
      <c r="G9377" s="28"/>
    </row>
    <row r="9378" spans="7:7" s="66" customFormat="1" ht="14.25" x14ac:dyDescent="0.25">
      <c r="G9378" s="28"/>
    </row>
    <row r="9379" spans="7:7" s="66" customFormat="1" ht="14.25" x14ac:dyDescent="0.25">
      <c r="G9379" s="28"/>
    </row>
    <row r="9380" spans="7:7" s="66" customFormat="1" ht="14.25" x14ac:dyDescent="0.25">
      <c r="G9380" s="28"/>
    </row>
    <row r="9381" spans="7:7" s="66" customFormat="1" ht="14.25" x14ac:dyDescent="0.25">
      <c r="G9381" s="28"/>
    </row>
    <row r="9382" spans="7:7" s="66" customFormat="1" ht="14.25" x14ac:dyDescent="0.25">
      <c r="G9382" s="28"/>
    </row>
    <row r="9383" spans="7:7" s="66" customFormat="1" ht="14.25" x14ac:dyDescent="0.25">
      <c r="G9383" s="28"/>
    </row>
    <row r="9384" spans="7:7" s="66" customFormat="1" ht="14.25" x14ac:dyDescent="0.25">
      <c r="G9384" s="28"/>
    </row>
    <row r="9385" spans="7:7" s="66" customFormat="1" ht="14.25" x14ac:dyDescent="0.25">
      <c r="G9385" s="28"/>
    </row>
    <row r="9386" spans="7:7" s="66" customFormat="1" ht="14.25" x14ac:dyDescent="0.25">
      <c r="G9386" s="28"/>
    </row>
    <row r="9387" spans="7:7" s="66" customFormat="1" ht="14.25" x14ac:dyDescent="0.25">
      <c r="G9387" s="28"/>
    </row>
    <row r="9388" spans="7:7" s="66" customFormat="1" ht="14.25" x14ac:dyDescent="0.25">
      <c r="G9388" s="28"/>
    </row>
    <row r="9389" spans="7:7" s="66" customFormat="1" ht="14.25" x14ac:dyDescent="0.25">
      <c r="G9389" s="28"/>
    </row>
    <row r="9390" spans="7:7" s="66" customFormat="1" ht="14.25" x14ac:dyDescent="0.25">
      <c r="G9390" s="28"/>
    </row>
    <row r="9391" spans="7:7" s="66" customFormat="1" ht="14.25" x14ac:dyDescent="0.25">
      <c r="G9391" s="28"/>
    </row>
    <row r="9392" spans="7:7" s="66" customFormat="1" ht="14.25" x14ac:dyDescent="0.25">
      <c r="G9392" s="28"/>
    </row>
    <row r="9393" spans="7:7" s="66" customFormat="1" ht="14.25" x14ac:dyDescent="0.25">
      <c r="G9393" s="28"/>
    </row>
    <row r="9394" spans="7:7" s="66" customFormat="1" ht="14.25" x14ac:dyDescent="0.25">
      <c r="G9394" s="28"/>
    </row>
    <row r="9395" spans="7:7" s="66" customFormat="1" ht="14.25" x14ac:dyDescent="0.25">
      <c r="G9395" s="28"/>
    </row>
    <row r="9396" spans="7:7" s="66" customFormat="1" ht="14.25" x14ac:dyDescent="0.25">
      <c r="G9396" s="28"/>
    </row>
    <row r="9397" spans="7:7" s="66" customFormat="1" ht="14.25" x14ac:dyDescent="0.25">
      <c r="G9397" s="28"/>
    </row>
    <row r="9398" spans="7:7" s="66" customFormat="1" ht="14.25" x14ac:dyDescent="0.25">
      <c r="G9398" s="28"/>
    </row>
    <row r="9399" spans="7:7" s="66" customFormat="1" ht="14.25" x14ac:dyDescent="0.25">
      <c r="G9399" s="28"/>
    </row>
    <row r="9400" spans="7:7" s="66" customFormat="1" ht="14.25" x14ac:dyDescent="0.25">
      <c r="G9400" s="28"/>
    </row>
    <row r="9401" spans="7:7" s="66" customFormat="1" ht="14.25" x14ac:dyDescent="0.25">
      <c r="G9401" s="28"/>
    </row>
    <row r="9402" spans="7:7" s="66" customFormat="1" ht="14.25" x14ac:dyDescent="0.25">
      <c r="G9402" s="28"/>
    </row>
    <row r="9403" spans="7:7" s="66" customFormat="1" ht="14.25" x14ac:dyDescent="0.25">
      <c r="G9403" s="28"/>
    </row>
    <row r="9404" spans="7:7" s="66" customFormat="1" ht="14.25" x14ac:dyDescent="0.25">
      <c r="G9404" s="28"/>
    </row>
    <row r="9405" spans="7:7" s="66" customFormat="1" ht="14.25" x14ac:dyDescent="0.25">
      <c r="G9405" s="28"/>
    </row>
    <row r="9406" spans="7:7" s="66" customFormat="1" ht="14.25" x14ac:dyDescent="0.25">
      <c r="G9406" s="28"/>
    </row>
    <row r="9407" spans="7:7" s="66" customFormat="1" ht="14.25" x14ac:dyDescent="0.25">
      <c r="G9407" s="28"/>
    </row>
    <row r="9408" spans="7:7" s="66" customFormat="1" ht="14.25" x14ac:dyDescent="0.25">
      <c r="G9408" s="28"/>
    </row>
    <row r="9409" spans="7:7" s="66" customFormat="1" ht="14.25" x14ac:dyDescent="0.25">
      <c r="G9409" s="28"/>
    </row>
    <row r="9410" spans="7:7" s="66" customFormat="1" ht="14.25" x14ac:dyDescent="0.25">
      <c r="G9410" s="28"/>
    </row>
    <row r="9411" spans="7:7" s="66" customFormat="1" ht="14.25" x14ac:dyDescent="0.25">
      <c r="G9411" s="28"/>
    </row>
    <row r="9412" spans="7:7" s="66" customFormat="1" ht="14.25" x14ac:dyDescent="0.25">
      <c r="G9412" s="28"/>
    </row>
    <row r="9413" spans="7:7" s="66" customFormat="1" ht="14.25" x14ac:dyDescent="0.25">
      <c r="G9413" s="28"/>
    </row>
    <row r="9414" spans="7:7" s="66" customFormat="1" ht="14.25" x14ac:dyDescent="0.25">
      <c r="G9414" s="28"/>
    </row>
    <row r="9415" spans="7:7" s="66" customFormat="1" ht="14.25" x14ac:dyDescent="0.25">
      <c r="G9415" s="28"/>
    </row>
    <row r="9416" spans="7:7" s="66" customFormat="1" ht="14.25" x14ac:dyDescent="0.25">
      <c r="G9416" s="28"/>
    </row>
    <row r="9417" spans="7:7" s="66" customFormat="1" ht="14.25" x14ac:dyDescent="0.25">
      <c r="G9417" s="28"/>
    </row>
    <row r="9418" spans="7:7" s="66" customFormat="1" ht="14.25" x14ac:dyDescent="0.25">
      <c r="G9418" s="28"/>
    </row>
    <row r="9419" spans="7:7" s="66" customFormat="1" ht="14.25" x14ac:dyDescent="0.25">
      <c r="G9419" s="28"/>
    </row>
    <row r="9420" spans="7:7" s="66" customFormat="1" ht="14.25" x14ac:dyDescent="0.25">
      <c r="G9420" s="28"/>
    </row>
    <row r="9421" spans="7:7" s="66" customFormat="1" ht="14.25" x14ac:dyDescent="0.25">
      <c r="G9421" s="28"/>
    </row>
    <row r="9422" spans="7:7" s="66" customFormat="1" ht="14.25" x14ac:dyDescent="0.25">
      <c r="G9422" s="28"/>
    </row>
    <row r="9423" spans="7:7" s="66" customFormat="1" ht="14.25" x14ac:dyDescent="0.25">
      <c r="G9423" s="28"/>
    </row>
    <row r="9424" spans="7:7" s="66" customFormat="1" ht="14.25" x14ac:dyDescent="0.25">
      <c r="G9424" s="28"/>
    </row>
    <row r="9425" spans="7:7" s="66" customFormat="1" ht="14.25" x14ac:dyDescent="0.25">
      <c r="G9425" s="28"/>
    </row>
    <row r="9426" spans="7:7" s="66" customFormat="1" ht="14.25" x14ac:dyDescent="0.25">
      <c r="G9426" s="28"/>
    </row>
    <row r="9427" spans="7:7" s="66" customFormat="1" ht="14.25" x14ac:dyDescent="0.25">
      <c r="G9427" s="28"/>
    </row>
    <row r="9428" spans="7:7" s="66" customFormat="1" ht="14.25" x14ac:dyDescent="0.25">
      <c r="G9428" s="28"/>
    </row>
    <row r="9429" spans="7:7" s="66" customFormat="1" ht="14.25" x14ac:dyDescent="0.25">
      <c r="G9429" s="28"/>
    </row>
    <row r="9430" spans="7:7" s="66" customFormat="1" ht="14.25" x14ac:dyDescent="0.25">
      <c r="G9430" s="28"/>
    </row>
    <row r="9431" spans="7:7" s="66" customFormat="1" ht="14.25" x14ac:dyDescent="0.25">
      <c r="G9431" s="28"/>
    </row>
    <row r="9432" spans="7:7" s="66" customFormat="1" ht="14.25" x14ac:dyDescent="0.25">
      <c r="G9432" s="28"/>
    </row>
    <row r="9433" spans="7:7" s="66" customFormat="1" ht="14.25" x14ac:dyDescent="0.25">
      <c r="G9433" s="28"/>
    </row>
    <row r="9434" spans="7:7" s="66" customFormat="1" ht="14.25" x14ac:dyDescent="0.25">
      <c r="G9434" s="28"/>
    </row>
    <row r="9435" spans="7:7" s="66" customFormat="1" ht="14.25" x14ac:dyDescent="0.25">
      <c r="G9435" s="28"/>
    </row>
    <row r="9436" spans="7:7" s="66" customFormat="1" ht="14.25" x14ac:dyDescent="0.25">
      <c r="G9436" s="28"/>
    </row>
    <row r="9437" spans="7:7" s="66" customFormat="1" ht="14.25" x14ac:dyDescent="0.25">
      <c r="G9437" s="28"/>
    </row>
    <row r="9438" spans="7:7" s="66" customFormat="1" ht="14.25" x14ac:dyDescent="0.25">
      <c r="G9438" s="28"/>
    </row>
    <row r="9439" spans="7:7" s="66" customFormat="1" ht="14.25" x14ac:dyDescent="0.25">
      <c r="G9439" s="28"/>
    </row>
    <row r="9440" spans="7:7" s="66" customFormat="1" ht="14.25" x14ac:dyDescent="0.25">
      <c r="G9440" s="28"/>
    </row>
    <row r="9441" spans="7:7" s="66" customFormat="1" ht="14.25" x14ac:dyDescent="0.25">
      <c r="G9441" s="28"/>
    </row>
    <row r="9442" spans="7:7" s="66" customFormat="1" ht="14.25" x14ac:dyDescent="0.25">
      <c r="G9442" s="28"/>
    </row>
    <row r="9443" spans="7:7" s="66" customFormat="1" ht="14.25" x14ac:dyDescent="0.25">
      <c r="G9443" s="28"/>
    </row>
    <row r="9444" spans="7:7" s="66" customFormat="1" ht="14.25" x14ac:dyDescent="0.25">
      <c r="G9444" s="28"/>
    </row>
    <row r="9445" spans="7:7" s="66" customFormat="1" ht="14.25" x14ac:dyDescent="0.25">
      <c r="G9445" s="28"/>
    </row>
    <row r="9446" spans="7:7" s="66" customFormat="1" ht="14.25" x14ac:dyDescent="0.25">
      <c r="G9446" s="28"/>
    </row>
    <row r="9447" spans="7:7" s="66" customFormat="1" ht="14.25" x14ac:dyDescent="0.25">
      <c r="G9447" s="28"/>
    </row>
    <row r="9448" spans="7:7" s="66" customFormat="1" ht="14.25" x14ac:dyDescent="0.25">
      <c r="G9448" s="28"/>
    </row>
    <row r="9449" spans="7:7" s="66" customFormat="1" ht="14.25" x14ac:dyDescent="0.25">
      <c r="G9449" s="28"/>
    </row>
    <row r="9450" spans="7:7" s="66" customFormat="1" ht="14.25" x14ac:dyDescent="0.25">
      <c r="G9450" s="28"/>
    </row>
    <row r="9451" spans="7:7" s="66" customFormat="1" ht="14.25" x14ac:dyDescent="0.25">
      <c r="G9451" s="28"/>
    </row>
    <row r="9452" spans="7:7" s="66" customFormat="1" ht="14.25" x14ac:dyDescent="0.25">
      <c r="G9452" s="28"/>
    </row>
    <row r="9453" spans="7:7" s="66" customFormat="1" ht="14.25" x14ac:dyDescent="0.25">
      <c r="G9453" s="28"/>
    </row>
    <row r="9454" spans="7:7" s="66" customFormat="1" ht="14.25" x14ac:dyDescent="0.25">
      <c r="G9454" s="28"/>
    </row>
    <row r="9455" spans="7:7" s="66" customFormat="1" ht="14.25" x14ac:dyDescent="0.25">
      <c r="G9455" s="28"/>
    </row>
    <row r="9456" spans="7:7" s="66" customFormat="1" ht="14.25" x14ac:dyDescent="0.25">
      <c r="G9456" s="28"/>
    </row>
    <row r="9457" spans="7:7" s="66" customFormat="1" ht="14.25" x14ac:dyDescent="0.25">
      <c r="G9457" s="28"/>
    </row>
    <row r="9458" spans="7:7" s="66" customFormat="1" ht="14.25" x14ac:dyDescent="0.25">
      <c r="G9458" s="28"/>
    </row>
    <row r="9459" spans="7:7" s="66" customFormat="1" ht="14.25" x14ac:dyDescent="0.25">
      <c r="G9459" s="28"/>
    </row>
    <row r="9460" spans="7:7" s="66" customFormat="1" ht="14.25" x14ac:dyDescent="0.25">
      <c r="G9460" s="28"/>
    </row>
    <row r="9461" spans="7:7" s="66" customFormat="1" ht="14.25" x14ac:dyDescent="0.25">
      <c r="G9461" s="28"/>
    </row>
    <row r="9462" spans="7:7" s="66" customFormat="1" ht="14.25" x14ac:dyDescent="0.25">
      <c r="G9462" s="28"/>
    </row>
    <row r="9463" spans="7:7" s="66" customFormat="1" ht="14.25" x14ac:dyDescent="0.25">
      <c r="G9463" s="28"/>
    </row>
    <row r="9464" spans="7:7" s="66" customFormat="1" ht="14.25" x14ac:dyDescent="0.25">
      <c r="G9464" s="28"/>
    </row>
    <row r="9465" spans="7:7" s="66" customFormat="1" ht="14.25" x14ac:dyDescent="0.25">
      <c r="G9465" s="28"/>
    </row>
    <row r="9466" spans="7:7" s="66" customFormat="1" ht="14.25" x14ac:dyDescent="0.25">
      <c r="G9466" s="28"/>
    </row>
    <row r="9467" spans="7:7" s="66" customFormat="1" ht="14.25" x14ac:dyDescent="0.25">
      <c r="G9467" s="28"/>
    </row>
    <row r="9468" spans="7:7" s="66" customFormat="1" ht="14.25" x14ac:dyDescent="0.25">
      <c r="G9468" s="28"/>
    </row>
    <row r="9469" spans="7:7" s="66" customFormat="1" ht="14.25" x14ac:dyDescent="0.25">
      <c r="G9469" s="28"/>
    </row>
    <row r="9470" spans="7:7" s="66" customFormat="1" ht="14.25" x14ac:dyDescent="0.25">
      <c r="G9470" s="28"/>
    </row>
    <row r="9471" spans="7:7" s="66" customFormat="1" ht="14.25" x14ac:dyDescent="0.25">
      <c r="G9471" s="28"/>
    </row>
    <row r="9472" spans="7:7" s="66" customFormat="1" ht="14.25" x14ac:dyDescent="0.25">
      <c r="G9472" s="28"/>
    </row>
    <row r="9473" spans="7:7" s="66" customFormat="1" ht="14.25" x14ac:dyDescent="0.25">
      <c r="G9473" s="28"/>
    </row>
    <row r="9474" spans="7:7" s="66" customFormat="1" ht="14.25" x14ac:dyDescent="0.25">
      <c r="G9474" s="28"/>
    </row>
    <row r="9475" spans="7:7" s="66" customFormat="1" ht="14.25" x14ac:dyDescent="0.25">
      <c r="G9475" s="28"/>
    </row>
    <row r="9476" spans="7:7" s="66" customFormat="1" ht="14.25" x14ac:dyDescent="0.25">
      <c r="G9476" s="28"/>
    </row>
    <row r="9477" spans="7:7" s="66" customFormat="1" ht="14.25" x14ac:dyDescent="0.25">
      <c r="G9477" s="28"/>
    </row>
    <row r="9478" spans="7:7" s="66" customFormat="1" ht="14.25" x14ac:dyDescent="0.25">
      <c r="G9478" s="28"/>
    </row>
    <row r="9479" spans="7:7" s="66" customFormat="1" ht="14.25" x14ac:dyDescent="0.25">
      <c r="G9479" s="28"/>
    </row>
    <row r="9480" spans="7:7" s="66" customFormat="1" ht="14.25" x14ac:dyDescent="0.25">
      <c r="G9480" s="28"/>
    </row>
    <row r="9481" spans="7:7" s="66" customFormat="1" ht="14.25" x14ac:dyDescent="0.25">
      <c r="G9481" s="28"/>
    </row>
    <row r="9482" spans="7:7" s="66" customFormat="1" ht="14.25" x14ac:dyDescent="0.25">
      <c r="G9482" s="28"/>
    </row>
    <row r="9483" spans="7:7" s="66" customFormat="1" ht="14.25" x14ac:dyDescent="0.25">
      <c r="G9483" s="28"/>
    </row>
    <row r="9484" spans="7:7" s="66" customFormat="1" ht="14.25" x14ac:dyDescent="0.25">
      <c r="G9484" s="28"/>
    </row>
    <row r="9485" spans="7:7" s="66" customFormat="1" ht="14.25" x14ac:dyDescent="0.25">
      <c r="G9485" s="28"/>
    </row>
    <row r="9486" spans="7:7" s="66" customFormat="1" ht="14.25" x14ac:dyDescent="0.25">
      <c r="G9486" s="28"/>
    </row>
    <row r="9487" spans="7:7" s="66" customFormat="1" ht="14.25" x14ac:dyDescent="0.25">
      <c r="G9487" s="28"/>
    </row>
    <row r="9488" spans="7:7" s="66" customFormat="1" ht="14.25" x14ac:dyDescent="0.25">
      <c r="G9488" s="28"/>
    </row>
    <row r="9489" spans="7:7" s="66" customFormat="1" ht="14.25" x14ac:dyDescent="0.25">
      <c r="G9489" s="28"/>
    </row>
    <row r="9490" spans="7:7" s="66" customFormat="1" ht="14.25" x14ac:dyDescent="0.25">
      <c r="G9490" s="28"/>
    </row>
    <row r="9491" spans="7:7" s="66" customFormat="1" ht="14.25" x14ac:dyDescent="0.25">
      <c r="G9491" s="28"/>
    </row>
    <row r="9492" spans="7:7" s="66" customFormat="1" ht="14.25" x14ac:dyDescent="0.25">
      <c r="G9492" s="28"/>
    </row>
    <row r="9493" spans="7:7" s="66" customFormat="1" ht="14.25" x14ac:dyDescent="0.25">
      <c r="G9493" s="28"/>
    </row>
    <row r="9494" spans="7:7" s="66" customFormat="1" ht="14.25" x14ac:dyDescent="0.25">
      <c r="G9494" s="28"/>
    </row>
    <row r="9495" spans="7:7" s="66" customFormat="1" ht="14.25" x14ac:dyDescent="0.25">
      <c r="G9495" s="28"/>
    </row>
    <row r="9496" spans="7:7" s="66" customFormat="1" ht="14.25" x14ac:dyDescent="0.25">
      <c r="G9496" s="28"/>
    </row>
    <row r="9497" spans="7:7" s="66" customFormat="1" ht="14.25" x14ac:dyDescent="0.25">
      <c r="G9497" s="28"/>
    </row>
    <row r="9498" spans="7:7" s="66" customFormat="1" ht="14.25" x14ac:dyDescent="0.25">
      <c r="G9498" s="28"/>
    </row>
    <row r="9499" spans="7:7" s="66" customFormat="1" ht="14.25" x14ac:dyDescent="0.25">
      <c r="G9499" s="28"/>
    </row>
    <row r="9500" spans="7:7" s="66" customFormat="1" ht="14.25" x14ac:dyDescent="0.25">
      <c r="G9500" s="28"/>
    </row>
    <row r="9501" spans="7:7" s="66" customFormat="1" ht="14.25" x14ac:dyDescent="0.25">
      <c r="G9501" s="28"/>
    </row>
    <row r="9502" spans="7:7" s="66" customFormat="1" ht="14.25" x14ac:dyDescent="0.25">
      <c r="G9502" s="28"/>
    </row>
    <row r="9503" spans="7:7" s="66" customFormat="1" ht="14.25" x14ac:dyDescent="0.25">
      <c r="G9503" s="28"/>
    </row>
    <row r="9504" spans="7:7" s="66" customFormat="1" ht="14.25" x14ac:dyDescent="0.25">
      <c r="G9504" s="28"/>
    </row>
    <row r="9505" spans="7:7" s="66" customFormat="1" ht="14.25" x14ac:dyDescent="0.25">
      <c r="G9505" s="28"/>
    </row>
    <row r="9506" spans="7:7" s="66" customFormat="1" ht="14.25" x14ac:dyDescent="0.25">
      <c r="G9506" s="28"/>
    </row>
    <row r="9507" spans="7:7" s="66" customFormat="1" ht="14.25" x14ac:dyDescent="0.25">
      <c r="G9507" s="28"/>
    </row>
    <row r="9508" spans="7:7" s="66" customFormat="1" ht="14.25" x14ac:dyDescent="0.25">
      <c r="G9508" s="28"/>
    </row>
    <row r="9509" spans="7:7" s="66" customFormat="1" ht="14.25" x14ac:dyDescent="0.25">
      <c r="G9509" s="28"/>
    </row>
    <row r="9510" spans="7:7" s="66" customFormat="1" ht="14.25" x14ac:dyDescent="0.25">
      <c r="G9510" s="28"/>
    </row>
    <row r="9511" spans="7:7" s="66" customFormat="1" ht="14.25" x14ac:dyDescent="0.25">
      <c r="G9511" s="28"/>
    </row>
    <row r="9512" spans="7:7" s="66" customFormat="1" ht="14.25" x14ac:dyDescent="0.25">
      <c r="G9512" s="28"/>
    </row>
    <row r="9513" spans="7:7" s="66" customFormat="1" ht="14.25" x14ac:dyDescent="0.25">
      <c r="G9513" s="28"/>
    </row>
    <row r="9514" spans="7:7" s="66" customFormat="1" ht="14.25" x14ac:dyDescent="0.25">
      <c r="G9514" s="28"/>
    </row>
    <row r="9515" spans="7:7" s="66" customFormat="1" ht="14.25" x14ac:dyDescent="0.25">
      <c r="G9515" s="28"/>
    </row>
    <row r="9516" spans="7:7" s="66" customFormat="1" ht="14.25" x14ac:dyDescent="0.25">
      <c r="G9516" s="28"/>
    </row>
    <row r="9517" spans="7:7" s="66" customFormat="1" ht="14.25" x14ac:dyDescent="0.25">
      <c r="G9517" s="28"/>
    </row>
    <row r="9518" spans="7:7" s="66" customFormat="1" ht="14.25" x14ac:dyDescent="0.25">
      <c r="G9518" s="28"/>
    </row>
    <row r="9519" spans="7:7" s="66" customFormat="1" ht="14.25" x14ac:dyDescent="0.25">
      <c r="G9519" s="28"/>
    </row>
    <row r="9520" spans="7:7" s="66" customFormat="1" ht="14.25" x14ac:dyDescent="0.25">
      <c r="G9520" s="28"/>
    </row>
    <row r="9521" spans="7:7" s="66" customFormat="1" ht="14.25" x14ac:dyDescent="0.25">
      <c r="G9521" s="28"/>
    </row>
    <row r="9522" spans="7:7" s="66" customFormat="1" ht="14.25" x14ac:dyDescent="0.25">
      <c r="G9522" s="28"/>
    </row>
    <row r="9523" spans="7:7" s="66" customFormat="1" ht="14.25" x14ac:dyDescent="0.25">
      <c r="G9523" s="28"/>
    </row>
    <row r="9524" spans="7:7" s="66" customFormat="1" ht="14.25" x14ac:dyDescent="0.25">
      <c r="G9524" s="28"/>
    </row>
    <row r="9525" spans="7:7" s="66" customFormat="1" ht="14.25" x14ac:dyDescent="0.25">
      <c r="G9525" s="28"/>
    </row>
    <row r="9526" spans="7:7" s="66" customFormat="1" ht="14.25" x14ac:dyDescent="0.25">
      <c r="G9526" s="28"/>
    </row>
    <row r="9527" spans="7:7" s="66" customFormat="1" ht="14.25" x14ac:dyDescent="0.25">
      <c r="G9527" s="28"/>
    </row>
    <row r="9528" spans="7:7" s="66" customFormat="1" ht="14.25" x14ac:dyDescent="0.25">
      <c r="G9528" s="28"/>
    </row>
    <row r="9529" spans="7:7" s="66" customFormat="1" ht="14.25" x14ac:dyDescent="0.25">
      <c r="G9529" s="28"/>
    </row>
    <row r="9530" spans="7:7" s="66" customFormat="1" ht="14.25" x14ac:dyDescent="0.25">
      <c r="G9530" s="28"/>
    </row>
    <row r="9531" spans="7:7" s="66" customFormat="1" ht="14.25" x14ac:dyDescent="0.25">
      <c r="G9531" s="28"/>
    </row>
    <row r="9532" spans="7:7" s="66" customFormat="1" ht="14.25" x14ac:dyDescent="0.25">
      <c r="G9532" s="28"/>
    </row>
    <row r="9533" spans="7:7" s="66" customFormat="1" ht="14.25" x14ac:dyDescent="0.25">
      <c r="G9533" s="28"/>
    </row>
    <row r="9534" spans="7:7" s="66" customFormat="1" ht="14.25" x14ac:dyDescent="0.25">
      <c r="G9534" s="28"/>
    </row>
    <row r="9535" spans="7:7" s="66" customFormat="1" ht="14.25" x14ac:dyDescent="0.25">
      <c r="G9535" s="28"/>
    </row>
    <row r="9536" spans="7:7" s="66" customFormat="1" ht="14.25" x14ac:dyDescent="0.25">
      <c r="G9536" s="28"/>
    </row>
    <row r="9537" spans="7:7" s="66" customFormat="1" ht="14.25" x14ac:dyDescent="0.25">
      <c r="G9537" s="28"/>
    </row>
    <row r="9538" spans="7:7" s="66" customFormat="1" ht="14.25" x14ac:dyDescent="0.25">
      <c r="G9538" s="28"/>
    </row>
    <row r="9539" spans="7:7" s="66" customFormat="1" ht="14.25" x14ac:dyDescent="0.25">
      <c r="G9539" s="28"/>
    </row>
    <row r="9540" spans="7:7" s="66" customFormat="1" ht="14.25" x14ac:dyDescent="0.25">
      <c r="G9540" s="28"/>
    </row>
    <row r="9541" spans="7:7" s="66" customFormat="1" ht="14.25" x14ac:dyDescent="0.25">
      <c r="G9541" s="28"/>
    </row>
    <row r="9542" spans="7:7" s="66" customFormat="1" ht="14.25" x14ac:dyDescent="0.25">
      <c r="G9542" s="28"/>
    </row>
    <row r="9543" spans="7:7" s="66" customFormat="1" ht="14.25" x14ac:dyDescent="0.25">
      <c r="G9543" s="28"/>
    </row>
    <row r="9544" spans="7:7" s="66" customFormat="1" ht="14.25" x14ac:dyDescent="0.25">
      <c r="G9544" s="28"/>
    </row>
    <row r="9545" spans="7:7" s="66" customFormat="1" ht="14.25" x14ac:dyDescent="0.25">
      <c r="G9545" s="28"/>
    </row>
    <row r="9546" spans="7:7" s="66" customFormat="1" ht="14.25" x14ac:dyDescent="0.25">
      <c r="G9546" s="28"/>
    </row>
    <row r="9547" spans="7:7" s="66" customFormat="1" ht="14.25" x14ac:dyDescent="0.25">
      <c r="G9547" s="28"/>
    </row>
    <row r="9548" spans="7:7" s="66" customFormat="1" ht="14.25" x14ac:dyDescent="0.25">
      <c r="G9548" s="28"/>
    </row>
    <row r="9549" spans="7:7" s="66" customFormat="1" ht="14.25" x14ac:dyDescent="0.25">
      <c r="G9549" s="28"/>
    </row>
    <row r="9550" spans="7:7" s="66" customFormat="1" ht="14.25" x14ac:dyDescent="0.25">
      <c r="G9550" s="28"/>
    </row>
    <row r="9551" spans="7:7" s="66" customFormat="1" ht="14.25" x14ac:dyDescent="0.25">
      <c r="G9551" s="28"/>
    </row>
    <row r="9552" spans="7:7" s="66" customFormat="1" ht="14.25" x14ac:dyDescent="0.25">
      <c r="G9552" s="28"/>
    </row>
    <row r="9553" spans="7:7" s="66" customFormat="1" ht="14.25" x14ac:dyDescent="0.25">
      <c r="G9553" s="28"/>
    </row>
    <row r="9554" spans="7:7" s="66" customFormat="1" ht="14.25" x14ac:dyDescent="0.25">
      <c r="G9554" s="28"/>
    </row>
    <row r="9555" spans="7:7" s="66" customFormat="1" ht="14.25" x14ac:dyDescent="0.25">
      <c r="G9555" s="28"/>
    </row>
    <row r="9556" spans="7:7" s="66" customFormat="1" ht="14.25" x14ac:dyDescent="0.25">
      <c r="G9556" s="28"/>
    </row>
    <row r="9557" spans="7:7" s="66" customFormat="1" ht="14.25" x14ac:dyDescent="0.25">
      <c r="G9557" s="28"/>
    </row>
    <row r="9558" spans="7:7" s="66" customFormat="1" ht="14.25" x14ac:dyDescent="0.25">
      <c r="G9558" s="28"/>
    </row>
    <row r="9559" spans="7:7" s="66" customFormat="1" ht="14.25" x14ac:dyDescent="0.25">
      <c r="G9559" s="28"/>
    </row>
    <row r="9560" spans="7:7" s="66" customFormat="1" ht="14.25" x14ac:dyDescent="0.25">
      <c r="G9560" s="28"/>
    </row>
    <row r="9561" spans="7:7" s="66" customFormat="1" ht="14.25" x14ac:dyDescent="0.25">
      <c r="G9561" s="28"/>
    </row>
    <row r="9562" spans="7:7" s="66" customFormat="1" ht="14.25" x14ac:dyDescent="0.25">
      <c r="G9562" s="28"/>
    </row>
    <row r="9563" spans="7:7" s="66" customFormat="1" ht="14.25" x14ac:dyDescent="0.25">
      <c r="G9563" s="28"/>
    </row>
    <row r="9564" spans="7:7" s="66" customFormat="1" ht="14.25" x14ac:dyDescent="0.25">
      <c r="G9564" s="28"/>
    </row>
    <row r="9565" spans="7:7" s="66" customFormat="1" ht="14.25" x14ac:dyDescent="0.25">
      <c r="G9565" s="28"/>
    </row>
    <row r="9566" spans="7:7" s="66" customFormat="1" ht="14.25" x14ac:dyDescent="0.25">
      <c r="G9566" s="28"/>
    </row>
    <row r="9567" spans="7:7" s="66" customFormat="1" ht="14.25" x14ac:dyDescent="0.25">
      <c r="G9567" s="28"/>
    </row>
    <row r="9568" spans="7:7" s="66" customFormat="1" ht="14.25" x14ac:dyDescent="0.25">
      <c r="G9568" s="28"/>
    </row>
    <row r="9569" spans="7:7" s="66" customFormat="1" ht="14.25" x14ac:dyDescent="0.25">
      <c r="G9569" s="28"/>
    </row>
    <row r="9570" spans="7:7" s="66" customFormat="1" ht="14.25" x14ac:dyDescent="0.25">
      <c r="G9570" s="28"/>
    </row>
    <row r="9571" spans="7:7" s="66" customFormat="1" ht="14.25" x14ac:dyDescent="0.25">
      <c r="G9571" s="28"/>
    </row>
    <row r="9572" spans="7:7" s="66" customFormat="1" ht="14.25" x14ac:dyDescent="0.25">
      <c r="G9572" s="28"/>
    </row>
    <row r="9573" spans="7:7" s="66" customFormat="1" ht="14.25" x14ac:dyDescent="0.25">
      <c r="G9573" s="28"/>
    </row>
    <row r="9574" spans="7:7" s="66" customFormat="1" ht="14.25" x14ac:dyDescent="0.25">
      <c r="G9574" s="28"/>
    </row>
    <row r="9575" spans="7:7" s="66" customFormat="1" ht="14.25" x14ac:dyDescent="0.25">
      <c r="G9575" s="28"/>
    </row>
    <row r="9576" spans="7:7" s="66" customFormat="1" ht="14.25" x14ac:dyDescent="0.25">
      <c r="G9576" s="28"/>
    </row>
    <row r="9577" spans="7:7" s="66" customFormat="1" ht="14.25" x14ac:dyDescent="0.25">
      <c r="G9577" s="28"/>
    </row>
    <row r="9578" spans="7:7" s="66" customFormat="1" ht="14.25" x14ac:dyDescent="0.25">
      <c r="G9578" s="28"/>
    </row>
    <row r="9579" spans="7:7" s="66" customFormat="1" ht="14.25" x14ac:dyDescent="0.25">
      <c r="G9579" s="28"/>
    </row>
    <row r="9580" spans="7:7" s="66" customFormat="1" ht="14.25" x14ac:dyDescent="0.25">
      <c r="G9580" s="28"/>
    </row>
    <row r="9581" spans="7:7" s="66" customFormat="1" ht="14.25" x14ac:dyDescent="0.25">
      <c r="G9581" s="28"/>
    </row>
    <row r="9582" spans="7:7" s="66" customFormat="1" ht="14.25" x14ac:dyDescent="0.25">
      <c r="G9582" s="28"/>
    </row>
    <row r="9583" spans="7:7" s="66" customFormat="1" ht="14.25" x14ac:dyDescent="0.25">
      <c r="G9583" s="28"/>
    </row>
    <row r="9584" spans="7:7" s="66" customFormat="1" ht="14.25" x14ac:dyDescent="0.25">
      <c r="G9584" s="28"/>
    </row>
    <row r="9585" spans="7:7" s="66" customFormat="1" ht="14.25" x14ac:dyDescent="0.25">
      <c r="G9585" s="28"/>
    </row>
    <row r="9586" spans="7:7" s="66" customFormat="1" ht="14.25" x14ac:dyDescent="0.25">
      <c r="G9586" s="28"/>
    </row>
    <row r="9587" spans="7:7" s="66" customFormat="1" ht="14.25" x14ac:dyDescent="0.25">
      <c r="G9587" s="28"/>
    </row>
    <row r="9588" spans="7:7" s="66" customFormat="1" ht="14.25" x14ac:dyDescent="0.25">
      <c r="G9588" s="28"/>
    </row>
    <row r="9589" spans="7:7" s="66" customFormat="1" ht="14.25" x14ac:dyDescent="0.25">
      <c r="G9589" s="28"/>
    </row>
    <row r="9590" spans="7:7" s="66" customFormat="1" ht="14.25" x14ac:dyDescent="0.25">
      <c r="G9590" s="28"/>
    </row>
    <row r="9591" spans="7:7" s="66" customFormat="1" ht="14.25" x14ac:dyDescent="0.25">
      <c r="G9591" s="28"/>
    </row>
    <row r="9592" spans="7:7" s="66" customFormat="1" ht="14.25" x14ac:dyDescent="0.25">
      <c r="G9592" s="28"/>
    </row>
    <row r="9593" spans="7:7" s="66" customFormat="1" ht="14.25" x14ac:dyDescent="0.25">
      <c r="G9593" s="28"/>
    </row>
    <row r="9594" spans="7:7" s="66" customFormat="1" ht="14.25" x14ac:dyDescent="0.25">
      <c r="G9594" s="28"/>
    </row>
    <row r="9595" spans="7:7" s="66" customFormat="1" ht="14.25" x14ac:dyDescent="0.25">
      <c r="G9595" s="28"/>
    </row>
    <row r="9596" spans="7:7" s="66" customFormat="1" ht="14.25" x14ac:dyDescent="0.25">
      <c r="G9596" s="28"/>
    </row>
    <row r="9597" spans="7:7" s="66" customFormat="1" ht="14.25" x14ac:dyDescent="0.25">
      <c r="G9597" s="28"/>
    </row>
    <row r="9598" spans="7:7" s="66" customFormat="1" ht="14.25" x14ac:dyDescent="0.25">
      <c r="G9598" s="28"/>
    </row>
    <row r="9599" spans="7:7" s="66" customFormat="1" ht="14.25" x14ac:dyDescent="0.25">
      <c r="G9599" s="28"/>
    </row>
    <row r="9600" spans="7:7" s="66" customFormat="1" ht="14.25" x14ac:dyDescent="0.25">
      <c r="G9600" s="28"/>
    </row>
    <row r="9601" spans="7:7" s="66" customFormat="1" ht="14.25" x14ac:dyDescent="0.25">
      <c r="G9601" s="28"/>
    </row>
    <row r="9602" spans="7:7" s="66" customFormat="1" ht="14.25" x14ac:dyDescent="0.25">
      <c r="G9602" s="28"/>
    </row>
    <row r="9603" spans="7:7" s="66" customFormat="1" ht="14.25" x14ac:dyDescent="0.25">
      <c r="G9603" s="28"/>
    </row>
    <row r="9604" spans="7:7" s="66" customFormat="1" ht="14.25" x14ac:dyDescent="0.25">
      <c r="G9604" s="28"/>
    </row>
    <row r="9605" spans="7:7" s="66" customFormat="1" ht="14.25" x14ac:dyDescent="0.25">
      <c r="G9605" s="28"/>
    </row>
    <row r="9606" spans="7:7" s="66" customFormat="1" ht="14.25" x14ac:dyDescent="0.25">
      <c r="G9606" s="28"/>
    </row>
    <row r="9607" spans="7:7" s="66" customFormat="1" ht="14.25" x14ac:dyDescent="0.25">
      <c r="G9607" s="28"/>
    </row>
    <row r="9608" spans="7:7" s="66" customFormat="1" ht="14.25" x14ac:dyDescent="0.25">
      <c r="G9608" s="28"/>
    </row>
    <row r="9609" spans="7:7" s="66" customFormat="1" ht="14.25" x14ac:dyDescent="0.25">
      <c r="G9609" s="28"/>
    </row>
    <row r="9610" spans="7:7" s="66" customFormat="1" ht="14.25" x14ac:dyDescent="0.25">
      <c r="G9610" s="28"/>
    </row>
    <row r="9611" spans="7:7" s="66" customFormat="1" ht="14.25" x14ac:dyDescent="0.25">
      <c r="G9611" s="28"/>
    </row>
    <row r="9612" spans="7:7" s="66" customFormat="1" ht="14.25" x14ac:dyDescent="0.25">
      <c r="G9612" s="28"/>
    </row>
    <row r="9613" spans="7:7" s="66" customFormat="1" ht="14.25" x14ac:dyDescent="0.25">
      <c r="G9613" s="28"/>
    </row>
    <row r="9614" spans="7:7" s="66" customFormat="1" ht="14.25" x14ac:dyDescent="0.25">
      <c r="G9614" s="28"/>
    </row>
    <row r="9615" spans="7:7" s="66" customFormat="1" ht="14.25" x14ac:dyDescent="0.25">
      <c r="G9615" s="28"/>
    </row>
    <row r="9616" spans="7:7" s="66" customFormat="1" ht="14.25" x14ac:dyDescent="0.25">
      <c r="G9616" s="28"/>
    </row>
    <row r="9617" spans="7:7" s="66" customFormat="1" ht="14.25" x14ac:dyDescent="0.25">
      <c r="G9617" s="28"/>
    </row>
    <row r="9618" spans="7:7" s="66" customFormat="1" ht="14.25" x14ac:dyDescent="0.25">
      <c r="G9618" s="28"/>
    </row>
    <row r="9619" spans="7:7" s="66" customFormat="1" ht="14.25" x14ac:dyDescent="0.25">
      <c r="G9619" s="28"/>
    </row>
    <row r="9620" spans="7:7" s="66" customFormat="1" ht="14.25" x14ac:dyDescent="0.25">
      <c r="G9620" s="28"/>
    </row>
    <row r="9621" spans="7:7" s="66" customFormat="1" ht="14.25" x14ac:dyDescent="0.25">
      <c r="G9621" s="28"/>
    </row>
    <row r="9622" spans="7:7" s="66" customFormat="1" ht="14.25" x14ac:dyDescent="0.25">
      <c r="G9622" s="28"/>
    </row>
    <row r="9623" spans="7:7" s="66" customFormat="1" ht="14.25" x14ac:dyDescent="0.25">
      <c r="G9623" s="28"/>
    </row>
    <row r="9624" spans="7:7" s="66" customFormat="1" ht="14.25" x14ac:dyDescent="0.25">
      <c r="G9624" s="28"/>
    </row>
    <row r="9625" spans="7:7" s="66" customFormat="1" ht="14.25" x14ac:dyDescent="0.25">
      <c r="G9625" s="28"/>
    </row>
    <row r="9626" spans="7:7" s="66" customFormat="1" ht="14.25" x14ac:dyDescent="0.25">
      <c r="G9626" s="28"/>
    </row>
    <row r="9627" spans="7:7" s="66" customFormat="1" ht="14.25" x14ac:dyDescent="0.25">
      <c r="G9627" s="28"/>
    </row>
    <row r="9628" spans="7:7" s="66" customFormat="1" ht="14.25" x14ac:dyDescent="0.25">
      <c r="G9628" s="28"/>
    </row>
    <row r="9629" spans="7:7" s="66" customFormat="1" ht="14.25" x14ac:dyDescent="0.25">
      <c r="G9629" s="28"/>
    </row>
    <row r="9630" spans="7:7" s="66" customFormat="1" ht="14.25" x14ac:dyDescent="0.25">
      <c r="G9630" s="28"/>
    </row>
    <row r="9631" spans="7:7" s="66" customFormat="1" ht="14.25" x14ac:dyDescent="0.25">
      <c r="G9631" s="28"/>
    </row>
    <row r="9632" spans="7:7" s="66" customFormat="1" ht="14.25" x14ac:dyDescent="0.25">
      <c r="G9632" s="28"/>
    </row>
    <row r="9633" spans="7:7" s="66" customFormat="1" ht="14.25" x14ac:dyDescent="0.25">
      <c r="G9633" s="28"/>
    </row>
    <row r="9634" spans="7:7" s="66" customFormat="1" ht="14.25" x14ac:dyDescent="0.25">
      <c r="G9634" s="28"/>
    </row>
    <row r="9635" spans="7:7" s="66" customFormat="1" ht="14.25" x14ac:dyDescent="0.25">
      <c r="G9635" s="28"/>
    </row>
    <row r="9636" spans="7:7" s="66" customFormat="1" ht="14.25" x14ac:dyDescent="0.25">
      <c r="G9636" s="28"/>
    </row>
    <row r="9637" spans="7:7" s="66" customFormat="1" ht="14.25" x14ac:dyDescent="0.25">
      <c r="G9637" s="28"/>
    </row>
    <row r="9638" spans="7:7" s="66" customFormat="1" ht="14.25" x14ac:dyDescent="0.25">
      <c r="G9638" s="28"/>
    </row>
    <row r="9639" spans="7:7" s="66" customFormat="1" ht="14.25" x14ac:dyDescent="0.25">
      <c r="G9639" s="28"/>
    </row>
    <row r="9640" spans="7:7" s="66" customFormat="1" ht="14.25" x14ac:dyDescent="0.25">
      <c r="G9640" s="28"/>
    </row>
    <row r="9641" spans="7:7" s="66" customFormat="1" ht="14.25" x14ac:dyDescent="0.25">
      <c r="G9641" s="28"/>
    </row>
    <row r="9642" spans="7:7" s="66" customFormat="1" ht="14.25" x14ac:dyDescent="0.25">
      <c r="G9642" s="28"/>
    </row>
    <row r="9643" spans="7:7" s="66" customFormat="1" ht="14.25" x14ac:dyDescent="0.25">
      <c r="G9643" s="28"/>
    </row>
    <row r="9644" spans="7:7" s="66" customFormat="1" ht="14.25" x14ac:dyDescent="0.25">
      <c r="G9644" s="28"/>
    </row>
    <row r="9645" spans="7:7" s="66" customFormat="1" ht="14.25" x14ac:dyDescent="0.25">
      <c r="G9645" s="28"/>
    </row>
    <row r="9646" spans="7:7" s="66" customFormat="1" ht="14.25" x14ac:dyDescent="0.25">
      <c r="G9646" s="28"/>
    </row>
    <row r="9647" spans="7:7" s="66" customFormat="1" ht="14.25" x14ac:dyDescent="0.25">
      <c r="G9647" s="28"/>
    </row>
    <row r="9648" spans="7:7" s="66" customFormat="1" ht="14.25" x14ac:dyDescent="0.25">
      <c r="G9648" s="28"/>
    </row>
    <row r="9649" spans="7:7" s="66" customFormat="1" ht="14.25" x14ac:dyDescent="0.25">
      <c r="G9649" s="28"/>
    </row>
    <row r="9650" spans="7:7" s="66" customFormat="1" ht="14.25" x14ac:dyDescent="0.25">
      <c r="G9650" s="28"/>
    </row>
    <row r="9651" spans="7:7" s="66" customFormat="1" ht="14.25" x14ac:dyDescent="0.25">
      <c r="G9651" s="28"/>
    </row>
    <row r="9652" spans="7:7" s="66" customFormat="1" ht="14.25" x14ac:dyDescent="0.25">
      <c r="G9652" s="28"/>
    </row>
    <row r="9653" spans="7:7" s="66" customFormat="1" ht="14.25" x14ac:dyDescent="0.25">
      <c r="G9653" s="28"/>
    </row>
    <row r="9654" spans="7:7" s="66" customFormat="1" ht="14.25" x14ac:dyDescent="0.25">
      <c r="G9654" s="28"/>
    </row>
    <row r="9655" spans="7:7" s="66" customFormat="1" ht="14.25" x14ac:dyDescent="0.25">
      <c r="G9655" s="28"/>
    </row>
    <row r="9656" spans="7:7" s="66" customFormat="1" ht="14.25" x14ac:dyDescent="0.25">
      <c r="G9656" s="28"/>
    </row>
    <row r="9657" spans="7:7" s="66" customFormat="1" ht="14.25" x14ac:dyDescent="0.25">
      <c r="G9657" s="28"/>
    </row>
    <row r="9658" spans="7:7" s="66" customFormat="1" ht="14.25" x14ac:dyDescent="0.25">
      <c r="G9658" s="28"/>
    </row>
    <row r="9659" spans="7:7" s="66" customFormat="1" ht="14.25" x14ac:dyDescent="0.25">
      <c r="G9659" s="28"/>
    </row>
    <row r="9660" spans="7:7" s="66" customFormat="1" ht="14.25" x14ac:dyDescent="0.25">
      <c r="G9660" s="28"/>
    </row>
    <row r="9661" spans="7:7" s="66" customFormat="1" ht="14.25" x14ac:dyDescent="0.25">
      <c r="G9661" s="28"/>
    </row>
    <row r="9662" spans="7:7" s="66" customFormat="1" ht="14.25" x14ac:dyDescent="0.25">
      <c r="G9662" s="28"/>
    </row>
    <row r="9663" spans="7:7" s="66" customFormat="1" ht="14.25" x14ac:dyDescent="0.25">
      <c r="G9663" s="28"/>
    </row>
    <row r="9664" spans="7:7" s="66" customFormat="1" ht="14.25" x14ac:dyDescent="0.25">
      <c r="G9664" s="28"/>
    </row>
    <row r="9665" spans="7:7" s="66" customFormat="1" ht="14.25" x14ac:dyDescent="0.25">
      <c r="G9665" s="28"/>
    </row>
    <row r="9666" spans="7:7" s="66" customFormat="1" ht="14.25" x14ac:dyDescent="0.25">
      <c r="G9666" s="28"/>
    </row>
    <row r="9667" spans="7:7" s="66" customFormat="1" ht="14.25" x14ac:dyDescent="0.25">
      <c r="G9667" s="28"/>
    </row>
    <row r="9668" spans="7:7" s="66" customFormat="1" ht="14.25" x14ac:dyDescent="0.25">
      <c r="G9668" s="28"/>
    </row>
    <row r="9669" spans="7:7" s="66" customFormat="1" ht="14.25" x14ac:dyDescent="0.25">
      <c r="G9669" s="28"/>
    </row>
    <row r="9670" spans="7:7" s="66" customFormat="1" ht="14.25" x14ac:dyDescent="0.25">
      <c r="G9670" s="28"/>
    </row>
    <row r="9671" spans="7:7" s="66" customFormat="1" ht="14.25" x14ac:dyDescent="0.25">
      <c r="G9671" s="28"/>
    </row>
    <row r="9672" spans="7:7" s="66" customFormat="1" ht="14.25" x14ac:dyDescent="0.25">
      <c r="G9672" s="28"/>
    </row>
    <row r="9673" spans="7:7" s="66" customFormat="1" ht="14.25" x14ac:dyDescent="0.25">
      <c r="G9673" s="28"/>
    </row>
    <row r="9674" spans="7:7" s="66" customFormat="1" ht="14.25" x14ac:dyDescent="0.25">
      <c r="G9674" s="28"/>
    </row>
    <row r="9675" spans="7:7" s="66" customFormat="1" ht="14.25" x14ac:dyDescent="0.25">
      <c r="G9675" s="28"/>
    </row>
    <row r="9676" spans="7:7" s="66" customFormat="1" ht="14.25" x14ac:dyDescent="0.25">
      <c r="G9676" s="28"/>
    </row>
    <row r="9677" spans="7:7" s="66" customFormat="1" ht="14.25" x14ac:dyDescent="0.25">
      <c r="G9677" s="28"/>
    </row>
    <row r="9678" spans="7:7" s="66" customFormat="1" ht="14.25" x14ac:dyDescent="0.25">
      <c r="G9678" s="28"/>
    </row>
    <row r="9679" spans="7:7" s="66" customFormat="1" ht="14.25" x14ac:dyDescent="0.25">
      <c r="G9679" s="28"/>
    </row>
    <row r="9680" spans="7:7" s="66" customFormat="1" ht="14.25" x14ac:dyDescent="0.25">
      <c r="G9680" s="28"/>
    </row>
    <row r="9681" spans="7:7" s="66" customFormat="1" ht="14.25" x14ac:dyDescent="0.25">
      <c r="G9681" s="28"/>
    </row>
    <row r="9682" spans="7:7" s="66" customFormat="1" ht="14.25" x14ac:dyDescent="0.25">
      <c r="G9682" s="28"/>
    </row>
    <row r="9683" spans="7:7" s="66" customFormat="1" ht="14.25" x14ac:dyDescent="0.25">
      <c r="G9683" s="28"/>
    </row>
    <row r="9684" spans="7:7" s="66" customFormat="1" ht="14.25" x14ac:dyDescent="0.25">
      <c r="G9684" s="28"/>
    </row>
    <row r="9685" spans="7:7" s="66" customFormat="1" ht="14.25" x14ac:dyDescent="0.25">
      <c r="G9685" s="28"/>
    </row>
    <row r="9686" spans="7:7" s="66" customFormat="1" ht="14.25" x14ac:dyDescent="0.25">
      <c r="G9686" s="28"/>
    </row>
    <row r="9687" spans="7:7" s="66" customFormat="1" ht="14.25" x14ac:dyDescent="0.25">
      <c r="G9687" s="28"/>
    </row>
    <row r="9688" spans="7:7" s="66" customFormat="1" ht="14.25" x14ac:dyDescent="0.25">
      <c r="G9688" s="28"/>
    </row>
    <row r="9689" spans="7:7" s="66" customFormat="1" ht="14.25" x14ac:dyDescent="0.25">
      <c r="G9689" s="28"/>
    </row>
    <row r="9690" spans="7:7" s="66" customFormat="1" ht="14.25" x14ac:dyDescent="0.25">
      <c r="G9690" s="28"/>
    </row>
    <row r="9691" spans="7:7" s="66" customFormat="1" ht="14.25" x14ac:dyDescent="0.25">
      <c r="G9691" s="28"/>
    </row>
    <row r="9692" spans="7:7" s="66" customFormat="1" ht="14.25" x14ac:dyDescent="0.25">
      <c r="G9692" s="28"/>
    </row>
    <row r="9693" spans="7:7" s="66" customFormat="1" ht="14.25" x14ac:dyDescent="0.25">
      <c r="G9693" s="28"/>
    </row>
    <row r="9694" spans="7:7" s="66" customFormat="1" ht="14.25" x14ac:dyDescent="0.25">
      <c r="G9694" s="28"/>
    </row>
    <row r="9695" spans="7:7" s="66" customFormat="1" ht="14.25" x14ac:dyDescent="0.25">
      <c r="G9695" s="28"/>
    </row>
    <row r="9696" spans="7:7" s="66" customFormat="1" ht="14.25" x14ac:dyDescent="0.25">
      <c r="G9696" s="28"/>
    </row>
    <row r="9697" spans="7:7" s="66" customFormat="1" ht="14.25" x14ac:dyDescent="0.25">
      <c r="G9697" s="28"/>
    </row>
    <row r="9698" spans="7:7" s="66" customFormat="1" ht="14.25" x14ac:dyDescent="0.25">
      <c r="G9698" s="28"/>
    </row>
    <row r="9699" spans="7:7" s="66" customFormat="1" ht="14.25" x14ac:dyDescent="0.25">
      <c r="G9699" s="28"/>
    </row>
    <row r="9700" spans="7:7" s="66" customFormat="1" ht="14.25" x14ac:dyDescent="0.25">
      <c r="G9700" s="28"/>
    </row>
    <row r="9701" spans="7:7" s="66" customFormat="1" ht="14.25" x14ac:dyDescent="0.25">
      <c r="G9701" s="28"/>
    </row>
    <row r="9702" spans="7:7" s="66" customFormat="1" ht="14.25" x14ac:dyDescent="0.25">
      <c r="G9702" s="28"/>
    </row>
    <row r="9703" spans="7:7" s="66" customFormat="1" ht="14.25" x14ac:dyDescent="0.25">
      <c r="G9703" s="28"/>
    </row>
    <row r="9704" spans="7:7" s="66" customFormat="1" ht="14.25" x14ac:dyDescent="0.25">
      <c r="G9704" s="28"/>
    </row>
    <row r="9705" spans="7:7" s="66" customFormat="1" ht="14.25" x14ac:dyDescent="0.25">
      <c r="G9705" s="28"/>
    </row>
    <row r="9706" spans="7:7" s="66" customFormat="1" ht="14.25" x14ac:dyDescent="0.25">
      <c r="G9706" s="28"/>
    </row>
    <row r="9707" spans="7:7" s="66" customFormat="1" ht="14.25" x14ac:dyDescent="0.25">
      <c r="G9707" s="28"/>
    </row>
    <row r="9708" spans="7:7" s="66" customFormat="1" ht="14.25" x14ac:dyDescent="0.25">
      <c r="G9708" s="28"/>
    </row>
    <row r="9709" spans="7:7" s="66" customFormat="1" ht="14.25" x14ac:dyDescent="0.25">
      <c r="G9709" s="28"/>
    </row>
    <row r="9710" spans="7:7" s="66" customFormat="1" ht="14.25" x14ac:dyDescent="0.25">
      <c r="G9710" s="28"/>
    </row>
    <row r="9711" spans="7:7" s="66" customFormat="1" ht="14.25" x14ac:dyDescent="0.25">
      <c r="G9711" s="28"/>
    </row>
    <row r="9712" spans="7:7" s="66" customFormat="1" ht="14.25" x14ac:dyDescent="0.25">
      <c r="G9712" s="28"/>
    </row>
    <row r="9713" spans="7:7" s="66" customFormat="1" ht="14.25" x14ac:dyDescent="0.25">
      <c r="G9713" s="28"/>
    </row>
    <row r="9714" spans="7:7" s="66" customFormat="1" ht="14.25" x14ac:dyDescent="0.25">
      <c r="G9714" s="28"/>
    </row>
    <row r="9715" spans="7:7" s="66" customFormat="1" ht="14.25" x14ac:dyDescent="0.25">
      <c r="G9715" s="28"/>
    </row>
    <row r="9716" spans="7:7" s="66" customFormat="1" ht="14.25" x14ac:dyDescent="0.25">
      <c r="G9716" s="28"/>
    </row>
    <row r="9717" spans="7:7" s="66" customFormat="1" ht="14.25" x14ac:dyDescent="0.25">
      <c r="G9717" s="28"/>
    </row>
    <row r="9718" spans="7:7" s="66" customFormat="1" ht="14.25" x14ac:dyDescent="0.25">
      <c r="G9718" s="28"/>
    </row>
    <row r="9719" spans="7:7" s="66" customFormat="1" ht="14.25" x14ac:dyDescent="0.25">
      <c r="G9719" s="28"/>
    </row>
    <row r="9720" spans="7:7" s="66" customFormat="1" ht="14.25" x14ac:dyDescent="0.25">
      <c r="G9720" s="28"/>
    </row>
    <row r="9721" spans="7:7" s="66" customFormat="1" ht="14.25" x14ac:dyDescent="0.25">
      <c r="G9721" s="28"/>
    </row>
    <row r="9722" spans="7:7" s="66" customFormat="1" ht="14.25" x14ac:dyDescent="0.25">
      <c r="G9722" s="28"/>
    </row>
    <row r="9723" spans="7:7" s="66" customFormat="1" ht="14.25" x14ac:dyDescent="0.25">
      <c r="G9723" s="28"/>
    </row>
    <row r="9724" spans="7:7" s="66" customFormat="1" ht="14.25" x14ac:dyDescent="0.25">
      <c r="G9724" s="28"/>
    </row>
    <row r="9725" spans="7:7" s="66" customFormat="1" ht="14.25" x14ac:dyDescent="0.25">
      <c r="G9725" s="28"/>
    </row>
    <row r="9726" spans="7:7" s="66" customFormat="1" ht="14.25" x14ac:dyDescent="0.25">
      <c r="G9726" s="28"/>
    </row>
    <row r="9727" spans="7:7" s="66" customFormat="1" ht="14.25" x14ac:dyDescent="0.25">
      <c r="G9727" s="28"/>
    </row>
    <row r="9728" spans="7:7" s="66" customFormat="1" ht="14.25" x14ac:dyDescent="0.25">
      <c r="G9728" s="28"/>
    </row>
    <row r="9729" spans="7:7" s="66" customFormat="1" ht="14.25" x14ac:dyDescent="0.25">
      <c r="G9729" s="28"/>
    </row>
    <row r="9730" spans="7:7" s="66" customFormat="1" ht="14.25" x14ac:dyDescent="0.25">
      <c r="G9730" s="28"/>
    </row>
    <row r="9731" spans="7:7" s="66" customFormat="1" ht="14.25" x14ac:dyDescent="0.25">
      <c r="G9731" s="28"/>
    </row>
    <row r="9732" spans="7:7" s="66" customFormat="1" ht="14.25" x14ac:dyDescent="0.25">
      <c r="G9732" s="28"/>
    </row>
    <row r="9733" spans="7:7" s="66" customFormat="1" ht="14.25" x14ac:dyDescent="0.25">
      <c r="G9733" s="28"/>
    </row>
    <row r="9734" spans="7:7" s="66" customFormat="1" ht="14.25" x14ac:dyDescent="0.25">
      <c r="G9734" s="28"/>
    </row>
    <row r="9735" spans="7:7" s="66" customFormat="1" ht="14.25" x14ac:dyDescent="0.25">
      <c r="G9735" s="28"/>
    </row>
    <row r="9736" spans="7:7" s="66" customFormat="1" ht="14.25" x14ac:dyDescent="0.25">
      <c r="G9736" s="28"/>
    </row>
    <row r="9737" spans="7:7" s="66" customFormat="1" ht="14.25" x14ac:dyDescent="0.25">
      <c r="G9737" s="28"/>
    </row>
    <row r="9738" spans="7:7" s="66" customFormat="1" ht="14.25" x14ac:dyDescent="0.25">
      <c r="G9738" s="28"/>
    </row>
    <row r="9739" spans="7:7" s="66" customFormat="1" ht="14.25" x14ac:dyDescent="0.25">
      <c r="G9739" s="28"/>
    </row>
    <row r="9740" spans="7:7" s="66" customFormat="1" ht="14.25" x14ac:dyDescent="0.25">
      <c r="G9740" s="28"/>
    </row>
    <row r="9741" spans="7:7" s="66" customFormat="1" ht="14.25" x14ac:dyDescent="0.25">
      <c r="G9741" s="28"/>
    </row>
    <row r="9742" spans="7:7" s="66" customFormat="1" ht="14.25" x14ac:dyDescent="0.25">
      <c r="G9742" s="28"/>
    </row>
    <row r="9743" spans="7:7" s="66" customFormat="1" ht="14.25" x14ac:dyDescent="0.25">
      <c r="G9743" s="28"/>
    </row>
    <row r="9744" spans="7:7" s="66" customFormat="1" ht="14.25" x14ac:dyDescent="0.25">
      <c r="G9744" s="28"/>
    </row>
    <row r="9745" spans="7:7" s="66" customFormat="1" ht="14.25" x14ac:dyDescent="0.25">
      <c r="G9745" s="28"/>
    </row>
    <row r="9746" spans="7:7" s="66" customFormat="1" ht="14.25" x14ac:dyDescent="0.25">
      <c r="G9746" s="28"/>
    </row>
    <row r="9747" spans="7:7" s="66" customFormat="1" ht="14.25" x14ac:dyDescent="0.25">
      <c r="G9747" s="28"/>
    </row>
    <row r="9748" spans="7:7" s="66" customFormat="1" ht="14.25" x14ac:dyDescent="0.25">
      <c r="G9748" s="28"/>
    </row>
    <row r="9749" spans="7:7" s="66" customFormat="1" ht="14.25" x14ac:dyDescent="0.25">
      <c r="G9749" s="28"/>
    </row>
    <row r="9750" spans="7:7" s="66" customFormat="1" ht="14.25" x14ac:dyDescent="0.25">
      <c r="G9750" s="28"/>
    </row>
    <row r="9751" spans="7:7" s="66" customFormat="1" ht="14.25" x14ac:dyDescent="0.25">
      <c r="G9751" s="28"/>
    </row>
    <row r="9752" spans="7:7" s="66" customFormat="1" ht="14.25" x14ac:dyDescent="0.25">
      <c r="G9752" s="28"/>
    </row>
    <row r="9753" spans="7:7" s="66" customFormat="1" ht="14.25" x14ac:dyDescent="0.25">
      <c r="G9753" s="28"/>
    </row>
    <row r="9754" spans="7:7" s="66" customFormat="1" ht="14.25" x14ac:dyDescent="0.25">
      <c r="G9754" s="28"/>
    </row>
    <row r="9755" spans="7:7" s="66" customFormat="1" ht="14.25" x14ac:dyDescent="0.25">
      <c r="G9755" s="28"/>
    </row>
    <row r="9756" spans="7:7" s="66" customFormat="1" ht="14.25" x14ac:dyDescent="0.25">
      <c r="G9756" s="28"/>
    </row>
    <row r="9757" spans="7:7" s="66" customFormat="1" ht="14.25" x14ac:dyDescent="0.25">
      <c r="G9757" s="28"/>
    </row>
    <row r="9758" spans="7:7" s="66" customFormat="1" ht="14.25" x14ac:dyDescent="0.25">
      <c r="G9758" s="28"/>
    </row>
    <row r="9759" spans="7:7" s="66" customFormat="1" ht="14.25" x14ac:dyDescent="0.25">
      <c r="G9759" s="28"/>
    </row>
    <row r="9760" spans="7:7" s="66" customFormat="1" ht="14.25" x14ac:dyDescent="0.25">
      <c r="G9760" s="28"/>
    </row>
    <row r="9761" spans="7:7" s="66" customFormat="1" ht="14.25" x14ac:dyDescent="0.25">
      <c r="G9761" s="28"/>
    </row>
    <row r="9762" spans="7:7" s="66" customFormat="1" ht="14.25" x14ac:dyDescent="0.25">
      <c r="G9762" s="28"/>
    </row>
    <row r="9763" spans="7:7" s="66" customFormat="1" ht="14.25" x14ac:dyDescent="0.25">
      <c r="G9763" s="28"/>
    </row>
    <row r="9764" spans="7:7" s="66" customFormat="1" ht="14.25" x14ac:dyDescent="0.25">
      <c r="G9764" s="28"/>
    </row>
    <row r="9765" spans="7:7" s="66" customFormat="1" ht="14.25" x14ac:dyDescent="0.25">
      <c r="G9765" s="28"/>
    </row>
    <row r="9766" spans="7:7" s="66" customFormat="1" ht="14.25" x14ac:dyDescent="0.25">
      <c r="G9766" s="28"/>
    </row>
    <row r="9767" spans="7:7" s="66" customFormat="1" ht="14.25" x14ac:dyDescent="0.25">
      <c r="G9767" s="28"/>
    </row>
    <row r="9768" spans="7:7" s="66" customFormat="1" ht="14.25" x14ac:dyDescent="0.25">
      <c r="G9768" s="28"/>
    </row>
    <row r="9769" spans="7:7" s="66" customFormat="1" ht="14.25" x14ac:dyDescent="0.25">
      <c r="G9769" s="28"/>
    </row>
    <row r="9770" spans="7:7" s="66" customFormat="1" ht="14.25" x14ac:dyDescent="0.25">
      <c r="G9770" s="28"/>
    </row>
    <row r="9771" spans="7:7" s="66" customFormat="1" ht="14.25" x14ac:dyDescent="0.25">
      <c r="G9771" s="28"/>
    </row>
    <row r="9772" spans="7:7" s="66" customFormat="1" ht="14.25" x14ac:dyDescent="0.25">
      <c r="G9772" s="28"/>
    </row>
    <row r="9773" spans="7:7" s="66" customFormat="1" ht="14.25" x14ac:dyDescent="0.25">
      <c r="G9773" s="28"/>
    </row>
    <row r="9774" spans="7:7" s="66" customFormat="1" ht="14.25" x14ac:dyDescent="0.25">
      <c r="G9774" s="28"/>
    </row>
    <row r="9775" spans="7:7" s="66" customFormat="1" ht="14.25" x14ac:dyDescent="0.25">
      <c r="G9775" s="28"/>
    </row>
    <row r="9776" spans="7:7" s="66" customFormat="1" ht="14.25" x14ac:dyDescent="0.25">
      <c r="G9776" s="28"/>
    </row>
    <row r="9777" spans="7:7" s="66" customFormat="1" ht="14.25" x14ac:dyDescent="0.25">
      <c r="G9777" s="28"/>
    </row>
    <row r="9778" spans="7:7" s="66" customFormat="1" ht="14.25" x14ac:dyDescent="0.25">
      <c r="G9778" s="28"/>
    </row>
    <row r="9779" spans="7:7" s="66" customFormat="1" ht="14.25" x14ac:dyDescent="0.25">
      <c r="G9779" s="28"/>
    </row>
    <row r="9780" spans="7:7" s="66" customFormat="1" ht="14.25" x14ac:dyDescent="0.25">
      <c r="G9780" s="28"/>
    </row>
    <row r="9781" spans="7:7" s="66" customFormat="1" ht="14.25" x14ac:dyDescent="0.25">
      <c r="G9781" s="28"/>
    </row>
    <row r="9782" spans="7:7" s="66" customFormat="1" ht="14.25" x14ac:dyDescent="0.25">
      <c r="G9782" s="28"/>
    </row>
    <row r="9783" spans="7:7" s="66" customFormat="1" ht="14.25" x14ac:dyDescent="0.25">
      <c r="G9783" s="28"/>
    </row>
    <row r="9784" spans="7:7" s="66" customFormat="1" ht="14.25" x14ac:dyDescent="0.25">
      <c r="G9784" s="28"/>
    </row>
    <row r="9785" spans="7:7" s="66" customFormat="1" ht="14.25" x14ac:dyDescent="0.25">
      <c r="G9785" s="28"/>
    </row>
    <row r="9786" spans="7:7" s="66" customFormat="1" ht="14.25" x14ac:dyDescent="0.25">
      <c r="G9786" s="28"/>
    </row>
    <row r="9787" spans="7:7" s="66" customFormat="1" ht="14.25" x14ac:dyDescent="0.25">
      <c r="G9787" s="28"/>
    </row>
    <row r="9788" spans="7:7" s="66" customFormat="1" ht="14.25" x14ac:dyDescent="0.25">
      <c r="G9788" s="28"/>
    </row>
    <row r="9789" spans="7:7" s="66" customFormat="1" ht="14.25" x14ac:dyDescent="0.25">
      <c r="G9789" s="28"/>
    </row>
    <row r="9790" spans="7:7" s="66" customFormat="1" ht="14.25" x14ac:dyDescent="0.25">
      <c r="G9790" s="28"/>
    </row>
    <row r="9791" spans="7:7" s="66" customFormat="1" ht="14.25" x14ac:dyDescent="0.25">
      <c r="G9791" s="28"/>
    </row>
    <row r="9792" spans="7:7" s="66" customFormat="1" ht="14.25" x14ac:dyDescent="0.25">
      <c r="G9792" s="28"/>
    </row>
    <row r="9793" spans="7:7" s="66" customFormat="1" ht="14.25" x14ac:dyDescent="0.25">
      <c r="G9793" s="28"/>
    </row>
    <row r="9794" spans="7:7" s="66" customFormat="1" ht="14.25" x14ac:dyDescent="0.25">
      <c r="G9794" s="28"/>
    </row>
    <row r="9795" spans="7:7" s="66" customFormat="1" ht="14.25" x14ac:dyDescent="0.25">
      <c r="G9795" s="28"/>
    </row>
    <row r="9796" spans="7:7" s="66" customFormat="1" ht="14.25" x14ac:dyDescent="0.25">
      <c r="G9796" s="28"/>
    </row>
    <row r="9797" spans="7:7" s="66" customFormat="1" ht="14.25" x14ac:dyDescent="0.25">
      <c r="G9797" s="28"/>
    </row>
    <row r="9798" spans="7:7" s="66" customFormat="1" ht="14.25" x14ac:dyDescent="0.25">
      <c r="G9798" s="28"/>
    </row>
    <row r="9799" spans="7:7" s="66" customFormat="1" ht="14.25" x14ac:dyDescent="0.25">
      <c r="G9799" s="28"/>
    </row>
    <row r="9800" spans="7:7" s="66" customFormat="1" ht="14.25" x14ac:dyDescent="0.25">
      <c r="G9800" s="28"/>
    </row>
    <row r="9801" spans="7:7" s="66" customFormat="1" ht="14.25" x14ac:dyDescent="0.25">
      <c r="G9801" s="28"/>
    </row>
    <row r="9802" spans="7:7" s="66" customFormat="1" ht="14.25" x14ac:dyDescent="0.25">
      <c r="G9802" s="28"/>
    </row>
    <row r="9803" spans="7:7" s="66" customFormat="1" ht="14.25" x14ac:dyDescent="0.25">
      <c r="G9803" s="28"/>
    </row>
    <row r="9804" spans="7:7" s="66" customFormat="1" ht="14.25" x14ac:dyDescent="0.25">
      <c r="G9804" s="28"/>
    </row>
    <row r="9805" spans="7:7" s="66" customFormat="1" ht="14.25" x14ac:dyDescent="0.25">
      <c r="G9805" s="28"/>
    </row>
    <row r="9806" spans="7:7" s="66" customFormat="1" ht="14.25" x14ac:dyDescent="0.25">
      <c r="G9806" s="28"/>
    </row>
    <row r="9807" spans="7:7" s="66" customFormat="1" ht="14.25" x14ac:dyDescent="0.25">
      <c r="G9807" s="28"/>
    </row>
    <row r="9808" spans="7:7" s="66" customFormat="1" ht="14.25" x14ac:dyDescent="0.25">
      <c r="G9808" s="28"/>
    </row>
    <row r="9809" spans="7:7" s="66" customFormat="1" ht="14.25" x14ac:dyDescent="0.25">
      <c r="G9809" s="28"/>
    </row>
    <row r="9810" spans="7:7" s="66" customFormat="1" ht="14.25" x14ac:dyDescent="0.25">
      <c r="G9810" s="28"/>
    </row>
    <row r="9811" spans="7:7" s="66" customFormat="1" ht="14.25" x14ac:dyDescent="0.25">
      <c r="G9811" s="28"/>
    </row>
    <row r="9812" spans="7:7" s="66" customFormat="1" ht="14.25" x14ac:dyDescent="0.25">
      <c r="G9812" s="28"/>
    </row>
    <row r="9813" spans="7:7" s="66" customFormat="1" ht="14.25" x14ac:dyDescent="0.25">
      <c r="G9813" s="28"/>
    </row>
    <row r="9814" spans="7:7" s="66" customFormat="1" ht="14.25" x14ac:dyDescent="0.25">
      <c r="G9814" s="28"/>
    </row>
    <row r="9815" spans="7:7" s="66" customFormat="1" ht="14.25" x14ac:dyDescent="0.25">
      <c r="G9815" s="28"/>
    </row>
    <row r="9816" spans="7:7" s="66" customFormat="1" ht="14.25" x14ac:dyDescent="0.25">
      <c r="G9816" s="28"/>
    </row>
    <row r="9817" spans="7:7" s="66" customFormat="1" ht="14.25" x14ac:dyDescent="0.25">
      <c r="G9817" s="28"/>
    </row>
    <row r="9818" spans="7:7" s="66" customFormat="1" ht="14.25" x14ac:dyDescent="0.25">
      <c r="G9818" s="28"/>
    </row>
    <row r="9819" spans="7:7" s="66" customFormat="1" ht="14.25" x14ac:dyDescent="0.25">
      <c r="G9819" s="28"/>
    </row>
    <row r="9820" spans="7:7" s="66" customFormat="1" ht="14.25" x14ac:dyDescent="0.25">
      <c r="G9820" s="28"/>
    </row>
    <row r="9821" spans="7:7" s="66" customFormat="1" ht="14.25" x14ac:dyDescent="0.25">
      <c r="G9821" s="28"/>
    </row>
    <row r="9822" spans="7:7" s="66" customFormat="1" ht="14.25" x14ac:dyDescent="0.25">
      <c r="G9822" s="28"/>
    </row>
    <row r="9823" spans="7:7" s="66" customFormat="1" ht="14.25" x14ac:dyDescent="0.25">
      <c r="G9823" s="28"/>
    </row>
    <row r="9824" spans="7:7" s="66" customFormat="1" ht="14.25" x14ac:dyDescent="0.25">
      <c r="G9824" s="28"/>
    </row>
    <row r="9825" spans="7:7" s="66" customFormat="1" ht="14.25" x14ac:dyDescent="0.25">
      <c r="G9825" s="28"/>
    </row>
    <row r="9826" spans="7:7" s="66" customFormat="1" ht="14.25" x14ac:dyDescent="0.25">
      <c r="G9826" s="28"/>
    </row>
    <row r="9827" spans="7:7" s="66" customFormat="1" ht="14.25" x14ac:dyDescent="0.25">
      <c r="G9827" s="28"/>
    </row>
    <row r="9828" spans="7:7" s="66" customFormat="1" ht="14.25" x14ac:dyDescent="0.25">
      <c r="G9828" s="28"/>
    </row>
    <row r="9829" spans="7:7" s="66" customFormat="1" ht="14.25" x14ac:dyDescent="0.25">
      <c r="G9829" s="28"/>
    </row>
    <row r="9830" spans="7:7" s="66" customFormat="1" ht="14.25" x14ac:dyDescent="0.25">
      <c r="G9830" s="28"/>
    </row>
    <row r="9831" spans="7:7" s="66" customFormat="1" ht="14.25" x14ac:dyDescent="0.25">
      <c r="G9831" s="28"/>
    </row>
    <row r="9832" spans="7:7" s="66" customFormat="1" ht="14.25" x14ac:dyDescent="0.25">
      <c r="G9832" s="28"/>
    </row>
    <row r="9833" spans="7:7" s="66" customFormat="1" ht="14.25" x14ac:dyDescent="0.25">
      <c r="G9833" s="28"/>
    </row>
    <row r="9834" spans="7:7" s="66" customFormat="1" ht="14.25" x14ac:dyDescent="0.25">
      <c r="G9834" s="28"/>
    </row>
    <row r="9835" spans="7:7" s="66" customFormat="1" ht="14.25" x14ac:dyDescent="0.25">
      <c r="G9835" s="28"/>
    </row>
    <row r="9836" spans="7:7" s="66" customFormat="1" ht="14.25" x14ac:dyDescent="0.25">
      <c r="G9836" s="28"/>
    </row>
    <row r="9837" spans="7:7" s="66" customFormat="1" ht="14.25" x14ac:dyDescent="0.25">
      <c r="G9837" s="28"/>
    </row>
    <row r="9838" spans="7:7" s="66" customFormat="1" ht="14.25" x14ac:dyDescent="0.25">
      <c r="G9838" s="28"/>
    </row>
    <row r="9839" spans="7:7" s="66" customFormat="1" ht="14.25" x14ac:dyDescent="0.25">
      <c r="G9839" s="28"/>
    </row>
    <row r="9840" spans="7:7" s="66" customFormat="1" ht="14.25" x14ac:dyDescent="0.25">
      <c r="G9840" s="28"/>
    </row>
    <row r="9841" spans="7:7" s="66" customFormat="1" ht="14.25" x14ac:dyDescent="0.25">
      <c r="G9841" s="28"/>
    </row>
    <row r="9842" spans="7:7" s="66" customFormat="1" ht="14.25" x14ac:dyDescent="0.25">
      <c r="G9842" s="28"/>
    </row>
    <row r="9843" spans="7:7" s="66" customFormat="1" ht="14.25" x14ac:dyDescent="0.25">
      <c r="G9843" s="28"/>
    </row>
    <row r="9844" spans="7:7" s="66" customFormat="1" ht="14.25" x14ac:dyDescent="0.25">
      <c r="G9844" s="28"/>
    </row>
    <row r="9845" spans="7:7" s="66" customFormat="1" ht="14.25" x14ac:dyDescent="0.25">
      <c r="G9845" s="28"/>
    </row>
    <row r="9846" spans="7:7" s="66" customFormat="1" ht="14.25" x14ac:dyDescent="0.25">
      <c r="G9846" s="28"/>
    </row>
    <row r="9847" spans="7:7" s="66" customFormat="1" ht="14.25" x14ac:dyDescent="0.25">
      <c r="G9847" s="28"/>
    </row>
    <row r="9848" spans="7:7" s="66" customFormat="1" ht="14.25" x14ac:dyDescent="0.25">
      <c r="G9848" s="28"/>
    </row>
    <row r="9849" spans="7:7" s="66" customFormat="1" ht="14.25" x14ac:dyDescent="0.25">
      <c r="G9849" s="28"/>
    </row>
    <row r="9850" spans="7:7" s="66" customFormat="1" ht="14.25" x14ac:dyDescent="0.25">
      <c r="G9850" s="28"/>
    </row>
    <row r="9851" spans="7:7" s="66" customFormat="1" ht="14.25" x14ac:dyDescent="0.25">
      <c r="G9851" s="28"/>
    </row>
    <row r="9852" spans="7:7" s="66" customFormat="1" ht="14.25" x14ac:dyDescent="0.25">
      <c r="G9852" s="28"/>
    </row>
    <row r="9853" spans="7:7" s="66" customFormat="1" ht="14.25" x14ac:dyDescent="0.25">
      <c r="G9853" s="28"/>
    </row>
    <row r="9854" spans="7:7" s="66" customFormat="1" ht="14.25" x14ac:dyDescent="0.25">
      <c r="G9854" s="28"/>
    </row>
    <row r="9855" spans="7:7" s="66" customFormat="1" ht="14.25" x14ac:dyDescent="0.25">
      <c r="G9855" s="28"/>
    </row>
    <row r="9856" spans="7:7" s="66" customFormat="1" ht="14.25" x14ac:dyDescent="0.25">
      <c r="G9856" s="28"/>
    </row>
    <row r="9857" spans="7:7" s="66" customFormat="1" ht="14.25" x14ac:dyDescent="0.25">
      <c r="G9857" s="28"/>
    </row>
    <row r="9858" spans="7:7" s="66" customFormat="1" ht="14.25" x14ac:dyDescent="0.25">
      <c r="G9858" s="28"/>
    </row>
    <row r="9859" spans="7:7" s="66" customFormat="1" ht="14.25" x14ac:dyDescent="0.25">
      <c r="G9859" s="28"/>
    </row>
    <row r="9860" spans="7:7" s="66" customFormat="1" ht="14.25" x14ac:dyDescent="0.25">
      <c r="G9860" s="28"/>
    </row>
    <row r="9861" spans="7:7" s="66" customFormat="1" ht="14.25" x14ac:dyDescent="0.25">
      <c r="G9861" s="28"/>
    </row>
    <row r="9862" spans="7:7" s="66" customFormat="1" ht="14.25" x14ac:dyDescent="0.25">
      <c r="G9862" s="28"/>
    </row>
    <row r="9863" spans="7:7" s="66" customFormat="1" ht="14.25" x14ac:dyDescent="0.25">
      <c r="G9863" s="28"/>
    </row>
    <row r="9864" spans="7:7" s="66" customFormat="1" ht="14.25" x14ac:dyDescent="0.25">
      <c r="G9864" s="28"/>
    </row>
    <row r="9865" spans="7:7" s="66" customFormat="1" ht="14.25" x14ac:dyDescent="0.25">
      <c r="G9865" s="28"/>
    </row>
    <row r="9866" spans="7:7" s="66" customFormat="1" ht="14.25" x14ac:dyDescent="0.25">
      <c r="G9866" s="28"/>
    </row>
    <row r="9867" spans="7:7" s="66" customFormat="1" ht="14.25" x14ac:dyDescent="0.25">
      <c r="G9867" s="28"/>
    </row>
    <row r="9868" spans="7:7" s="66" customFormat="1" ht="14.25" x14ac:dyDescent="0.25">
      <c r="G9868" s="28"/>
    </row>
    <row r="9869" spans="7:7" s="66" customFormat="1" ht="14.25" x14ac:dyDescent="0.25">
      <c r="G9869" s="28"/>
    </row>
    <row r="9870" spans="7:7" s="66" customFormat="1" ht="14.25" x14ac:dyDescent="0.25">
      <c r="G9870" s="28"/>
    </row>
    <row r="9871" spans="7:7" s="66" customFormat="1" ht="14.25" x14ac:dyDescent="0.25">
      <c r="G9871" s="28"/>
    </row>
    <row r="9872" spans="7:7" s="66" customFormat="1" ht="14.25" x14ac:dyDescent="0.25">
      <c r="G9872" s="28"/>
    </row>
    <row r="9873" spans="7:7" s="66" customFormat="1" ht="14.25" x14ac:dyDescent="0.25">
      <c r="G9873" s="28"/>
    </row>
    <row r="9874" spans="7:7" s="66" customFormat="1" ht="14.25" x14ac:dyDescent="0.25">
      <c r="G9874" s="28"/>
    </row>
    <row r="9875" spans="7:7" s="66" customFormat="1" ht="14.25" x14ac:dyDescent="0.25">
      <c r="G9875" s="28"/>
    </row>
    <row r="9876" spans="7:7" s="66" customFormat="1" ht="14.25" x14ac:dyDescent="0.25">
      <c r="G9876" s="28"/>
    </row>
    <row r="9877" spans="7:7" s="66" customFormat="1" ht="14.25" x14ac:dyDescent="0.25">
      <c r="G9877" s="28"/>
    </row>
    <row r="9878" spans="7:7" s="66" customFormat="1" ht="14.25" x14ac:dyDescent="0.25">
      <c r="G9878" s="28"/>
    </row>
    <row r="9879" spans="7:7" s="66" customFormat="1" ht="14.25" x14ac:dyDescent="0.25">
      <c r="G9879" s="28"/>
    </row>
    <row r="9880" spans="7:7" s="66" customFormat="1" ht="14.25" x14ac:dyDescent="0.25">
      <c r="G9880" s="28"/>
    </row>
    <row r="9881" spans="7:7" s="66" customFormat="1" ht="14.25" x14ac:dyDescent="0.25">
      <c r="G9881" s="28"/>
    </row>
    <row r="9882" spans="7:7" s="66" customFormat="1" ht="14.25" x14ac:dyDescent="0.25">
      <c r="G9882" s="28"/>
    </row>
    <row r="9883" spans="7:7" s="66" customFormat="1" ht="14.25" x14ac:dyDescent="0.25">
      <c r="G9883" s="28"/>
    </row>
    <row r="9884" spans="7:7" s="66" customFormat="1" ht="14.25" x14ac:dyDescent="0.25">
      <c r="G9884" s="28"/>
    </row>
    <row r="9885" spans="7:7" s="66" customFormat="1" ht="14.25" x14ac:dyDescent="0.25">
      <c r="G9885" s="28"/>
    </row>
    <row r="9886" spans="7:7" s="66" customFormat="1" ht="14.25" x14ac:dyDescent="0.25">
      <c r="G9886" s="28"/>
    </row>
    <row r="9887" spans="7:7" s="66" customFormat="1" ht="14.25" x14ac:dyDescent="0.25">
      <c r="G9887" s="28"/>
    </row>
    <row r="9888" spans="7:7" s="66" customFormat="1" ht="14.25" x14ac:dyDescent="0.25">
      <c r="G9888" s="28"/>
    </row>
    <row r="9889" spans="7:7" s="66" customFormat="1" ht="14.25" x14ac:dyDescent="0.25">
      <c r="G9889" s="28"/>
    </row>
    <row r="9890" spans="7:7" s="66" customFormat="1" ht="14.25" x14ac:dyDescent="0.25">
      <c r="G9890" s="28"/>
    </row>
    <row r="9891" spans="7:7" s="66" customFormat="1" ht="14.25" x14ac:dyDescent="0.25">
      <c r="G9891" s="28"/>
    </row>
    <row r="9892" spans="7:7" s="66" customFormat="1" ht="14.25" x14ac:dyDescent="0.25">
      <c r="G9892" s="28"/>
    </row>
    <row r="9893" spans="7:7" s="66" customFormat="1" ht="14.25" x14ac:dyDescent="0.25">
      <c r="G9893" s="28"/>
    </row>
    <row r="9894" spans="7:7" s="66" customFormat="1" ht="14.25" x14ac:dyDescent="0.25">
      <c r="G9894" s="28"/>
    </row>
    <row r="9895" spans="7:7" s="66" customFormat="1" ht="14.25" x14ac:dyDescent="0.25">
      <c r="G9895" s="28"/>
    </row>
    <row r="9896" spans="7:7" s="66" customFormat="1" ht="14.25" x14ac:dyDescent="0.25">
      <c r="G9896" s="28"/>
    </row>
    <row r="9897" spans="7:7" s="66" customFormat="1" ht="14.25" x14ac:dyDescent="0.25">
      <c r="G9897" s="28"/>
    </row>
    <row r="9898" spans="7:7" s="66" customFormat="1" ht="14.25" x14ac:dyDescent="0.25">
      <c r="G9898" s="28"/>
    </row>
    <row r="9899" spans="7:7" s="66" customFormat="1" ht="14.25" x14ac:dyDescent="0.25">
      <c r="G9899" s="28"/>
    </row>
    <row r="9900" spans="7:7" s="66" customFormat="1" ht="14.25" x14ac:dyDescent="0.25">
      <c r="G9900" s="28"/>
    </row>
    <row r="9901" spans="7:7" s="66" customFormat="1" ht="14.25" x14ac:dyDescent="0.25">
      <c r="G9901" s="28"/>
    </row>
    <row r="9902" spans="7:7" s="66" customFormat="1" ht="14.25" x14ac:dyDescent="0.25">
      <c r="G9902" s="28"/>
    </row>
    <row r="9903" spans="7:7" s="66" customFormat="1" ht="14.25" x14ac:dyDescent="0.25">
      <c r="G9903" s="28"/>
    </row>
    <row r="9904" spans="7:7" s="66" customFormat="1" ht="14.25" x14ac:dyDescent="0.25">
      <c r="G9904" s="28"/>
    </row>
    <row r="9905" spans="7:7" s="66" customFormat="1" ht="14.25" x14ac:dyDescent="0.25">
      <c r="G9905" s="28"/>
    </row>
    <row r="9906" spans="7:7" s="66" customFormat="1" ht="14.25" x14ac:dyDescent="0.25">
      <c r="G9906" s="28"/>
    </row>
    <row r="9907" spans="7:7" s="66" customFormat="1" ht="14.25" x14ac:dyDescent="0.25">
      <c r="G9907" s="28"/>
    </row>
    <row r="9908" spans="7:7" s="66" customFormat="1" ht="14.25" x14ac:dyDescent="0.25">
      <c r="G9908" s="28"/>
    </row>
    <row r="9909" spans="7:7" s="66" customFormat="1" ht="14.25" x14ac:dyDescent="0.25">
      <c r="G9909" s="28"/>
    </row>
    <row r="9910" spans="7:7" s="66" customFormat="1" ht="14.25" x14ac:dyDescent="0.25">
      <c r="G9910" s="28"/>
    </row>
    <row r="9911" spans="7:7" s="66" customFormat="1" ht="14.25" x14ac:dyDescent="0.25">
      <c r="G9911" s="28"/>
    </row>
    <row r="9912" spans="7:7" s="66" customFormat="1" ht="14.25" x14ac:dyDescent="0.25">
      <c r="G9912" s="28"/>
    </row>
    <row r="9913" spans="7:7" s="66" customFormat="1" ht="14.25" x14ac:dyDescent="0.25">
      <c r="G9913" s="28"/>
    </row>
    <row r="9914" spans="7:7" s="66" customFormat="1" ht="14.25" x14ac:dyDescent="0.25">
      <c r="G9914" s="28"/>
    </row>
    <row r="9915" spans="7:7" s="66" customFormat="1" ht="14.25" x14ac:dyDescent="0.25">
      <c r="G9915" s="28"/>
    </row>
    <row r="9916" spans="7:7" s="66" customFormat="1" ht="14.25" x14ac:dyDescent="0.25">
      <c r="G9916" s="28"/>
    </row>
    <row r="9917" spans="7:7" s="66" customFormat="1" ht="14.25" x14ac:dyDescent="0.25">
      <c r="G9917" s="28"/>
    </row>
    <row r="9918" spans="7:7" s="66" customFormat="1" ht="14.25" x14ac:dyDescent="0.25">
      <c r="G9918" s="28"/>
    </row>
    <row r="9919" spans="7:7" s="66" customFormat="1" ht="14.25" x14ac:dyDescent="0.25">
      <c r="G9919" s="28"/>
    </row>
    <row r="9920" spans="7:7" s="66" customFormat="1" ht="14.25" x14ac:dyDescent="0.25">
      <c r="G9920" s="28"/>
    </row>
    <row r="9921" spans="7:7" s="66" customFormat="1" ht="14.25" x14ac:dyDescent="0.25">
      <c r="G9921" s="28"/>
    </row>
    <row r="9922" spans="7:7" s="66" customFormat="1" ht="14.25" x14ac:dyDescent="0.25">
      <c r="G9922" s="28"/>
    </row>
    <row r="9923" spans="7:7" s="66" customFormat="1" ht="14.25" x14ac:dyDescent="0.25">
      <c r="G9923" s="28"/>
    </row>
    <row r="9924" spans="7:7" s="66" customFormat="1" ht="14.25" x14ac:dyDescent="0.25">
      <c r="G9924" s="28"/>
    </row>
    <row r="9925" spans="7:7" s="66" customFormat="1" ht="14.25" x14ac:dyDescent="0.25">
      <c r="G9925" s="28"/>
    </row>
    <row r="9926" spans="7:7" s="66" customFormat="1" ht="14.25" x14ac:dyDescent="0.25">
      <c r="G9926" s="28"/>
    </row>
    <row r="9927" spans="7:7" s="66" customFormat="1" ht="14.25" x14ac:dyDescent="0.25">
      <c r="G9927" s="28"/>
    </row>
    <row r="9928" spans="7:7" s="66" customFormat="1" ht="14.25" x14ac:dyDescent="0.25">
      <c r="G9928" s="28"/>
    </row>
    <row r="9929" spans="7:7" s="66" customFormat="1" ht="14.25" x14ac:dyDescent="0.25">
      <c r="G9929" s="28"/>
    </row>
    <row r="9930" spans="7:7" s="66" customFormat="1" ht="14.25" x14ac:dyDescent="0.25">
      <c r="G9930" s="28"/>
    </row>
    <row r="9931" spans="7:7" s="66" customFormat="1" ht="14.25" x14ac:dyDescent="0.25">
      <c r="G9931" s="28"/>
    </row>
    <row r="9932" spans="7:7" s="66" customFormat="1" ht="14.25" x14ac:dyDescent="0.25">
      <c r="G9932" s="28"/>
    </row>
    <row r="9933" spans="7:7" s="66" customFormat="1" ht="14.25" x14ac:dyDescent="0.25">
      <c r="G9933" s="28"/>
    </row>
    <row r="9934" spans="7:7" s="66" customFormat="1" ht="14.25" x14ac:dyDescent="0.25">
      <c r="G9934" s="28"/>
    </row>
    <row r="9935" spans="7:7" s="66" customFormat="1" ht="14.25" x14ac:dyDescent="0.25">
      <c r="G9935" s="28"/>
    </row>
    <row r="9936" spans="7:7" s="66" customFormat="1" ht="14.25" x14ac:dyDescent="0.25">
      <c r="G9936" s="28"/>
    </row>
    <row r="9937" spans="7:7" s="66" customFormat="1" ht="14.25" x14ac:dyDescent="0.25">
      <c r="G9937" s="28"/>
    </row>
    <row r="9938" spans="7:7" s="66" customFormat="1" ht="14.25" x14ac:dyDescent="0.25">
      <c r="G9938" s="28"/>
    </row>
    <row r="9939" spans="7:7" s="66" customFormat="1" ht="14.25" x14ac:dyDescent="0.25">
      <c r="G9939" s="28"/>
    </row>
    <row r="9940" spans="7:7" s="66" customFormat="1" ht="14.25" x14ac:dyDescent="0.25">
      <c r="G9940" s="28"/>
    </row>
    <row r="9941" spans="7:7" s="66" customFormat="1" ht="14.25" x14ac:dyDescent="0.25">
      <c r="G9941" s="28"/>
    </row>
    <row r="9942" spans="7:7" s="66" customFormat="1" ht="14.25" x14ac:dyDescent="0.25">
      <c r="G9942" s="28"/>
    </row>
    <row r="9943" spans="7:7" s="66" customFormat="1" ht="14.25" x14ac:dyDescent="0.25">
      <c r="G9943" s="28"/>
    </row>
    <row r="9944" spans="7:7" s="66" customFormat="1" ht="14.25" x14ac:dyDescent="0.25">
      <c r="G9944" s="28"/>
    </row>
    <row r="9945" spans="7:7" s="66" customFormat="1" ht="14.25" x14ac:dyDescent="0.25">
      <c r="G9945" s="28"/>
    </row>
    <row r="9946" spans="7:7" s="66" customFormat="1" ht="14.25" x14ac:dyDescent="0.25">
      <c r="G9946" s="28"/>
    </row>
    <row r="9947" spans="7:7" s="66" customFormat="1" ht="14.25" x14ac:dyDescent="0.25">
      <c r="G9947" s="28"/>
    </row>
    <row r="9948" spans="7:7" s="66" customFormat="1" ht="14.25" x14ac:dyDescent="0.25">
      <c r="G9948" s="28"/>
    </row>
    <row r="9949" spans="7:7" s="66" customFormat="1" ht="14.25" x14ac:dyDescent="0.25">
      <c r="G9949" s="28"/>
    </row>
    <row r="9950" spans="7:7" s="66" customFormat="1" ht="14.25" x14ac:dyDescent="0.25">
      <c r="G9950" s="28"/>
    </row>
    <row r="9951" spans="7:7" s="66" customFormat="1" ht="14.25" x14ac:dyDescent="0.25">
      <c r="G9951" s="28"/>
    </row>
    <row r="9952" spans="7:7" s="66" customFormat="1" ht="14.25" x14ac:dyDescent="0.25">
      <c r="G9952" s="28"/>
    </row>
    <row r="9953" spans="7:7" s="66" customFormat="1" ht="14.25" x14ac:dyDescent="0.25">
      <c r="G9953" s="28"/>
    </row>
    <row r="9954" spans="7:7" s="66" customFormat="1" ht="14.25" x14ac:dyDescent="0.25">
      <c r="G9954" s="28"/>
    </row>
    <row r="9955" spans="7:7" s="66" customFormat="1" ht="14.25" x14ac:dyDescent="0.25">
      <c r="G9955" s="28"/>
    </row>
    <row r="9956" spans="7:7" s="66" customFormat="1" ht="14.25" x14ac:dyDescent="0.25">
      <c r="G9956" s="28"/>
    </row>
    <row r="9957" spans="7:7" s="66" customFormat="1" ht="14.25" x14ac:dyDescent="0.25">
      <c r="G9957" s="28"/>
    </row>
    <row r="9958" spans="7:7" s="66" customFormat="1" ht="14.25" x14ac:dyDescent="0.25">
      <c r="G9958" s="28"/>
    </row>
    <row r="9959" spans="7:7" s="66" customFormat="1" ht="14.25" x14ac:dyDescent="0.25">
      <c r="G9959" s="28"/>
    </row>
    <row r="9960" spans="7:7" s="66" customFormat="1" ht="14.25" x14ac:dyDescent="0.25">
      <c r="G9960" s="28"/>
    </row>
    <row r="9961" spans="7:7" s="66" customFormat="1" ht="14.25" x14ac:dyDescent="0.25">
      <c r="G9961" s="28"/>
    </row>
    <row r="9962" spans="7:7" s="66" customFormat="1" ht="14.25" x14ac:dyDescent="0.25">
      <c r="G9962" s="28"/>
    </row>
    <row r="9963" spans="7:7" s="66" customFormat="1" ht="14.25" x14ac:dyDescent="0.25">
      <c r="G9963" s="28"/>
    </row>
    <row r="9964" spans="7:7" s="66" customFormat="1" ht="14.25" x14ac:dyDescent="0.25">
      <c r="G9964" s="28"/>
    </row>
    <row r="9965" spans="7:7" s="66" customFormat="1" ht="14.25" x14ac:dyDescent="0.25">
      <c r="G9965" s="28"/>
    </row>
    <row r="9966" spans="7:7" s="66" customFormat="1" ht="14.25" x14ac:dyDescent="0.25">
      <c r="G9966" s="28"/>
    </row>
    <row r="9967" spans="7:7" s="66" customFormat="1" ht="14.25" x14ac:dyDescent="0.25">
      <c r="G9967" s="28"/>
    </row>
    <row r="9968" spans="7:7" s="66" customFormat="1" ht="14.25" x14ac:dyDescent="0.25">
      <c r="G9968" s="28"/>
    </row>
    <row r="9969" spans="7:7" s="66" customFormat="1" ht="14.25" x14ac:dyDescent="0.25">
      <c r="G9969" s="28"/>
    </row>
    <row r="9970" spans="7:7" s="66" customFormat="1" ht="14.25" x14ac:dyDescent="0.25">
      <c r="G9970" s="28"/>
    </row>
    <row r="9971" spans="7:7" s="66" customFormat="1" ht="14.25" x14ac:dyDescent="0.25">
      <c r="G9971" s="28"/>
    </row>
    <row r="9972" spans="7:7" s="66" customFormat="1" ht="14.25" x14ac:dyDescent="0.25">
      <c r="G9972" s="28"/>
    </row>
    <row r="9973" spans="7:7" s="66" customFormat="1" ht="14.25" x14ac:dyDescent="0.25">
      <c r="G9973" s="28"/>
    </row>
    <row r="9974" spans="7:7" s="66" customFormat="1" ht="14.25" x14ac:dyDescent="0.25">
      <c r="G9974" s="28"/>
    </row>
    <row r="9975" spans="7:7" s="66" customFormat="1" ht="14.25" x14ac:dyDescent="0.25">
      <c r="G9975" s="28"/>
    </row>
    <row r="9976" spans="7:7" s="66" customFormat="1" ht="14.25" x14ac:dyDescent="0.25">
      <c r="G9976" s="28"/>
    </row>
    <row r="9977" spans="7:7" s="66" customFormat="1" ht="14.25" x14ac:dyDescent="0.25">
      <c r="G9977" s="28"/>
    </row>
    <row r="9978" spans="7:7" s="66" customFormat="1" ht="14.25" x14ac:dyDescent="0.25">
      <c r="G9978" s="28"/>
    </row>
    <row r="9979" spans="7:7" s="66" customFormat="1" ht="14.25" x14ac:dyDescent="0.25">
      <c r="G9979" s="28"/>
    </row>
    <row r="9980" spans="7:7" s="66" customFormat="1" ht="14.25" x14ac:dyDescent="0.25">
      <c r="G9980" s="28"/>
    </row>
    <row r="9981" spans="7:7" s="66" customFormat="1" ht="14.25" x14ac:dyDescent="0.25">
      <c r="G9981" s="28"/>
    </row>
    <row r="9982" spans="7:7" s="66" customFormat="1" ht="14.25" x14ac:dyDescent="0.25">
      <c r="G9982" s="28"/>
    </row>
    <row r="9983" spans="7:7" s="66" customFormat="1" ht="14.25" x14ac:dyDescent="0.25">
      <c r="G9983" s="28"/>
    </row>
    <row r="9984" spans="7:7" s="66" customFormat="1" ht="14.25" x14ac:dyDescent="0.25">
      <c r="G9984" s="28"/>
    </row>
    <row r="9985" spans="7:7" s="66" customFormat="1" ht="14.25" x14ac:dyDescent="0.25">
      <c r="G9985" s="28"/>
    </row>
    <row r="9986" spans="7:7" s="66" customFormat="1" ht="14.25" x14ac:dyDescent="0.25">
      <c r="G9986" s="28"/>
    </row>
    <row r="9987" spans="7:7" s="66" customFormat="1" ht="14.25" x14ac:dyDescent="0.25">
      <c r="G9987" s="28"/>
    </row>
    <row r="9988" spans="7:7" s="66" customFormat="1" ht="14.25" x14ac:dyDescent="0.25">
      <c r="G9988" s="28"/>
    </row>
    <row r="9989" spans="7:7" s="66" customFormat="1" ht="14.25" x14ac:dyDescent="0.25">
      <c r="G9989" s="28"/>
    </row>
    <row r="9990" spans="7:7" s="66" customFormat="1" ht="14.25" x14ac:dyDescent="0.25">
      <c r="G9990" s="28"/>
    </row>
    <row r="9991" spans="7:7" s="66" customFormat="1" ht="14.25" x14ac:dyDescent="0.25">
      <c r="G9991" s="28"/>
    </row>
    <row r="9992" spans="7:7" s="66" customFormat="1" ht="14.25" x14ac:dyDescent="0.25">
      <c r="G9992" s="28"/>
    </row>
    <row r="9993" spans="7:7" s="66" customFormat="1" ht="14.25" x14ac:dyDescent="0.25">
      <c r="G9993" s="28"/>
    </row>
    <row r="9994" spans="7:7" s="66" customFormat="1" ht="14.25" x14ac:dyDescent="0.25">
      <c r="G9994" s="28"/>
    </row>
    <row r="9995" spans="7:7" s="66" customFormat="1" ht="14.25" x14ac:dyDescent="0.25">
      <c r="G9995" s="28"/>
    </row>
    <row r="9996" spans="7:7" s="66" customFormat="1" ht="14.25" x14ac:dyDescent="0.25">
      <c r="G9996" s="28"/>
    </row>
    <row r="9997" spans="7:7" s="66" customFormat="1" ht="14.25" x14ac:dyDescent="0.25">
      <c r="G9997" s="28"/>
    </row>
    <row r="9998" spans="7:7" s="66" customFormat="1" ht="14.25" x14ac:dyDescent="0.25">
      <c r="G9998" s="28"/>
    </row>
    <row r="9999" spans="7:7" s="66" customFormat="1" ht="14.25" x14ac:dyDescent="0.25">
      <c r="G9999" s="28"/>
    </row>
    <row r="10000" spans="7:7" s="66" customFormat="1" ht="14.25" x14ac:dyDescent="0.25">
      <c r="G10000" s="28"/>
    </row>
    <row r="10001" spans="7:7" s="66" customFormat="1" ht="14.25" x14ac:dyDescent="0.25">
      <c r="G10001" s="28"/>
    </row>
    <row r="10002" spans="7:7" s="66" customFormat="1" ht="14.25" x14ac:dyDescent="0.25">
      <c r="G10002" s="28"/>
    </row>
    <row r="10003" spans="7:7" s="66" customFormat="1" ht="14.25" x14ac:dyDescent="0.25">
      <c r="G10003" s="28"/>
    </row>
    <row r="10004" spans="7:7" s="66" customFormat="1" ht="14.25" x14ac:dyDescent="0.25">
      <c r="G10004" s="28"/>
    </row>
    <row r="10005" spans="7:7" s="66" customFormat="1" ht="14.25" x14ac:dyDescent="0.25">
      <c r="G10005" s="28"/>
    </row>
    <row r="10006" spans="7:7" s="66" customFormat="1" ht="14.25" x14ac:dyDescent="0.25">
      <c r="G10006" s="28"/>
    </row>
    <row r="10007" spans="7:7" s="66" customFormat="1" ht="14.25" x14ac:dyDescent="0.25">
      <c r="G10007" s="28"/>
    </row>
    <row r="10008" spans="7:7" s="66" customFormat="1" ht="14.25" x14ac:dyDescent="0.25">
      <c r="G10008" s="28"/>
    </row>
    <row r="10009" spans="7:7" s="66" customFormat="1" ht="14.25" x14ac:dyDescent="0.25">
      <c r="G10009" s="28"/>
    </row>
    <row r="10010" spans="7:7" s="66" customFormat="1" ht="14.25" x14ac:dyDescent="0.25">
      <c r="G10010" s="28"/>
    </row>
    <row r="10011" spans="7:7" s="66" customFormat="1" ht="14.25" x14ac:dyDescent="0.25">
      <c r="G10011" s="28"/>
    </row>
    <row r="10012" spans="7:7" s="66" customFormat="1" ht="14.25" x14ac:dyDescent="0.25">
      <c r="G10012" s="28"/>
    </row>
    <row r="10013" spans="7:7" s="66" customFormat="1" ht="14.25" x14ac:dyDescent="0.25">
      <c r="G10013" s="28"/>
    </row>
    <row r="10014" spans="7:7" s="66" customFormat="1" ht="14.25" x14ac:dyDescent="0.25">
      <c r="G10014" s="28"/>
    </row>
    <row r="10015" spans="7:7" s="66" customFormat="1" ht="14.25" x14ac:dyDescent="0.25">
      <c r="G10015" s="28"/>
    </row>
    <row r="10016" spans="7:7" s="66" customFormat="1" ht="14.25" x14ac:dyDescent="0.25">
      <c r="G10016" s="28"/>
    </row>
    <row r="10017" spans="7:7" s="66" customFormat="1" ht="14.25" x14ac:dyDescent="0.25">
      <c r="G10017" s="28"/>
    </row>
    <row r="10018" spans="7:7" s="66" customFormat="1" ht="14.25" x14ac:dyDescent="0.25">
      <c r="G10018" s="28"/>
    </row>
    <row r="10019" spans="7:7" s="66" customFormat="1" ht="14.25" x14ac:dyDescent="0.25">
      <c r="G10019" s="28"/>
    </row>
    <row r="10020" spans="7:7" s="66" customFormat="1" ht="14.25" x14ac:dyDescent="0.25">
      <c r="G10020" s="28"/>
    </row>
    <row r="10021" spans="7:7" s="66" customFormat="1" ht="14.25" x14ac:dyDescent="0.25">
      <c r="G10021" s="28"/>
    </row>
    <row r="10022" spans="7:7" s="66" customFormat="1" ht="14.25" x14ac:dyDescent="0.25">
      <c r="G10022" s="28"/>
    </row>
    <row r="10023" spans="7:7" s="66" customFormat="1" ht="14.25" x14ac:dyDescent="0.25">
      <c r="G10023" s="28"/>
    </row>
    <row r="10024" spans="7:7" s="66" customFormat="1" ht="14.25" x14ac:dyDescent="0.25">
      <c r="G10024" s="28"/>
    </row>
    <row r="10025" spans="7:7" s="66" customFormat="1" ht="14.25" x14ac:dyDescent="0.25">
      <c r="G10025" s="28"/>
    </row>
    <row r="10026" spans="7:7" s="66" customFormat="1" ht="14.25" x14ac:dyDescent="0.25">
      <c r="G10026" s="28"/>
    </row>
    <row r="10027" spans="7:7" s="66" customFormat="1" ht="14.25" x14ac:dyDescent="0.25">
      <c r="G10027" s="28"/>
    </row>
    <row r="10028" spans="7:7" s="66" customFormat="1" ht="14.25" x14ac:dyDescent="0.25">
      <c r="G10028" s="28"/>
    </row>
    <row r="10029" spans="7:7" s="66" customFormat="1" ht="14.25" x14ac:dyDescent="0.25">
      <c r="G10029" s="28"/>
    </row>
    <row r="10030" spans="7:7" s="66" customFormat="1" ht="14.25" x14ac:dyDescent="0.25">
      <c r="G10030" s="28"/>
    </row>
    <row r="10031" spans="7:7" s="66" customFormat="1" ht="14.25" x14ac:dyDescent="0.25">
      <c r="G10031" s="28"/>
    </row>
    <row r="10032" spans="7:7" s="66" customFormat="1" ht="14.25" x14ac:dyDescent="0.25">
      <c r="G10032" s="28"/>
    </row>
    <row r="10033" spans="7:7" s="66" customFormat="1" ht="14.25" x14ac:dyDescent="0.25">
      <c r="G10033" s="28"/>
    </row>
    <row r="10034" spans="7:7" s="66" customFormat="1" ht="14.25" x14ac:dyDescent="0.25">
      <c r="G10034" s="28"/>
    </row>
    <row r="10035" spans="7:7" s="66" customFormat="1" ht="14.25" x14ac:dyDescent="0.25">
      <c r="G10035" s="28"/>
    </row>
    <row r="10036" spans="7:7" s="66" customFormat="1" ht="14.25" x14ac:dyDescent="0.25">
      <c r="G10036" s="28"/>
    </row>
    <row r="10037" spans="7:7" s="66" customFormat="1" ht="14.25" x14ac:dyDescent="0.25">
      <c r="G10037" s="28"/>
    </row>
    <row r="10038" spans="7:7" s="66" customFormat="1" ht="14.25" x14ac:dyDescent="0.25">
      <c r="G10038" s="28"/>
    </row>
    <row r="10039" spans="7:7" s="66" customFormat="1" ht="14.25" x14ac:dyDescent="0.25">
      <c r="G10039" s="28"/>
    </row>
    <row r="10040" spans="7:7" s="66" customFormat="1" ht="14.25" x14ac:dyDescent="0.25">
      <c r="G10040" s="28"/>
    </row>
    <row r="10041" spans="7:7" s="66" customFormat="1" ht="14.25" x14ac:dyDescent="0.25">
      <c r="G10041" s="28"/>
    </row>
    <row r="10042" spans="7:7" s="66" customFormat="1" ht="14.25" x14ac:dyDescent="0.25">
      <c r="G10042" s="28"/>
    </row>
    <row r="10043" spans="7:7" s="66" customFormat="1" ht="14.25" x14ac:dyDescent="0.25">
      <c r="G10043" s="28"/>
    </row>
    <row r="10044" spans="7:7" s="66" customFormat="1" ht="14.25" x14ac:dyDescent="0.25">
      <c r="G10044" s="28"/>
    </row>
    <row r="10045" spans="7:7" s="66" customFormat="1" ht="14.25" x14ac:dyDescent="0.25">
      <c r="G10045" s="28"/>
    </row>
    <row r="10046" spans="7:7" s="66" customFormat="1" ht="14.25" x14ac:dyDescent="0.25">
      <c r="G10046" s="28"/>
    </row>
    <row r="10047" spans="7:7" s="66" customFormat="1" ht="14.25" x14ac:dyDescent="0.25">
      <c r="G10047" s="28"/>
    </row>
    <row r="10048" spans="7:7" s="66" customFormat="1" ht="14.25" x14ac:dyDescent="0.25">
      <c r="G10048" s="28"/>
    </row>
    <row r="10049" spans="7:7" s="66" customFormat="1" ht="14.25" x14ac:dyDescent="0.25">
      <c r="G10049" s="28"/>
    </row>
    <row r="10050" spans="7:7" s="66" customFormat="1" ht="14.25" x14ac:dyDescent="0.25">
      <c r="G10050" s="28"/>
    </row>
    <row r="10051" spans="7:7" s="66" customFormat="1" ht="14.25" x14ac:dyDescent="0.25">
      <c r="G10051" s="28"/>
    </row>
    <row r="10052" spans="7:7" s="66" customFormat="1" ht="14.25" x14ac:dyDescent="0.25">
      <c r="G10052" s="28"/>
    </row>
    <row r="10053" spans="7:7" s="66" customFormat="1" ht="14.25" x14ac:dyDescent="0.25">
      <c r="G10053" s="28"/>
    </row>
    <row r="10054" spans="7:7" s="66" customFormat="1" ht="14.25" x14ac:dyDescent="0.25">
      <c r="G10054" s="28"/>
    </row>
    <row r="10055" spans="7:7" s="66" customFormat="1" ht="14.25" x14ac:dyDescent="0.25">
      <c r="G10055" s="28"/>
    </row>
    <row r="10056" spans="7:7" s="66" customFormat="1" ht="14.25" x14ac:dyDescent="0.25">
      <c r="G10056" s="28"/>
    </row>
    <row r="10057" spans="7:7" s="66" customFormat="1" ht="14.25" x14ac:dyDescent="0.25">
      <c r="G10057" s="28"/>
    </row>
    <row r="10058" spans="7:7" s="66" customFormat="1" ht="14.25" x14ac:dyDescent="0.25">
      <c r="G10058" s="28"/>
    </row>
    <row r="10059" spans="7:7" s="66" customFormat="1" ht="14.25" x14ac:dyDescent="0.25">
      <c r="G10059" s="28"/>
    </row>
    <row r="10060" spans="7:7" s="66" customFormat="1" ht="14.25" x14ac:dyDescent="0.25">
      <c r="G10060" s="28"/>
    </row>
    <row r="10061" spans="7:7" s="66" customFormat="1" ht="14.25" x14ac:dyDescent="0.25">
      <c r="G10061" s="28"/>
    </row>
    <row r="10062" spans="7:7" s="66" customFormat="1" ht="14.25" x14ac:dyDescent="0.25">
      <c r="G10062" s="28"/>
    </row>
    <row r="10063" spans="7:7" s="66" customFormat="1" ht="14.25" x14ac:dyDescent="0.25">
      <c r="G10063" s="28"/>
    </row>
    <row r="10064" spans="7:7" s="66" customFormat="1" ht="14.25" x14ac:dyDescent="0.25">
      <c r="G10064" s="28"/>
    </row>
    <row r="10065" spans="7:7" s="66" customFormat="1" ht="14.25" x14ac:dyDescent="0.25">
      <c r="G10065" s="28"/>
    </row>
    <row r="10066" spans="7:7" s="66" customFormat="1" ht="14.25" x14ac:dyDescent="0.25">
      <c r="G10066" s="28"/>
    </row>
    <row r="10067" spans="7:7" s="66" customFormat="1" ht="14.25" x14ac:dyDescent="0.25">
      <c r="G10067" s="28"/>
    </row>
    <row r="10068" spans="7:7" s="66" customFormat="1" ht="14.25" x14ac:dyDescent="0.25">
      <c r="G10068" s="28"/>
    </row>
    <row r="10069" spans="7:7" s="66" customFormat="1" ht="14.25" x14ac:dyDescent="0.25">
      <c r="G10069" s="28"/>
    </row>
    <row r="10070" spans="7:7" s="66" customFormat="1" ht="14.25" x14ac:dyDescent="0.25">
      <c r="G10070" s="28"/>
    </row>
    <row r="10071" spans="7:7" s="66" customFormat="1" ht="14.25" x14ac:dyDescent="0.25">
      <c r="G10071" s="28"/>
    </row>
    <row r="10072" spans="7:7" s="66" customFormat="1" ht="14.25" x14ac:dyDescent="0.25">
      <c r="G10072" s="28"/>
    </row>
    <row r="10073" spans="7:7" s="66" customFormat="1" ht="14.25" x14ac:dyDescent="0.25">
      <c r="G10073" s="28"/>
    </row>
    <row r="10074" spans="7:7" s="66" customFormat="1" ht="14.25" x14ac:dyDescent="0.25">
      <c r="G10074" s="28"/>
    </row>
    <row r="10075" spans="7:7" s="66" customFormat="1" ht="14.25" x14ac:dyDescent="0.25">
      <c r="G10075" s="28"/>
    </row>
    <row r="10076" spans="7:7" s="66" customFormat="1" ht="14.25" x14ac:dyDescent="0.25">
      <c r="G10076" s="28"/>
    </row>
    <row r="10077" spans="7:7" s="66" customFormat="1" ht="14.25" x14ac:dyDescent="0.25">
      <c r="G10077" s="28"/>
    </row>
    <row r="10078" spans="7:7" s="66" customFormat="1" ht="14.25" x14ac:dyDescent="0.25">
      <c r="G10078" s="28"/>
    </row>
    <row r="10079" spans="7:7" s="66" customFormat="1" ht="14.25" x14ac:dyDescent="0.25">
      <c r="G10079" s="28"/>
    </row>
    <row r="10080" spans="7:7" s="66" customFormat="1" ht="14.25" x14ac:dyDescent="0.25">
      <c r="G10080" s="28"/>
    </row>
    <row r="10081" spans="7:7" s="66" customFormat="1" ht="14.25" x14ac:dyDescent="0.25">
      <c r="G10081" s="28"/>
    </row>
    <row r="10082" spans="7:7" s="66" customFormat="1" ht="14.25" x14ac:dyDescent="0.25">
      <c r="G10082" s="28"/>
    </row>
    <row r="10083" spans="7:7" s="66" customFormat="1" ht="14.25" x14ac:dyDescent="0.25">
      <c r="G10083" s="28"/>
    </row>
    <row r="10084" spans="7:7" s="66" customFormat="1" ht="14.25" x14ac:dyDescent="0.25">
      <c r="G10084" s="28"/>
    </row>
    <row r="10085" spans="7:7" s="66" customFormat="1" ht="14.25" x14ac:dyDescent="0.25">
      <c r="G10085" s="28"/>
    </row>
    <row r="10086" spans="7:7" s="66" customFormat="1" ht="14.25" x14ac:dyDescent="0.25">
      <c r="G10086" s="28"/>
    </row>
    <row r="10087" spans="7:7" s="66" customFormat="1" ht="14.25" x14ac:dyDescent="0.25">
      <c r="G10087" s="28"/>
    </row>
    <row r="10088" spans="7:7" s="66" customFormat="1" ht="14.25" x14ac:dyDescent="0.25">
      <c r="G10088" s="28"/>
    </row>
    <row r="10089" spans="7:7" s="66" customFormat="1" ht="14.25" x14ac:dyDescent="0.25">
      <c r="G10089" s="28"/>
    </row>
    <row r="10090" spans="7:7" s="66" customFormat="1" ht="14.25" x14ac:dyDescent="0.25">
      <c r="G10090" s="28"/>
    </row>
    <row r="10091" spans="7:7" s="66" customFormat="1" ht="14.25" x14ac:dyDescent="0.25">
      <c r="G10091" s="28"/>
    </row>
    <row r="10092" spans="7:7" s="66" customFormat="1" ht="14.25" x14ac:dyDescent="0.25">
      <c r="G10092" s="28"/>
    </row>
    <row r="10093" spans="7:7" s="66" customFormat="1" ht="14.25" x14ac:dyDescent="0.25">
      <c r="G10093" s="28"/>
    </row>
    <row r="10094" spans="7:7" s="66" customFormat="1" ht="14.25" x14ac:dyDescent="0.25">
      <c r="G10094" s="28"/>
    </row>
    <row r="10095" spans="7:7" s="66" customFormat="1" ht="14.25" x14ac:dyDescent="0.25">
      <c r="G10095" s="28"/>
    </row>
    <row r="10096" spans="7:7" s="66" customFormat="1" ht="14.25" x14ac:dyDescent="0.25">
      <c r="G10096" s="28"/>
    </row>
    <row r="10097" spans="7:7" s="66" customFormat="1" ht="14.25" x14ac:dyDescent="0.25">
      <c r="G10097" s="28"/>
    </row>
    <row r="10098" spans="7:7" s="66" customFormat="1" ht="14.25" x14ac:dyDescent="0.25">
      <c r="G10098" s="28"/>
    </row>
    <row r="10099" spans="7:7" s="66" customFormat="1" ht="14.25" x14ac:dyDescent="0.25">
      <c r="G10099" s="28"/>
    </row>
    <row r="10100" spans="7:7" s="66" customFormat="1" ht="14.25" x14ac:dyDescent="0.25">
      <c r="G10100" s="28"/>
    </row>
    <row r="10101" spans="7:7" s="66" customFormat="1" ht="14.25" x14ac:dyDescent="0.25">
      <c r="G10101" s="28"/>
    </row>
    <row r="10102" spans="7:7" s="66" customFormat="1" ht="14.25" x14ac:dyDescent="0.25">
      <c r="G10102" s="28"/>
    </row>
    <row r="10103" spans="7:7" s="66" customFormat="1" ht="14.25" x14ac:dyDescent="0.25">
      <c r="G10103" s="28"/>
    </row>
    <row r="10104" spans="7:7" s="66" customFormat="1" ht="14.25" x14ac:dyDescent="0.25">
      <c r="G10104" s="28"/>
    </row>
    <row r="10105" spans="7:7" s="66" customFormat="1" ht="14.25" x14ac:dyDescent="0.25">
      <c r="G10105" s="28"/>
    </row>
    <row r="10106" spans="7:7" s="66" customFormat="1" ht="14.25" x14ac:dyDescent="0.25">
      <c r="G10106" s="28"/>
    </row>
    <row r="10107" spans="7:7" s="66" customFormat="1" ht="14.25" x14ac:dyDescent="0.25">
      <c r="G10107" s="28"/>
    </row>
    <row r="10108" spans="7:7" s="66" customFormat="1" ht="14.25" x14ac:dyDescent="0.25">
      <c r="G10108" s="28"/>
    </row>
    <row r="10109" spans="7:7" s="66" customFormat="1" ht="14.25" x14ac:dyDescent="0.25">
      <c r="G10109" s="28"/>
    </row>
    <row r="10110" spans="7:7" s="66" customFormat="1" ht="14.25" x14ac:dyDescent="0.25">
      <c r="G10110" s="28"/>
    </row>
    <row r="10111" spans="7:7" s="66" customFormat="1" ht="14.25" x14ac:dyDescent="0.25">
      <c r="G10111" s="28"/>
    </row>
    <row r="10112" spans="7:7" s="66" customFormat="1" ht="14.25" x14ac:dyDescent="0.25">
      <c r="G10112" s="28"/>
    </row>
    <row r="10113" spans="7:7" s="66" customFormat="1" ht="14.25" x14ac:dyDescent="0.25">
      <c r="G10113" s="28"/>
    </row>
    <row r="10114" spans="7:7" s="66" customFormat="1" ht="14.25" x14ac:dyDescent="0.25">
      <c r="G10114" s="28"/>
    </row>
    <row r="10115" spans="7:7" s="66" customFormat="1" ht="14.25" x14ac:dyDescent="0.25">
      <c r="G10115" s="28"/>
    </row>
    <row r="10116" spans="7:7" s="66" customFormat="1" ht="14.25" x14ac:dyDescent="0.25">
      <c r="G10116" s="28"/>
    </row>
    <row r="10117" spans="7:7" s="66" customFormat="1" ht="14.25" x14ac:dyDescent="0.25">
      <c r="G10117" s="28"/>
    </row>
    <row r="10118" spans="7:7" s="66" customFormat="1" ht="14.25" x14ac:dyDescent="0.25">
      <c r="G10118" s="28"/>
    </row>
    <row r="10119" spans="7:7" s="66" customFormat="1" ht="14.25" x14ac:dyDescent="0.25">
      <c r="G10119" s="28"/>
    </row>
    <row r="10120" spans="7:7" s="66" customFormat="1" ht="14.25" x14ac:dyDescent="0.25">
      <c r="G10120" s="28"/>
    </row>
    <row r="10121" spans="7:7" s="66" customFormat="1" ht="14.25" x14ac:dyDescent="0.25">
      <c r="G10121" s="28"/>
    </row>
    <row r="10122" spans="7:7" s="66" customFormat="1" ht="14.25" x14ac:dyDescent="0.25">
      <c r="G10122" s="28"/>
    </row>
    <row r="10123" spans="7:7" s="66" customFormat="1" ht="14.25" x14ac:dyDescent="0.25">
      <c r="G10123" s="28"/>
    </row>
    <row r="10124" spans="7:7" s="66" customFormat="1" ht="14.25" x14ac:dyDescent="0.25">
      <c r="G10124" s="28"/>
    </row>
    <row r="10125" spans="7:7" s="66" customFormat="1" ht="14.25" x14ac:dyDescent="0.25">
      <c r="G10125" s="28"/>
    </row>
    <row r="10126" spans="7:7" s="66" customFormat="1" ht="14.25" x14ac:dyDescent="0.25">
      <c r="G10126" s="28"/>
    </row>
    <row r="10127" spans="7:7" s="66" customFormat="1" ht="14.25" x14ac:dyDescent="0.25">
      <c r="G10127" s="28"/>
    </row>
    <row r="10128" spans="7:7" s="66" customFormat="1" ht="14.25" x14ac:dyDescent="0.25">
      <c r="G10128" s="28"/>
    </row>
    <row r="10129" spans="7:7" s="66" customFormat="1" ht="14.25" x14ac:dyDescent="0.25">
      <c r="G10129" s="28"/>
    </row>
    <row r="10130" spans="7:7" s="66" customFormat="1" ht="14.25" x14ac:dyDescent="0.25">
      <c r="G10130" s="28"/>
    </row>
    <row r="10131" spans="7:7" s="66" customFormat="1" ht="14.25" x14ac:dyDescent="0.25">
      <c r="G10131" s="28"/>
    </row>
    <row r="10132" spans="7:7" s="66" customFormat="1" ht="14.25" x14ac:dyDescent="0.25">
      <c r="G10132" s="28"/>
    </row>
    <row r="10133" spans="7:7" s="66" customFormat="1" ht="14.25" x14ac:dyDescent="0.25">
      <c r="G10133" s="28"/>
    </row>
    <row r="10134" spans="7:7" s="66" customFormat="1" ht="14.25" x14ac:dyDescent="0.25">
      <c r="G10134" s="28"/>
    </row>
    <row r="10135" spans="7:7" s="66" customFormat="1" ht="14.25" x14ac:dyDescent="0.25">
      <c r="G10135" s="28"/>
    </row>
    <row r="10136" spans="7:7" s="66" customFormat="1" ht="14.25" x14ac:dyDescent="0.25">
      <c r="G10136" s="28"/>
    </row>
    <row r="10137" spans="7:7" s="66" customFormat="1" ht="14.25" x14ac:dyDescent="0.25">
      <c r="G10137" s="28"/>
    </row>
    <row r="10138" spans="7:7" s="66" customFormat="1" ht="14.25" x14ac:dyDescent="0.25">
      <c r="G10138" s="28"/>
    </row>
    <row r="10139" spans="7:7" s="66" customFormat="1" ht="14.25" x14ac:dyDescent="0.25">
      <c r="G10139" s="28"/>
    </row>
    <row r="10140" spans="7:7" s="66" customFormat="1" ht="14.25" x14ac:dyDescent="0.25">
      <c r="G10140" s="28"/>
    </row>
    <row r="10141" spans="7:7" s="66" customFormat="1" ht="14.25" x14ac:dyDescent="0.25">
      <c r="G10141" s="28"/>
    </row>
    <row r="10142" spans="7:7" s="66" customFormat="1" ht="14.25" x14ac:dyDescent="0.25">
      <c r="G10142" s="28"/>
    </row>
    <row r="10143" spans="7:7" s="66" customFormat="1" ht="14.25" x14ac:dyDescent="0.25">
      <c r="G10143" s="28"/>
    </row>
    <row r="10144" spans="7:7" s="66" customFormat="1" ht="14.25" x14ac:dyDescent="0.25">
      <c r="G10144" s="28"/>
    </row>
    <row r="10145" spans="7:7" s="66" customFormat="1" ht="14.25" x14ac:dyDescent="0.25">
      <c r="G10145" s="28"/>
    </row>
    <row r="10146" spans="7:7" s="66" customFormat="1" ht="14.25" x14ac:dyDescent="0.25">
      <c r="G10146" s="28"/>
    </row>
    <row r="10147" spans="7:7" s="66" customFormat="1" ht="14.25" x14ac:dyDescent="0.25">
      <c r="G10147" s="28"/>
    </row>
    <row r="10148" spans="7:7" s="66" customFormat="1" ht="14.25" x14ac:dyDescent="0.25">
      <c r="G10148" s="28"/>
    </row>
    <row r="10149" spans="7:7" s="66" customFormat="1" ht="14.25" x14ac:dyDescent="0.25">
      <c r="G10149" s="28"/>
    </row>
    <row r="10150" spans="7:7" s="66" customFormat="1" ht="14.25" x14ac:dyDescent="0.25">
      <c r="G10150" s="28"/>
    </row>
    <row r="10151" spans="7:7" s="66" customFormat="1" ht="14.25" x14ac:dyDescent="0.25">
      <c r="G10151" s="28"/>
    </row>
    <row r="10152" spans="7:7" s="66" customFormat="1" ht="14.25" x14ac:dyDescent="0.25">
      <c r="G10152" s="28"/>
    </row>
    <row r="10153" spans="7:7" s="66" customFormat="1" ht="14.25" x14ac:dyDescent="0.25">
      <c r="G10153" s="28"/>
    </row>
    <row r="10154" spans="7:7" s="66" customFormat="1" ht="14.25" x14ac:dyDescent="0.25">
      <c r="G10154" s="28"/>
    </row>
    <row r="10155" spans="7:7" s="66" customFormat="1" ht="14.25" x14ac:dyDescent="0.25">
      <c r="G10155" s="28"/>
    </row>
    <row r="10156" spans="7:7" s="66" customFormat="1" ht="14.25" x14ac:dyDescent="0.25">
      <c r="G10156" s="28"/>
    </row>
    <row r="10157" spans="7:7" s="66" customFormat="1" ht="14.25" x14ac:dyDescent="0.25">
      <c r="G10157" s="28"/>
    </row>
    <row r="10158" spans="7:7" s="66" customFormat="1" ht="14.25" x14ac:dyDescent="0.25">
      <c r="G10158" s="28"/>
    </row>
    <row r="10159" spans="7:7" s="66" customFormat="1" ht="14.25" x14ac:dyDescent="0.25">
      <c r="G10159" s="28"/>
    </row>
    <row r="10160" spans="7:7" s="66" customFormat="1" ht="14.25" x14ac:dyDescent="0.25">
      <c r="G10160" s="28"/>
    </row>
    <row r="10161" spans="7:7" s="66" customFormat="1" ht="14.25" x14ac:dyDescent="0.25">
      <c r="G10161" s="28"/>
    </row>
    <row r="10162" spans="7:7" s="66" customFormat="1" ht="14.25" x14ac:dyDescent="0.25">
      <c r="G10162" s="28"/>
    </row>
    <row r="10163" spans="7:7" s="66" customFormat="1" ht="14.25" x14ac:dyDescent="0.25">
      <c r="G10163" s="28"/>
    </row>
    <row r="10164" spans="7:7" s="66" customFormat="1" ht="14.25" x14ac:dyDescent="0.25">
      <c r="G10164" s="28"/>
    </row>
    <row r="10165" spans="7:7" s="66" customFormat="1" ht="14.25" x14ac:dyDescent="0.25">
      <c r="G10165" s="28"/>
    </row>
    <row r="10166" spans="7:7" s="66" customFormat="1" ht="14.25" x14ac:dyDescent="0.25">
      <c r="G10166" s="28"/>
    </row>
    <row r="10167" spans="7:7" s="66" customFormat="1" ht="14.25" x14ac:dyDescent="0.25">
      <c r="G10167" s="28"/>
    </row>
    <row r="10168" spans="7:7" s="66" customFormat="1" ht="14.25" x14ac:dyDescent="0.25">
      <c r="G10168" s="28"/>
    </row>
    <row r="10169" spans="7:7" s="66" customFormat="1" ht="14.25" x14ac:dyDescent="0.25">
      <c r="G10169" s="28"/>
    </row>
    <row r="10170" spans="7:7" s="66" customFormat="1" ht="14.25" x14ac:dyDescent="0.25">
      <c r="G10170" s="28"/>
    </row>
    <row r="10171" spans="7:7" s="66" customFormat="1" ht="14.25" x14ac:dyDescent="0.25">
      <c r="G10171" s="28"/>
    </row>
    <row r="10172" spans="7:7" s="66" customFormat="1" ht="14.25" x14ac:dyDescent="0.25">
      <c r="G10172" s="28"/>
    </row>
    <row r="10173" spans="7:7" s="66" customFormat="1" ht="14.25" x14ac:dyDescent="0.25">
      <c r="G10173" s="28"/>
    </row>
    <row r="10174" spans="7:7" s="66" customFormat="1" ht="14.25" x14ac:dyDescent="0.25">
      <c r="G10174" s="28"/>
    </row>
    <row r="10175" spans="7:7" s="66" customFormat="1" ht="14.25" x14ac:dyDescent="0.25">
      <c r="G10175" s="28"/>
    </row>
    <row r="10176" spans="7:7" s="66" customFormat="1" ht="14.25" x14ac:dyDescent="0.25">
      <c r="G10176" s="28"/>
    </row>
    <row r="10177" spans="7:7" s="66" customFormat="1" ht="14.25" x14ac:dyDescent="0.25">
      <c r="G10177" s="28"/>
    </row>
    <row r="10178" spans="7:7" s="66" customFormat="1" ht="14.25" x14ac:dyDescent="0.25">
      <c r="G10178" s="28"/>
    </row>
    <row r="10179" spans="7:7" s="66" customFormat="1" ht="14.25" x14ac:dyDescent="0.25">
      <c r="G10179" s="28"/>
    </row>
    <row r="10180" spans="7:7" s="66" customFormat="1" ht="14.25" x14ac:dyDescent="0.25">
      <c r="G10180" s="28"/>
    </row>
    <row r="10181" spans="7:7" s="66" customFormat="1" ht="14.25" x14ac:dyDescent="0.25">
      <c r="G10181" s="28"/>
    </row>
    <row r="10182" spans="7:7" s="66" customFormat="1" ht="14.25" x14ac:dyDescent="0.25">
      <c r="G10182" s="28"/>
    </row>
    <row r="10183" spans="7:7" s="66" customFormat="1" ht="14.25" x14ac:dyDescent="0.25">
      <c r="G10183" s="28"/>
    </row>
    <row r="10184" spans="7:7" s="66" customFormat="1" ht="14.25" x14ac:dyDescent="0.25">
      <c r="G10184" s="28"/>
    </row>
    <row r="10185" spans="7:7" s="66" customFormat="1" ht="14.25" x14ac:dyDescent="0.25">
      <c r="G10185" s="28"/>
    </row>
    <row r="10186" spans="7:7" s="66" customFormat="1" ht="14.25" x14ac:dyDescent="0.25">
      <c r="G10186" s="28"/>
    </row>
    <row r="10187" spans="7:7" s="66" customFormat="1" ht="14.25" x14ac:dyDescent="0.25">
      <c r="G10187" s="28"/>
    </row>
    <row r="10188" spans="7:7" s="66" customFormat="1" ht="14.25" x14ac:dyDescent="0.25">
      <c r="G10188" s="28"/>
    </row>
    <row r="10189" spans="7:7" s="66" customFormat="1" ht="14.25" x14ac:dyDescent="0.25">
      <c r="G10189" s="28"/>
    </row>
    <row r="10190" spans="7:7" s="66" customFormat="1" ht="14.25" x14ac:dyDescent="0.25">
      <c r="G10190" s="28"/>
    </row>
    <row r="10191" spans="7:7" s="66" customFormat="1" ht="14.25" x14ac:dyDescent="0.25">
      <c r="G10191" s="28"/>
    </row>
    <row r="10192" spans="7:7" s="66" customFormat="1" ht="14.25" x14ac:dyDescent="0.25">
      <c r="G10192" s="28"/>
    </row>
    <row r="10193" spans="7:7" s="66" customFormat="1" ht="14.25" x14ac:dyDescent="0.25">
      <c r="G10193" s="28"/>
    </row>
    <row r="10194" spans="7:7" s="66" customFormat="1" ht="14.25" x14ac:dyDescent="0.25">
      <c r="G10194" s="28"/>
    </row>
    <row r="10195" spans="7:7" s="66" customFormat="1" ht="14.25" x14ac:dyDescent="0.25">
      <c r="G10195" s="28"/>
    </row>
    <row r="10196" spans="7:7" s="66" customFormat="1" ht="14.25" x14ac:dyDescent="0.25">
      <c r="G10196" s="28"/>
    </row>
    <row r="10197" spans="7:7" s="66" customFormat="1" ht="14.25" x14ac:dyDescent="0.25">
      <c r="G10197" s="28"/>
    </row>
    <row r="10198" spans="7:7" s="66" customFormat="1" ht="14.25" x14ac:dyDescent="0.25">
      <c r="G10198" s="28"/>
    </row>
    <row r="10199" spans="7:7" s="66" customFormat="1" ht="14.25" x14ac:dyDescent="0.25">
      <c r="G10199" s="28"/>
    </row>
    <row r="10200" spans="7:7" s="66" customFormat="1" ht="14.25" x14ac:dyDescent="0.25">
      <c r="G10200" s="28"/>
    </row>
    <row r="10201" spans="7:7" s="66" customFormat="1" ht="14.25" x14ac:dyDescent="0.25">
      <c r="G10201" s="28"/>
    </row>
    <row r="10202" spans="7:7" s="66" customFormat="1" ht="14.25" x14ac:dyDescent="0.25">
      <c r="G10202" s="28"/>
    </row>
    <row r="10203" spans="7:7" s="66" customFormat="1" ht="14.25" x14ac:dyDescent="0.25">
      <c r="G10203" s="28"/>
    </row>
    <row r="10204" spans="7:7" s="66" customFormat="1" ht="14.25" x14ac:dyDescent="0.25">
      <c r="G10204" s="28"/>
    </row>
    <row r="10205" spans="7:7" s="66" customFormat="1" ht="14.25" x14ac:dyDescent="0.25">
      <c r="G10205" s="28"/>
    </row>
    <row r="10206" spans="7:7" s="66" customFormat="1" ht="14.25" x14ac:dyDescent="0.25">
      <c r="G10206" s="28"/>
    </row>
    <row r="10207" spans="7:7" s="66" customFormat="1" ht="14.25" x14ac:dyDescent="0.25">
      <c r="G10207" s="28"/>
    </row>
    <row r="10208" spans="7:7" s="66" customFormat="1" ht="14.25" x14ac:dyDescent="0.25">
      <c r="G10208" s="28"/>
    </row>
    <row r="10209" spans="7:7" s="66" customFormat="1" ht="14.25" x14ac:dyDescent="0.25">
      <c r="G10209" s="28"/>
    </row>
    <row r="10210" spans="7:7" s="66" customFormat="1" ht="14.25" x14ac:dyDescent="0.25">
      <c r="G10210" s="28"/>
    </row>
    <row r="10211" spans="7:7" s="66" customFormat="1" ht="14.25" x14ac:dyDescent="0.25">
      <c r="G10211" s="28"/>
    </row>
    <row r="10212" spans="7:7" s="66" customFormat="1" ht="14.25" x14ac:dyDescent="0.25">
      <c r="G10212" s="28"/>
    </row>
    <row r="10213" spans="7:7" s="66" customFormat="1" ht="14.25" x14ac:dyDescent="0.25">
      <c r="G10213" s="28"/>
    </row>
    <row r="10214" spans="7:7" s="66" customFormat="1" ht="14.25" x14ac:dyDescent="0.25">
      <c r="G10214" s="28"/>
    </row>
    <row r="10215" spans="7:7" s="66" customFormat="1" ht="14.25" x14ac:dyDescent="0.25">
      <c r="G10215" s="28"/>
    </row>
    <row r="10216" spans="7:7" s="66" customFormat="1" ht="14.25" x14ac:dyDescent="0.25">
      <c r="G10216" s="28"/>
    </row>
    <row r="10217" spans="7:7" s="66" customFormat="1" ht="14.25" x14ac:dyDescent="0.25">
      <c r="G10217" s="28"/>
    </row>
    <row r="10218" spans="7:7" s="66" customFormat="1" ht="14.25" x14ac:dyDescent="0.25">
      <c r="G10218" s="28"/>
    </row>
    <row r="10219" spans="7:7" s="66" customFormat="1" ht="14.25" x14ac:dyDescent="0.25">
      <c r="G10219" s="28"/>
    </row>
    <row r="10220" spans="7:7" s="66" customFormat="1" ht="14.25" x14ac:dyDescent="0.25">
      <c r="G10220" s="28"/>
    </row>
    <row r="10221" spans="7:7" s="66" customFormat="1" ht="14.25" x14ac:dyDescent="0.25">
      <c r="G10221" s="28"/>
    </row>
    <row r="10222" spans="7:7" s="66" customFormat="1" ht="14.25" x14ac:dyDescent="0.25">
      <c r="G10222" s="28"/>
    </row>
    <row r="10223" spans="7:7" s="66" customFormat="1" ht="14.25" x14ac:dyDescent="0.25">
      <c r="G10223" s="28"/>
    </row>
    <row r="10224" spans="7:7" s="66" customFormat="1" ht="14.25" x14ac:dyDescent="0.25">
      <c r="G10224" s="28"/>
    </row>
    <row r="10225" spans="7:7" s="66" customFormat="1" ht="14.25" x14ac:dyDescent="0.25">
      <c r="G10225" s="28"/>
    </row>
    <row r="10226" spans="7:7" s="66" customFormat="1" ht="14.25" x14ac:dyDescent="0.25">
      <c r="G10226" s="28"/>
    </row>
    <row r="10227" spans="7:7" s="66" customFormat="1" ht="14.25" x14ac:dyDescent="0.25">
      <c r="G10227" s="28"/>
    </row>
    <row r="10228" spans="7:7" s="66" customFormat="1" ht="14.25" x14ac:dyDescent="0.25">
      <c r="G10228" s="28"/>
    </row>
    <row r="10229" spans="7:7" s="66" customFormat="1" ht="14.25" x14ac:dyDescent="0.25">
      <c r="G10229" s="28"/>
    </row>
    <row r="10230" spans="7:7" s="66" customFormat="1" ht="14.25" x14ac:dyDescent="0.25">
      <c r="G10230" s="28"/>
    </row>
    <row r="10231" spans="7:7" s="66" customFormat="1" ht="14.25" x14ac:dyDescent="0.25">
      <c r="G10231" s="28"/>
    </row>
    <row r="10232" spans="7:7" s="66" customFormat="1" ht="14.25" x14ac:dyDescent="0.25">
      <c r="G10232" s="28"/>
    </row>
    <row r="10233" spans="7:7" s="66" customFormat="1" ht="14.25" x14ac:dyDescent="0.25">
      <c r="G10233" s="28"/>
    </row>
    <row r="10234" spans="7:7" s="66" customFormat="1" ht="14.25" x14ac:dyDescent="0.25">
      <c r="G10234" s="28"/>
    </row>
    <row r="10235" spans="7:7" s="66" customFormat="1" ht="14.25" x14ac:dyDescent="0.25">
      <c r="G10235" s="28"/>
    </row>
    <row r="10236" spans="7:7" s="66" customFormat="1" ht="14.25" x14ac:dyDescent="0.25">
      <c r="G10236" s="28"/>
    </row>
    <row r="10237" spans="7:7" s="66" customFormat="1" ht="14.25" x14ac:dyDescent="0.25">
      <c r="G10237" s="28"/>
    </row>
    <row r="10238" spans="7:7" s="66" customFormat="1" ht="14.25" x14ac:dyDescent="0.25">
      <c r="G10238" s="28"/>
    </row>
    <row r="10239" spans="7:7" s="66" customFormat="1" ht="14.25" x14ac:dyDescent="0.25">
      <c r="G10239" s="28"/>
    </row>
    <row r="10240" spans="7:7" s="66" customFormat="1" ht="14.25" x14ac:dyDescent="0.25">
      <c r="G10240" s="28"/>
    </row>
    <row r="10241" spans="7:7" s="66" customFormat="1" ht="14.25" x14ac:dyDescent="0.25">
      <c r="G10241" s="28"/>
    </row>
    <row r="10242" spans="7:7" s="66" customFormat="1" ht="14.25" x14ac:dyDescent="0.25">
      <c r="G10242" s="28"/>
    </row>
    <row r="10243" spans="7:7" s="66" customFormat="1" ht="14.25" x14ac:dyDescent="0.25">
      <c r="G10243" s="28"/>
    </row>
    <row r="10244" spans="7:7" s="66" customFormat="1" ht="14.25" x14ac:dyDescent="0.25">
      <c r="G10244" s="28"/>
    </row>
    <row r="10245" spans="7:7" s="66" customFormat="1" ht="14.25" x14ac:dyDescent="0.25">
      <c r="G10245" s="28"/>
    </row>
    <row r="10246" spans="7:7" s="66" customFormat="1" ht="14.25" x14ac:dyDescent="0.25">
      <c r="G10246" s="28"/>
    </row>
    <row r="10247" spans="7:7" s="66" customFormat="1" ht="14.25" x14ac:dyDescent="0.25">
      <c r="G10247" s="28"/>
    </row>
    <row r="10248" spans="7:7" s="66" customFormat="1" ht="14.25" x14ac:dyDescent="0.25">
      <c r="G10248" s="28"/>
    </row>
    <row r="10249" spans="7:7" s="66" customFormat="1" ht="14.25" x14ac:dyDescent="0.25">
      <c r="G10249" s="28"/>
    </row>
    <row r="10250" spans="7:7" s="66" customFormat="1" ht="14.25" x14ac:dyDescent="0.25">
      <c r="G10250" s="28"/>
    </row>
    <row r="10251" spans="7:7" s="66" customFormat="1" ht="14.25" x14ac:dyDescent="0.25">
      <c r="G10251" s="28"/>
    </row>
    <row r="10252" spans="7:7" s="66" customFormat="1" ht="14.25" x14ac:dyDescent="0.25">
      <c r="G10252" s="28"/>
    </row>
    <row r="10253" spans="7:7" s="66" customFormat="1" ht="14.25" x14ac:dyDescent="0.25">
      <c r="G10253" s="28"/>
    </row>
    <row r="10254" spans="7:7" s="66" customFormat="1" ht="14.25" x14ac:dyDescent="0.25">
      <c r="G10254" s="28"/>
    </row>
    <row r="10255" spans="7:7" s="66" customFormat="1" ht="14.25" x14ac:dyDescent="0.25">
      <c r="G10255" s="28"/>
    </row>
    <row r="10256" spans="7:7" s="66" customFormat="1" ht="14.25" x14ac:dyDescent="0.25">
      <c r="G10256" s="28"/>
    </row>
    <row r="10257" spans="7:7" s="66" customFormat="1" ht="14.25" x14ac:dyDescent="0.25">
      <c r="G10257" s="28"/>
    </row>
    <row r="10258" spans="7:7" s="66" customFormat="1" ht="14.25" x14ac:dyDescent="0.25">
      <c r="G10258" s="28"/>
    </row>
    <row r="10259" spans="7:7" s="66" customFormat="1" ht="14.25" x14ac:dyDescent="0.25">
      <c r="G10259" s="28"/>
    </row>
    <row r="10260" spans="7:7" s="66" customFormat="1" ht="14.25" x14ac:dyDescent="0.25">
      <c r="G10260" s="28"/>
    </row>
    <row r="10261" spans="7:7" s="66" customFormat="1" ht="14.25" x14ac:dyDescent="0.25">
      <c r="G10261" s="28"/>
    </row>
    <row r="10262" spans="7:7" s="66" customFormat="1" ht="14.25" x14ac:dyDescent="0.25">
      <c r="G10262" s="28"/>
    </row>
    <row r="10263" spans="7:7" s="66" customFormat="1" ht="14.25" x14ac:dyDescent="0.25">
      <c r="G10263" s="28"/>
    </row>
    <row r="10264" spans="7:7" s="66" customFormat="1" ht="14.25" x14ac:dyDescent="0.25">
      <c r="G10264" s="28"/>
    </row>
    <row r="10265" spans="7:7" s="66" customFormat="1" ht="14.25" x14ac:dyDescent="0.25">
      <c r="G10265" s="28"/>
    </row>
    <row r="10266" spans="7:7" s="66" customFormat="1" ht="14.25" x14ac:dyDescent="0.25">
      <c r="G10266" s="28"/>
    </row>
    <row r="10267" spans="7:7" s="66" customFormat="1" ht="14.25" x14ac:dyDescent="0.25">
      <c r="G10267" s="28"/>
    </row>
    <row r="10268" spans="7:7" s="66" customFormat="1" ht="14.25" x14ac:dyDescent="0.25">
      <c r="G10268" s="28"/>
    </row>
    <row r="10269" spans="7:7" s="66" customFormat="1" ht="14.25" x14ac:dyDescent="0.25">
      <c r="G10269" s="28"/>
    </row>
    <row r="10270" spans="7:7" s="66" customFormat="1" ht="14.25" x14ac:dyDescent="0.25">
      <c r="G10270" s="28"/>
    </row>
    <row r="10271" spans="7:7" s="66" customFormat="1" ht="14.25" x14ac:dyDescent="0.25">
      <c r="G10271" s="28"/>
    </row>
    <row r="10272" spans="7:7" s="66" customFormat="1" ht="14.25" x14ac:dyDescent="0.25">
      <c r="G10272" s="28"/>
    </row>
    <row r="10273" spans="7:7" s="66" customFormat="1" ht="14.25" x14ac:dyDescent="0.25">
      <c r="G10273" s="28"/>
    </row>
    <row r="10274" spans="7:7" s="66" customFormat="1" ht="14.25" x14ac:dyDescent="0.25">
      <c r="G10274" s="28"/>
    </row>
    <row r="10275" spans="7:7" s="66" customFormat="1" ht="14.25" x14ac:dyDescent="0.25">
      <c r="G10275" s="28"/>
    </row>
    <row r="10276" spans="7:7" s="66" customFormat="1" ht="14.25" x14ac:dyDescent="0.25">
      <c r="G10276" s="28"/>
    </row>
    <row r="10277" spans="7:7" s="66" customFormat="1" ht="14.25" x14ac:dyDescent="0.25">
      <c r="G10277" s="28"/>
    </row>
    <row r="10278" spans="7:7" s="66" customFormat="1" ht="14.25" x14ac:dyDescent="0.25">
      <c r="G10278" s="28"/>
    </row>
    <row r="10279" spans="7:7" s="66" customFormat="1" ht="14.25" x14ac:dyDescent="0.25">
      <c r="G10279" s="28"/>
    </row>
    <row r="10280" spans="7:7" s="66" customFormat="1" ht="14.25" x14ac:dyDescent="0.25">
      <c r="G10280" s="28"/>
    </row>
    <row r="10281" spans="7:7" s="66" customFormat="1" ht="14.25" x14ac:dyDescent="0.25">
      <c r="G10281" s="28"/>
    </row>
    <row r="10282" spans="7:7" s="66" customFormat="1" ht="14.25" x14ac:dyDescent="0.25">
      <c r="G10282" s="28"/>
    </row>
    <row r="10283" spans="7:7" s="66" customFormat="1" ht="14.25" x14ac:dyDescent="0.25">
      <c r="G10283" s="28"/>
    </row>
    <row r="10284" spans="7:7" s="66" customFormat="1" ht="14.25" x14ac:dyDescent="0.25">
      <c r="G10284" s="28"/>
    </row>
    <row r="10285" spans="7:7" s="66" customFormat="1" ht="14.25" x14ac:dyDescent="0.25">
      <c r="G10285" s="28"/>
    </row>
    <row r="10286" spans="7:7" s="66" customFormat="1" ht="14.25" x14ac:dyDescent="0.25">
      <c r="G10286" s="28"/>
    </row>
    <row r="10287" spans="7:7" s="66" customFormat="1" ht="14.25" x14ac:dyDescent="0.25">
      <c r="G10287" s="28"/>
    </row>
    <row r="10288" spans="7:7" s="66" customFormat="1" ht="14.25" x14ac:dyDescent="0.25">
      <c r="G10288" s="28"/>
    </row>
    <row r="10289" spans="7:7" s="66" customFormat="1" ht="14.25" x14ac:dyDescent="0.25">
      <c r="G10289" s="28"/>
    </row>
    <row r="10290" spans="7:7" s="66" customFormat="1" ht="14.25" x14ac:dyDescent="0.25">
      <c r="G10290" s="28"/>
    </row>
    <row r="10291" spans="7:7" s="66" customFormat="1" ht="14.25" x14ac:dyDescent="0.25">
      <c r="G10291" s="28"/>
    </row>
    <row r="10292" spans="7:7" s="66" customFormat="1" ht="14.25" x14ac:dyDescent="0.25">
      <c r="G10292" s="28"/>
    </row>
    <row r="10293" spans="7:7" s="66" customFormat="1" ht="14.25" x14ac:dyDescent="0.25">
      <c r="G10293" s="28"/>
    </row>
    <row r="10294" spans="7:7" s="66" customFormat="1" ht="14.25" x14ac:dyDescent="0.25">
      <c r="G10294" s="28"/>
    </row>
    <row r="10295" spans="7:7" s="66" customFormat="1" ht="14.25" x14ac:dyDescent="0.25">
      <c r="G10295" s="28"/>
    </row>
    <row r="10296" spans="7:7" s="66" customFormat="1" ht="14.25" x14ac:dyDescent="0.25">
      <c r="G10296" s="28"/>
    </row>
    <row r="10297" spans="7:7" s="66" customFormat="1" ht="14.25" x14ac:dyDescent="0.25">
      <c r="G10297" s="28"/>
    </row>
    <row r="10298" spans="7:7" s="66" customFormat="1" ht="14.25" x14ac:dyDescent="0.25">
      <c r="G10298" s="28"/>
    </row>
    <row r="10299" spans="7:7" s="66" customFormat="1" ht="14.25" x14ac:dyDescent="0.25">
      <c r="G10299" s="28"/>
    </row>
    <row r="10300" spans="7:7" s="66" customFormat="1" ht="14.25" x14ac:dyDescent="0.25">
      <c r="G10300" s="28"/>
    </row>
    <row r="10301" spans="7:7" s="66" customFormat="1" ht="14.25" x14ac:dyDescent="0.25">
      <c r="G10301" s="28"/>
    </row>
    <row r="10302" spans="7:7" s="66" customFormat="1" ht="14.25" x14ac:dyDescent="0.25">
      <c r="G10302" s="28"/>
    </row>
    <row r="10303" spans="7:7" s="66" customFormat="1" ht="14.25" x14ac:dyDescent="0.25">
      <c r="G10303" s="28"/>
    </row>
    <row r="10304" spans="7:7" s="66" customFormat="1" ht="14.25" x14ac:dyDescent="0.25">
      <c r="G10304" s="28"/>
    </row>
    <row r="10305" spans="7:7" s="66" customFormat="1" ht="14.25" x14ac:dyDescent="0.25">
      <c r="G10305" s="28"/>
    </row>
    <row r="10306" spans="7:7" s="66" customFormat="1" ht="14.25" x14ac:dyDescent="0.25">
      <c r="G10306" s="28"/>
    </row>
    <row r="10307" spans="7:7" s="66" customFormat="1" ht="14.25" x14ac:dyDescent="0.25">
      <c r="G10307" s="28"/>
    </row>
    <row r="10308" spans="7:7" s="66" customFormat="1" ht="14.25" x14ac:dyDescent="0.25">
      <c r="G10308" s="28"/>
    </row>
    <row r="10309" spans="7:7" s="66" customFormat="1" ht="14.25" x14ac:dyDescent="0.25">
      <c r="G10309" s="28"/>
    </row>
    <row r="10310" spans="7:7" s="66" customFormat="1" ht="14.25" x14ac:dyDescent="0.25">
      <c r="G10310" s="28"/>
    </row>
    <row r="10311" spans="7:7" s="66" customFormat="1" ht="14.25" x14ac:dyDescent="0.25">
      <c r="G10311" s="28"/>
    </row>
    <row r="10312" spans="7:7" s="66" customFormat="1" ht="14.25" x14ac:dyDescent="0.25">
      <c r="G10312" s="28"/>
    </row>
    <row r="10313" spans="7:7" s="66" customFormat="1" ht="14.25" x14ac:dyDescent="0.25">
      <c r="G10313" s="28"/>
    </row>
    <row r="10314" spans="7:7" s="66" customFormat="1" ht="14.25" x14ac:dyDescent="0.25">
      <c r="G10314" s="28"/>
    </row>
    <row r="10315" spans="7:7" s="66" customFormat="1" ht="14.25" x14ac:dyDescent="0.25">
      <c r="G10315" s="28"/>
    </row>
    <row r="10316" spans="7:7" s="66" customFormat="1" ht="14.25" x14ac:dyDescent="0.25">
      <c r="G10316" s="28"/>
    </row>
    <row r="10317" spans="7:7" s="66" customFormat="1" ht="14.25" x14ac:dyDescent="0.25">
      <c r="G10317" s="28"/>
    </row>
    <row r="10318" spans="7:7" s="66" customFormat="1" ht="14.25" x14ac:dyDescent="0.25">
      <c r="G10318" s="28"/>
    </row>
    <row r="10319" spans="7:7" s="66" customFormat="1" ht="14.25" x14ac:dyDescent="0.25">
      <c r="G10319" s="28"/>
    </row>
    <row r="10320" spans="7:7" s="66" customFormat="1" ht="14.25" x14ac:dyDescent="0.25">
      <c r="G10320" s="28"/>
    </row>
    <row r="10321" spans="7:7" s="66" customFormat="1" ht="14.25" x14ac:dyDescent="0.25">
      <c r="G10321" s="28"/>
    </row>
    <row r="10322" spans="7:7" s="66" customFormat="1" ht="14.25" x14ac:dyDescent="0.25">
      <c r="G10322" s="28"/>
    </row>
    <row r="10323" spans="7:7" s="66" customFormat="1" ht="14.25" x14ac:dyDescent="0.25">
      <c r="G10323" s="28"/>
    </row>
    <row r="10324" spans="7:7" s="66" customFormat="1" ht="14.25" x14ac:dyDescent="0.25">
      <c r="G10324" s="28"/>
    </row>
    <row r="10325" spans="7:7" s="66" customFormat="1" ht="14.25" x14ac:dyDescent="0.25">
      <c r="G10325" s="28"/>
    </row>
    <row r="10326" spans="7:7" s="66" customFormat="1" ht="14.25" x14ac:dyDescent="0.25">
      <c r="G10326" s="28"/>
    </row>
    <row r="10327" spans="7:7" s="66" customFormat="1" ht="14.25" x14ac:dyDescent="0.25">
      <c r="G10327" s="28"/>
    </row>
    <row r="10328" spans="7:7" s="66" customFormat="1" ht="14.25" x14ac:dyDescent="0.25">
      <c r="G10328" s="28"/>
    </row>
    <row r="10329" spans="7:7" s="66" customFormat="1" ht="14.25" x14ac:dyDescent="0.25">
      <c r="G10329" s="28"/>
    </row>
    <row r="10330" spans="7:7" s="66" customFormat="1" ht="14.25" x14ac:dyDescent="0.25">
      <c r="G10330" s="28"/>
    </row>
    <row r="10331" spans="7:7" s="66" customFormat="1" ht="14.25" x14ac:dyDescent="0.25">
      <c r="G10331" s="28"/>
    </row>
    <row r="10332" spans="7:7" s="66" customFormat="1" ht="14.25" x14ac:dyDescent="0.25">
      <c r="G10332" s="28"/>
    </row>
    <row r="10333" spans="7:7" s="66" customFormat="1" ht="14.25" x14ac:dyDescent="0.25">
      <c r="G10333" s="28"/>
    </row>
    <row r="10334" spans="7:7" s="66" customFormat="1" ht="14.25" x14ac:dyDescent="0.25">
      <c r="G10334" s="28"/>
    </row>
    <row r="10335" spans="7:7" s="66" customFormat="1" ht="14.25" x14ac:dyDescent="0.25">
      <c r="G10335" s="28"/>
    </row>
    <row r="10336" spans="7:7" s="66" customFormat="1" ht="14.25" x14ac:dyDescent="0.25">
      <c r="G10336" s="28"/>
    </row>
    <row r="10337" spans="7:7" s="66" customFormat="1" ht="14.25" x14ac:dyDescent="0.25">
      <c r="G10337" s="28"/>
    </row>
    <row r="10338" spans="7:7" s="66" customFormat="1" ht="14.25" x14ac:dyDescent="0.25">
      <c r="G10338" s="28"/>
    </row>
    <row r="10339" spans="7:7" s="66" customFormat="1" ht="14.25" x14ac:dyDescent="0.25">
      <c r="G10339" s="28"/>
    </row>
    <row r="10340" spans="7:7" s="66" customFormat="1" ht="14.25" x14ac:dyDescent="0.25">
      <c r="G10340" s="28"/>
    </row>
    <row r="10341" spans="7:7" s="66" customFormat="1" ht="14.25" x14ac:dyDescent="0.25">
      <c r="G10341" s="28"/>
    </row>
    <row r="10342" spans="7:7" s="66" customFormat="1" ht="14.25" x14ac:dyDescent="0.25">
      <c r="G10342" s="28"/>
    </row>
    <row r="10343" spans="7:7" s="66" customFormat="1" ht="14.25" x14ac:dyDescent="0.25">
      <c r="G10343" s="28"/>
    </row>
    <row r="10344" spans="7:7" s="66" customFormat="1" ht="14.25" x14ac:dyDescent="0.25">
      <c r="G10344" s="28"/>
    </row>
    <row r="10345" spans="7:7" s="66" customFormat="1" ht="14.25" x14ac:dyDescent="0.25">
      <c r="G10345" s="28"/>
    </row>
    <row r="10346" spans="7:7" s="66" customFormat="1" ht="14.25" x14ac:dyDescent="0.25">
      <c r="G10346" s="28"/>
    </row>
    <row r="10347" spans="7:7" s="66" customFormat="1" ht="14.25" x14ac:dyDescent="0.25">
      <c r="G10347" s="28"/>
    </row>
    <row r="10348" spans="7:7" s="66" customFormat="1" ht="14.25" x14ac:dyDescent="0.25">
      <c r="G10348" s="28"/>
    </row>
    <row r="10349" spans="7:7" s="66" customFormat="1" ht="14.25" x14ac:dyDescent="0.25">
      <c r="G10349" s="28"/>
    </row>
    <row r="10350" spans="7:7" s="66" customFormat="1" ht="14.25" x14ac:dyDescent="0.25">
      <c r="G10350" s="28"/>
    </row>
    <row r="10351" spans="7:7" s="66" customFormat="1" ht="14.25" x14ac:dyDescent="0.25">
      <c r="G10351" s="28"/>
    </row>
    <row r="10352" spans="7:7" s="66" customFormat="1" ht="14.25" x14ac:dyDescent="0.25">
      <c r="G10352" s="28"/>
    </row>
    <row r="10353" spans="7:7" s="66" customFormat="1" ht="14.25" x14ac:dyDescent="0.25">
      <c r="G10353" s="28"/>
    </row>
    <row r="10354" spans="7:7" s="66" customFormat="1" ht="14.25" x14ac:dyDescent="0.25">
      <c r="G10354" s="28"/>
    </row>
    <row r="10355" spans="7:7" s="66" customFormat="1" ht="14.25" x14ac:dyDescent="0.25">
      <c r="G10355" s="28"/>
    </row>
    <row r="10356" spans="7:7" s="66" customFormat="1" ht="14.25" x14ac:dyDescent="0.25">
      <c r="G10356" s="28"/>
    </row>
    <row r="10357" spans="7:7" s="66" customFormat="1" ht="14.25" x14ac:dyDescent="0.25">
      <c r="G10357" s="28"/>
    </row>
    <row r="10358" spans="7:7" s="66" customFormat="1" ht="14.25" x14ac:dyDescent="0.25">
      <c r="G10358" s="28"/>
    </row>
    <row r="10359" spans="7:7" s="66" customFormat="1" ht="14.25" x14ac:dyDescent="0.25">
      <c r="G10359" s="28"/>
    </row>
    <row r="10360" spans="7:7" s="66" customFormat="1" ht="14.25" x14ac:dyDescent="0.25">
      <c r="G10360" s="28"/>
    </row>
    <row r="10361" spans="7:7" s="66" customFormat="1" ht="14.25" x14ac:dyDescent="0.25">
      <c r="G10361" s="28"/>
    </row>
    <row r="10362" spans="7:7" s="66" customFormat="1" ht="14.25" x14ac:dyDescent="0.25">
      <c r="G10362" s="28"/>
    </row>
    <row r="10363" spans="7:7" s="66" customFormat="1" ht="14.25" x14ac:dyDescent="0.25">
      <c r="G10363" s="28"/>
    </row>
    <row r="10364" spans="7:7" s="66" customFormat="1" ht="14.25" x14ac:dyDescent="0.25">
      <c r="G10364" s="28"/>
    </row>
    <row r="10365" spans="7:7" s="66" customFormat="1" ht="14.25" x14ac:dyDescent="0.25">
      <c r="G10365" s="28"/>
    </row>
    <row r="10366" spans="7:7" s="66" customFormat="1" ht="14.25" x14ac:dyDescent="0.25">
      <c r="G10366" s="28"/>
    </row>
    <row r="10367" spans="7:7" s="66" customFormat="1" ht="14.25" x14ac:dyDescent="0.25">
      <c r="G10367" s="28"/>
    </row>
    <row r="10368" spans="7:7" s="66" customFormat="1" ht="14.25" x14ac:dyDescent="0.25">
      <c r="G10368" s="28"/>
    </row>
    <row r="10369" spans="7:7" s="66" customFormat="1" ht="14.25" x14ac:dyDescent="0.25">
      <c r="G10369" s="28"/>
    </row>
    <row r="10370" spans="7:7" s="66" customFormat="1" ht="14.25" x14ac:dyDescent="0.25">
      <c r="G10370" s="28"/>
    </row>
    <row r="10371" spans="7:7" s="66" customFormat="1" ht="14.25" x14ac:dyDescent="0.25">
      <c r="G10371" s="28"/>
    </row>
    <row r="10372" spans="7:7" s="66" customFormat="1" ht="14.25" x14ac:dyDescent="0.25">
      <c r="G10372" s="28"/>
    </row>
    <row r="10373" spans="7:7" s="66" customFormat="1" ht="14.25" x14ac:dyDescent="0.25">
      <c r="G10373" s="28"/>
    </row>
    <row r="10374" spans="7:7" s="66" customFormat="1" ht="14.25" x14ac:dyDescent="0.25">
      <c r="G10374" s="28"/>
    </row>
    <row r="10375" spans="7:7" s="66" customFormat="1" ht="14.25" x14ac:dyDescent="0.25">
      <c r="G10375" s="28"/>
    </row>
    <row r="10376" spans="7:7" s="66" customFormat="1" ht="14.25" x14ac:dyDescent="0.25">
      <c r="G10376" s="28"/>
    </row>
    <row r="10377" spans="7:7" s="66" customFormat="1" ht="14.25" x14ac:dyDescent="0.25">
      <c r="G10377" s="28"/>
    </row>
    <row r="10378" spans="7:7" s="66" customFormat="1" ht="14.25" x14ac:dyDescent="0.25">
      <c r="G10378" s="28"/>
    </row>
    <row r="10379" spans="7:7" s="66" customFormat="1" ht="14.25" x14ac:dyDescent="0.25">
      <c r="G10379" s="28"/>
    </row>
    <row r="10380" spans="7:7" s="66" customFormat="1" ht="14.25" x14ac:dyDescent="0.25">
      <c r="G10380" s="28"/>
    </row>
    <row r="10381" spans="7:7" s="66" customFormat="1" ht="14.25" x14ac:dyDescent="0.25">
      <c r="G10381" s="28"/>
    </row>
    <row r="10382" spans="7:7" s="66" customFormat="1" ht="14.25" x14ac:dyDescent="0.25">
      <c r="G10382" s="28"/>
    </row>
    <row r="10383" spans="7:7" s="66" customFormat="1" ht="14.25" x14ac:dyDescent="0.25">
      <c r="G10383" s="28"/>
    </row>
    <row r="10384" spans="7:7" s="66" customFormat="1" ht="14.25" x14ac:dyDescent="0.25">
      <c r="G10384" s="28"/>
    </row>
    <row r="10385" spans="7:7" s="66" customFormat="1" ht="14.25" x14ac:dyDescent="0.25">
      <c r="G10385" s="28"/>
    </row>
    <row r="10386" spans="7:7" s="66" customFormat="1" ht="14.25" x14ac:dyDescent="0.25">
      <c r="G10386" s="28"/>
    </row>
    <row r="10387" spans="7:7" s="66" customFormat="1" ht="14.25" x14ac:dyDescent="0.25">
      <c r="G10387" s="28"/>
    </row>
    <row r="10388" spans="7:7" s="66" customFormat="1" ht="14.25" x14ac:dyDescent="0.25">
      <c r="G10388" s="28"/>
    </row>
    <row r="10389" spans="7:7" s="66" customFormat="1" ht="14.25" x14ac:dyDescent="0.25">
      <c r="G10389" s="28"/>
    </row>
    <row r="10390" spans="7:7" s="66" customFormat="1" ht="14.25" x14ac:dyDescent="0.25">
      <c r="G10390" s="28"/>
    </row>
    <row r="10391" spans="7:7" s="66" customFormat="1" ht="14.25" x14ac:dyDescent="0.25">
      <c r="G10391" s="28"/>
    </row>
    <row r="10392" spans="7:7" s="66" customFormat="1" ht="14.25" x14ac:dyDescent="0.25">
      <c r="G10392" s="28"/>
    </row>
    <row r="10393" spans="7:7" s="66" customFormat="1" ht="14.25" x14ac:dyDescent="0.25">
      <c r="G10393" s="28"/>
    </row>
    <row r="10394" spans="7:7" s="66" customFormat="1" ht="14.25" x14ac:dyDescent="0.25">
      <c r="G10394" s="28"/>
    </row>
    <row r="10395" spans="7:7" s="66" customFormat="1" ht="14.25" x14ac:dyDescent="0.25">
      <c r="G10395" s="28"/>
    </row>
    <row r="10396" spans="7:7" s="66" customFormat="1" ht="14.25" x14ac:dyDescent="0.25">
      <c r="G10396" s="28"/>
    </row>
    <row r="10397" spans="7:7" s="66" customFormat="1" ht="14.25" x14ac:dyDescent="0.25">
      <c r="G10397" s="28"/>
    </row>
    <row r="10398" spans="7:7" s="66" customFormat="1" ht="14.25" x14ac:dyDescent="0.25">
      <c r="G10398" s="28"/>
    </row>
    <row r="10399" spans="7:7" s="66" customFormat="1" ht="14.25" x14ac:dyDescent="0.25">
      <c r="G10399" s="28"/>
    </row>
    <row r="10400" spans="7:7" s="66" customFormat="1" ht="14.25" x14ac:dyDescent="0.25">
      <c r="G10400" s="28"/>
    </row>
    <row r="10401" spans="7:7" s="66" customFormat="1" ht="14.25" x14ac:dyDescent="0.25">
      <c r="G10401" s="28"/>
    </row>
    <row r="10402" spans="7:7" s="66" customFormat="1" ht="14.25" x14ac:dyDescent="0.25">
      <c r="G10402" s="28"/>
    </row>
    <row r="10403" spans="7:7" s="66" customFormat="1" ht="14.25" x14ac:dyDescent="0.25">
      <c r="G10403" s="28"/>
    </row>
    <row r="10404" spans="7:7" s="66" customFormat="1" ht="14.25" x14ac:dyDescent="0.25">
      <c r="G10404" s="28"/>
    </row>
    <row r="10405" spans="7:7" s="66" customFormat="1" ht="14.25" x14ac:dyDescent="0.25">
      <c r="G10405" s="28"/>
    </row>
    <row r="10406" spans="7:7" s="66" customFormat="1" ht="14.25" x14ac:dyDescent="0.25">
      <c r="G10406" s="28"/>
    </row>
    <row r="10407" spans="7:7" s="66" customFormat="1" ht="14.25" x14ac:dyDescent="0.25">
      <c r="G10407" s="28"/>
    </row>
    <row r="10408" spans="7:7" s="66" customFormat="1" ht="14.25" x14ac:dyDescent="0.25">
      <c r="G10408" s="28"/>
    </row>
    <row r="10409" spans="7:7" s="66" customFormat="1" ht="14.25" x14ac:dyDescent="0.25">
      <c r="G10409" s="28"/>
    </row>
    <row r="10410" spans="7:7" s="66" customFormat="1" ht="14.25" x14ac:dyDescent="0.25">
      <c r="G10410" s="28"/>
    </row>
    <row r="10411" spans="7:7" s="66" customFormat="1" ht="14.25" x14ac:dyDescent="0.25">
      <c r="G10411" s="28"/>
    </row>
    <row r="10412" spans="7:7" s="66" customFormat="1" ht="14.25" x14ac:dyDescent="0.25">
      <c r="G10412" s="28"/>
    </row>
    <row r="10413" spans="7:7" s="66" customFormat="1" ht="14.25" x14ac:dyDescent="0.25">
      <c r="G10413" s="28"/>
    </row>
    <row r="10414" spans="7:7" s="66" customFormat="1" ht="14.25" x14ac:dyDescent="0.25">
      <c r="G10414" s="28"/>
    </row>
    <row r="10415" spans="7:7" s="66" customFormat="1" ht="14.25" x14ac:dyDescent="0.25">
      <c r="G10415" s="28"/>
    </row>
    <row r="10416" spans="7:7" s="66" customFormat="1" ht="14.25" x14ac:dyDescent="0.25">
      <c r="G10416" s="28"/>
    </row>
    <row r="10417" spans="7:7" s="66" customFormat="1" ht="14.25" x14ac:dyDescent="0.25">
      <c r="G10417" s="28"/>
    </row>
    <row r="10418" spans="7:7" s="66" customFormat="1" ht="14.25" x14ac:dyDescent="0.25">
      <c r="G10418" s="28"/>
    </row>
    <row r="10419" spans="7:7" s="66" customFormat="1" ht="14.25" x14ac:dyDescent="0.25">
      <c r="G10419" s="28"/>
    </row>
    <row r="10420" spans="7:7" s="66" customFormat="1" ht="14.25" x14ac:dyDescent="0.25">
      <c r="G10420" s="28"/>
    </row>
    <row r="10421" spans="7:7" s="66" customFormat="1" ht="14.25" x14ac:dyDescent="0.25">
      <c r="G10421" s="28"/>
    </row>
    <row r="10422" spans="7:7" s="66" customFormat="1" ht="14.25" x14ac:dyDescent="0.25">
      <c r="G10422" s="28"/>
    </row>
    <row r="10423" spans="7:7" s="66" customFormat="1" ht="14.25" x14ac:dyDescent="0.25">
      <c r="G10423" s="28"/>
    </row>
    <row r="10424" spans="7:7" s="66" customFormat="1" ht="14.25" x14ac:dyDescent="0.25">
      <c r="G10424" s="28"/>
    </row>
    <row r="10425" spans="7:7" s="66" customFormat="1" ht="14.25" x14ac:dyDescent="0.25">
      <c r="G10425" s="28"/>
    </row>
    <row r="10426" spans="7:7" s="66" customFormat="1" ht="14.25" x14ac:dyDescent="0.25">
      <c r="G10426" s="28"/>
    </row>
    <row r="10427" spans="7:7" s="66" customFormat="1" ht="14.25" x14ac:dyDescent="0.25">
      <c r="G10427" s="28"/>
    </row>
    <row r="10428" spans="7:7" s="66" customFormat="1" ht="14.25" x14ac:dyDescent="0.25">
      <c r="G10428" s="28"/>
    </row>
    <row r="10429" spans="7:7" s="66" customFormat="1" ht="14.25" x14ac:dyDescent="0.25">
      <c r="G10429" s="28"/>
    </row>
    <row r="10430" spans="7:7" s="66" customFormat="1" ht="14.25" x14ac:dyDescent="0.25">
      <c r="G10430" s="28"/>
    </row>
    <row r="10431" spans="7:7" s="66" customFormat="1" ht="14.25" x14ac:dyDescent="0.25">
      <c r="G10431" s="28"/>
    </row>
    <row r="10432" spans="7:7" s="66" customFormat="1" ht="14.25" x14ac:dyDescent="0.25">
      <c r="G10432" s="28"/>
    </row>
    <row r="10433" spans="7:7" s="66" customFormat="1" ht="14.25" x14ac:dyDescent="0.25">
      <c r="G10433" s="28"/>
    </row>
    <row r="10434" spans="7:7" s="66" customFormat="1" ht="14.25" x14ac:dyDescent="0.25">
      <c r="G10434" s="28"/>
    </row>
    <row r="10435" spans="7:7" s="66" customFormat="1" ht="14.25" x14ac:dyDescent="0.25">
      <c r="G10435" s="28"/>
    </row>
    <row r="10436" spans="7:7" s="66" customFormat="1" ht="14.25" x14ac:dyDescent="0.25">
      <c r="G10436" s="28"/>
    </row>
    <row r="10437" spans="7:7" s="66" customFormat="1" ht="14.25" x14ac:dyDescent="0.25">
      <c r="G10437" s="28"/>
    </row>
    <row r="10438" spans="7:7" s="66" customFormat="1" ht="14.25" x14ac:dyDescent="0.25">
      <c r="G10438" s="28"/>
    </row>
    <row r="10439" spans="7:7" s="66" customFormat="1" ht="14.25" x14ac:dyDescent="0.25">
      <c r="G10439" s="28"/>
    </row>
    <row r="10440" spans="7:7" s="66" customFormat="1" ht="14.25" x14ac:dyDescent="0.25">
      <c r="G10440" s="28"/>
    </row>
    <row r="10441" spans="7:7" s="66" customFormat="1" ht="14.25" x14ac:dyDescent="0.25">
      <c r="G10441" s="28"/>
    </row>
    <row r="10442" spans="7:7" s="66" customFormat="1" ht="14.25" x14ac:dyDescent="0.25">
      <c r="G10442" s="28"/>
    </row>
    <row r="10443" spans="7:7" s="66" customFormat="1" ht="14.25" x14ac:dyDescent="0.25">
      <c r="G10443" s="28"/>
    </row>
    <row r="10444" spans="7:7" s="66" customFormat="1" ht="14.25" x14ac:dyDescent="0.25">
      <c r="G10444" s="28"/>
    </row>
    <row r="10445" spans="7:7" s="66" customFormat="1" ht="14.25" x14ac:dyDescent="0.25">
      <c r="G10445" s="28"/>
    </row>
    <row r="10446" spans="7:7" s="66" customFormat="1" ht="14.25" x14ac:dyDescent="0.25">
      <c r="G10446" s="28"/>
    </row>
    <row r="10447" spans="7:7" s="66" customFormat="1" ht="14.25" x14ac:dyDescent="0.25">
      <c r="G10447" s="28"/>
    </row>
    <row r="10448" spans="7:7" s="66" customFormat="1" ht="14.25" x14ac:dyDescent="0.25">
      <c r="G10448" s="28"/>
    </row>
    <row r="10449" spans="7:7" s="66" customFormat="1" ht="14.25" x14ac:dyDescent="0.25">
      <c r="G10449" s="28"/>
    </row>
    <row r="10450" spans="7:7" s="66" customFormat="1" ht="14.25" x14ac:dyDescent="0.25">
      <c r="G10450" s="28"/>
    </row>
    <row r="10451" spans="7:7" s="66" customFormat="1" ht="14.25" x14ac:dyDescent="0.25">
      <c r="G10451" s="28"/>
    </row>
    <row r="10452" spans="7:7" s="66" customFormat="1" ht="14.25" x14ac:dyDescent="0.25">
      <c r="G10452" s="28"/>
    </row>
    <row r="10453" spans="7:7" s="66" customFormat="1" ht="14.25" x14ac:dyDescent="0.25">
      <c r="G10453" s="28"/>
    </row>
    <row r="10454" spans="7:7" s="66" customFormat="1" ht="14.25" x14ac:dyDescent="0.25">
      <c r="G10454" s="28"/>
    </row>
    <row r="10455" spans="7:7" s="66" customFormat="1" ht="14.25" x14ac:dyDescent="0.25">
      <c r="G10455" s="28"/>
    </row>
    <row r="10456" spans="7:7" s="66" customFormat="1" ht="14.25" x14ac:dyDescent="0.25">
      <c r="G10456" s="28"/>
    </row>
    <row r="10457" spans="7:7" s="66" customFormat="1" ht="14.25" x14ac:dyDescent="0.25">
      <c r="G10457" s="28"/>
    </row>
    <row r="10458" spans="7:7" s="66" customFormat="1" ht="14.25" x14ac:dyDescent="0.25">
      <c r="G10458" s="28"/>
    </row>
    <row r="10459" spans="7:7" s="66" customFormat="1" ht="14.25" x14ac:dyDescent="0.25">
      <c r="G10459" s="28"/>
    </row>
    <row r="10460" spans="7:7" s="66" customFormat="1" ht="14.25" x14ac:dyDescent="0.25">
      <c r="G10460" s="28"/>
    </row>
    <row r="10461" spans="7:7" s="66" customFormat="1" ht="14.25" x14ac:dyDescent="0.25">
      <c r="G10461" s="28"/>
    </row>
    <row r="10462" spans="7:7" s="66" customFormat="1" ht="14.25" x14ac:dyDescent="0.25">
      <c r="G10462" s="28"/>
    </row>
    <row r="10463" spans="7:7" s="66" customFormat="1" ht="14.25" x14ac:dyDescent="0.25">
      <c r="G10463" s="28"/>
    </row>
    <row r="10464" spans="7:7" s="66" customFormat="1" ht="14.25" x14ac:dyDescent="0.25">
      <c r="G10464" s="28"/>
    </row>
    <row r="10465" spans="7:7" s="66" customFormat="1" ht="14.25" x14ac:dyDescent="0.25">
      <c r="G10465" s="28"/>
    </row>
    <row r="10466" spans="7:7" s="66" customFormat="1" ht="14.25" x14ac:dyDescent="0.25">
      <c r="G10466" s="28"/>
    </row>
    <row r="10467" spans="7:7" s="66" customFormat="1" ht="14.25" x14ac:dyDescent="0.25">
      <c r="G10467" s="28"/>
    </row>
    <row r="10468" spans="7:7" s="66" customFormat="1" ht="14.25" x14ac:dyDescent="0.25">
      <c r="G10468" s="28"/>
    </row>
    <row r="10469" spans="7:7" s="66" customFormat="1" ht="14.25" x14ac:dyDescent="0.25">
      <c r="G10469" s="28"/>
    </row>
    <row r="10470" spans="7:7" s="66" customFormat="1" ht="14.25" x14ac:dyDescent="0.25">
      <c r="G10470" s="28"/>
    </row>
    <row r="10471" spans="7:7" s="66" customFormat="1" ht="14.25" x14ac:dyDescent="0.25">
      <c r="G10471" s="28"/>
    </row>
    <row r="10472" spans="7:7" s="66" customFormat="1" ht="14.25" x14ac:dyDescent="0.25">
      <c r="G10472" s="28"/>
    </row>
    <row r="10473" spans="7:7" s="66" customFormat="1" ht="14.25" x14ac:dyDescent="0.25">
      <c r="G10473" s="28"/>
    </row>
    <row r="10474" spans="7:7" s="66" customFormat="1" ht="14.25" x14ac:dyDescent="0.25">
      <c r="G10474" s="28"/>
    </row>
    <row r="10475" spans="7:7" s="66" customFormat="1" ht="14.25" x14ac:dyDescent="0.25">
      <c r="G10475" s="28"/>
    </row>
    <row r="10476" spans="7:7" s="66" customFormat="1" ht="14.25" x14ac:dyDescent="0.25">
      <c r="G10476" s="28"/>
    </row>
    <row r="10477" spans="7:7" s="66" customFormat="1" ht="14.25" x14ac:dyDescent="0.25">
      <c r="G10477" s="28"/>
    </row>
    <row r="10478" spans="7:7" s="66" customFormat="1" ht="14.25" x14ac:dyDescent="0.25">
      <c r="G10478" s="28"/>
    </row>
    <row r="10479" spans="7:7" s="66" customFormat="1" ht="14.25" x14ac:dyDescent="0.25">
      <c r="G10479" s="28"/>
    </row>
    <row r="10480" spans="7:7" s="66" customFormat="1" ht="14.25" x14ac:dyDescent="0.25">
      <c r="G10480" s="28"/>
    </row>
    <row r="10481" spans="7:7" s="66" customFormat="1" ht="14.25" x14ac:dyDescent="0.25">
      <c r="G10481" s="28"/>
    </row>
    <row r="10482" spans="7:7" s="66" customFormat="1" ht="14.25" x14ac:dyDescent="0.25">
      <c r="G10482" s="28"/>
    </row>
    <row r="10483" spans="7:7" s="66" customFormat="1" ht="14.25" x14ac:dyDescent="0.25">
      <c r="G10483" s="28"/>
    </row>
    <row r="10484" spans="7:7" s="66" customFormat="1" ht="14.25" x14ac:dyDescent="0.25">
      <c r="G10484" s="28"/>
    </row>
    <row r="10485" spans="7:7" s="66" customFormat="1" ht="14.25" x14ac:dyDescent="0.25">
      <c r="G10485" s="28"/>
    </row>
    <row r="10486" spans="7:7" s="66" customFormat="1" ht="14.25" x14ac:dyDescent="0.25">
      <c r="G10486" s="28"/>
    </row>
    <row r="10487" spans="7:7" s="66" customFormat="1" ht="14.25" x14ac:dyDescent="0.25">
      <c r="G10487" s="28"/>
    </row>
    <row r="10488" spans="7:7" s="66" customFormat="1" ht="14.25" x14ac:dyDescent="0.25">
      <c r="G10488" s="28"/>
    </row>
    <row r="10489" spans="7:7" s="66" customFormat="1" ht="14.25" x14ac:dyDescent="0.25">
      <c r="G10489" s="28"/>
    </row>
    <row r="10490" spans="7:7" s="66" customFormat="1" ht="14.25" x14ac:dyDescent="0.25">
      <c r="G10490" s="28"/>
    </row>
    <row r="10491" spans="7:7" s="66" customFormat="1" ht="14.25" x14ac:dyDescent="0.25">
      <c r="G10491" s="28"/>
    </row>
    <row r="10492" spans="7:7" s="66" customFormat="1" ht="14.25" x14ac:dyDescent="0.25">
      <c r="G10492" s="28"/>
    </row>
    <row r="10493" spans="7:7" s="66" customFormat="1" ht="14.25" x14ac:dyDescent="0.25">
      <c r="G10493" s="28"/>
    </row>
    <row r="10494" spans="7:7" s="66" customFormat="1" ht="14.25" x14ac:dyDescent="0.25">
      <c r="G10494" s="28"/>
    </row>
    <row r="10495" spans="7:7" s="66" customFormat="1" ht="14.25" x14ac:dyDescent="0.25">
      <c r="G10495" s="28"/>
    </row>
    <row r="10496" spans="7:7" s="66" customFormat="1" ht="14.25" x14ac:dyDescent="0.25">
      <c r="G10496" s="28"/>
    </row>
    <row r="10497" spans="7:7" s="66" customFormat="1" ht="14.25" x14ac:dyDescent="0.25">
      <c r="G10497" s="28"/>
    </row>
    <row r="10498" spans="7:7" s="66" customFormat="1" ht="14.25" x14ac:dyDescent="0.25">
      <c r="G10498" s="28"/>
    </row>
    <row r="10499" spans="7:7" s="66" customFormat="1" ht="14.25" x14ac:dyDescent="0.25">
      <c r="G10499" s="28"/>
    </row>
    <row r="10500" spans="7:7" s="66" customFormat="1" ht="14.25" x14ac:dyDescent="0.25">
      <c r="G10500" s="28"/>
    </row>
    <row r="10501" spans="7:7" s="66" customFormat="1" ht="14.25" x14ac:dyDescent="0.25">
      <c r="G10501" s="28"/>
    </row>
    <row r="10502" spans="7:7" s="66" customFormat="1" ht="14.25" x14ac:dyDescent="0.25">
      <c r="G10502" s="28"/>
    </row>
    <row r="10503" spans="7:7" s="66" customFormat="1" ht="14.25" x14ac:dyDescent="0.25">
      <c r="G10503" s="28"/>
    </row>
    <row r="10504" spans="7:7" s="66" customFormat="1" ht="14.25" x14ac:dyDescent="0.25">
      <c r="G10504" s="28"/>
    </row>
    <row r="10505" spans="7:7" s="66" customFormat="1" ht="14.25" x14ac:dyDescent="0.25">
      <c r="G10505" s="28"/>
    </row>
    <row r="10506" spans="7:7" s="66" customFormat="1" ht="14.25" x14ac:dyDescent="0.25">
      <c r="G10506" s="28"/>
    </row>
    <row r="10507" spans="7:7" s="66" customFormat="1" ht="14.25" x14ac:dyDescent="0.25">
      <c r="G10507" s="28"/>
    </row>
    <row r="10508" spans="7:7" s="66" customFormat="1" ht="14.25" x14ac:dyDescent="0.25">
      <c r="G10508" s="28"/>
    </row>
    <row r="10509" spans="7:7" s="66" customFormat="1" ht="14.25" x14ac:dyDescent="0.25">
      <c r="G10509" s="28"/>
    </row>
    <row r="10510" spans="7:7" s="66" customFormat="1" ht="14.25" x14ac:dyDescent="0.25">
      <c r="G10510" s="28"/>
    </row>
    <row r="10511" spans="7:7" s="66" customFormat="1" ht="14.25" x14ac:dyDescent="0.25">
      <c r="G10511" s="28"/>
    </row>
    <row r="10512" spans="7:7" s="66" customFormat="1" ht="14.25" x14ac:dyDescent="0.25">
      <c r="G10512" s="28"/>
    </row>
    <row r="10513" spans="7:7" s="66" customFormat="1" ht="14.25" x14ac:dyDescent="0.25">
      <c r="G10513" s="28"/>
    </row>
    <row r="10514" spans="7:7" s="66" customFormat="1" ht="14.25" x14ac:dyDescent="0.25">
      <c r="G10514" s="28"/>
    </row>
    <row r="10515" spans="7:7" s="66" customFormat="1" ht="14.25" x14ac:dyDescent="0.25">
      <c r="G10515" s="28"/>
    </row>
    <row r="10516" spans="7:7" s="66" customFormat="1" ht="14.25" x14ac:dyDescent="0.25">
      <c r="G10516" s="28"/>
    </row>
    <row r="10517" spans="7:7" s="66" customFormat="1" ht="14.25" x14ac:dyDescent="0.25">
      <c r="G10517" s="28"/>
    </row>
    <row r="10518" spans="7:7" s="66" customFormat="1" ht="14.25" x14ac:dyDescent="0.25">
      <c r="G10518" s="28"/>
    </row>
    <row r="10519" spans="7:7" s="66" customFormat="1" ht="14.25" x14ac:dyDescent="0.25">
      <c r="G10519" s="28"/>
    </row>
    <row r="10520" spans="7:7" s="66" customFormat="1" ht="14.25" x14ac:dyDescent="0.25">
      <c r="G10520" s="28"/>
    </row>
    <row r="10521" spans="7:7" s="66" customFormat="1" ht="14.25" x14ac:dyDescent="0.25">
      <c r="G10521" s="28"/>
    </row>
    <row r="10522" spans="7:7" s="66" customFormat="1" ht="14.25" x14ac:dyDescent="0.25">
      <c r="G10522" s="28"/>
    </row>
    <row r="10523" spans="7:7" s="66" customFormat="1" ht="14.25" x14ac:dyDescent="0.25">
      <c r="G10523" s="28"/>
    </row>
    <row r="10524" spans="7:7" s="66" customFormat="1" ht="14.25" x14ac:dyDescent="0.25">
      <c r="G10524" s="28"/>
    </row>
    <row r="10525" spans="7:7" s="66" customFormat="1" ht="14.25" x14ac:dyDescent="0.25">
      <c r="G10525" s="28"/>
    </row>
    <row r="10526" spans="7:7" s="66" customFormat="1" ht="14.25" x14ac:dyDescent="0.25">
      <c r="G10526" s="28"/>
    </row>
    <row r="10527" spans="7:7" s="66" customFormat="1" ht="14.25" x14ac:dyDescent="0.25">
      <c r="G10527" s="28"/>
    </row>
    <row r="10528" spans="7:7" s="66" customFormat="1" ht="14.25" x14ac:dyDescent="0.25">
      <c r="G10528" s="28"/>
    </row>
    <row r="10529" spans="7:7" s="66" customFormat="1" ht="14.25" x14ac:dyDescent="0.25">
      <c r="G10529" s="28"/>
    </row>
    <row r="10530" spans="7:7" s="66" customFormat="1" ht="14.25" x14ac:dyDescent="0.25">
      <c r="G10530" s="28"/>
    </row>
    <row r="10531" spans="7:7" s="66" customFormat="1" ht="14.25" x14ac:dyDescent="0.25">
      <c r="G10531" s="28"/>
    </row>
    <row r="10532" spans="7:7" s="66" customFormat="1" ht="14.25" x14ac:dyDescent="0.25">
      <c r="G10532" s="28"/>
    </row>
    <row r="10533" spans="7:7" s="66" customFormat="1" ht="14.25" x14ac:dyDescent="0.25">
      <c r="G10533" s="28"/>
    </row>
    <row r="10534" spans="7:7" s="66" customFormat="1" ht="14.25" x14ac:dyDescent="0.25">
      <c r="G10534" s="28"/>
    </row>
    <row r="10535" spans="7:7" s="66" customFormat="1" ht="14.25" x14ac:dyDescent="0.25">
      <c r="G10535" s="28"/>
    </row>
    <row r="10536" spans="7:7" s="66" customFormat="1" ht="14.25" x14ac:dyDescent="0.25">
      <c r="G10536" s="28"/>
    </row>
    <row r="10537" spans="7:7" s="66" customFormat="1" ht="14.25" x14ac:dyDescent="0.25">
      <c r="G10537" s="28"/>
    </row>
    <row r="10538" spans="7:7" s="66" customFormat="1" ht="14.25" x14ac:dyDescent="0.25">
      <c r="G10538" s="28"/>
    </row>
    <row r="10539" spans="7:7" s="66" customFormat="1" ht="14.25" x14ac:dyDescent="0.25">
      <c r="G10539" s="28"/>
    </row>
    <row r="10540" spans="7:7" s="66" customFormat="1" ht="14.25" x14ac:dyDescent="0.25">
      <c r="G10540" s="28"/>
    </row>
    <row r="10541" spans="7:7" s="66" customFormat="1" ht="14.25" x14ac:dyDescent="0.25">
      <c r="G10541" s="28"/>
    </row>
    <row r="10542" spans="7:7" s="66" customFormat="1" ht="14.25" x14ac:dyDescent="0.25">
      <c r="G10542" s="28"/>
    </row>
    <row r="10543" spans="7:7" s="66" customFormat="1" ht="14.25" x14ac:dyDescent="0.25">
      <c r="G10543" s="28"/>
    </row>
    <row r="10544" spans="7:7" s="66" customFormat="1" ht="14.25" x14ac:dyDescent="0.25">
      <c r="G10544" s="28"/>
    </row>
    <row r="10545" spans="7:7" s="66" customFormat="1" ht="14.25" x14ac:dyDescent="0.25">
      <c r="G10545" s="28"/>
    </row>
    <row r="10546" spans="7:7" s="66" customFormat="1" ht="14.25" x14ac:dyDescent="0.25">
      <c r="G10546" s="28"/>
    </row>
    <row r="10547" spans="7:7" s="66" customFormat="1" ht="14.25" x14ac:dyDescent="0.25">
      <c r="G10547" s="28"/>
    </row>
    <row r="10548" spans="7:7" s="66" customFormat="1" ht="14.25" x14ac:dyDescent="0.25">
      <c r="G10548" s="28"/>
    </row>
    <row r="10549" spans="7:7" s="66" customFormat="1" ht="14.25" x14ac:dyDescent="0.25">
      <c r="G10549" s="28"/>
    </row>
    <row r="10550" spans="7:7" s="66" customFormat="1" ht="14.25" x14ac:dyDescent="0.25">
      <c r="G10550" s="28"/>
    </row>
    <row r="10551" spans="7:7" s="66" customFormat="1" ht="14.25" x14ac:dyDescent="0.25">
      <c r="G10551" s="28"/>
    </row>
    <row r="10552" spans="7:7" s="66" customFormat="1" ht="14.25" x14ac:dyDescent="0.25">
      <c r="G10552" s="28"/>
    </row>
    <row r="10553" spans="7:7" s="66" customFormat="1" ht="14.25" x14ac:dyDescent="0.25">
      <c r="G10553" s="28"/>
    </row>
    <row r="10554" spans="7:7" s="66" customFormat="1" ht="14.25" x14ac:dyDescent="0.25">
      <c r="G10554" s="28"/>
    </row>
    <row r="10555" spans="7:7" s="66" customFormat="1" ht="14.25" x14ac:dyDescent="0.25">
      <c r="G10555" s="28"/>
    </row>
    <row r="10556" spans="7:7" s="66" customFormat="1" ht="14.25" x14ac:dyDescent="0.25">
      <c r="G10556" s="28"/>
    </row>
    <row r="10557" spans="7:7" s="66" customFormat="1" ht="14.25" x14ac:dyDescent="0.25">
      <c r="G10557" s="28"/>
    </row>
    <row r="10558" spans="7:7" s="66" customFormat="1" ht="14.25" x14ac:dyDescent="0.25">
      <c r="G10558" s="28"/>
    </row>
    <row r="10559" spans="7:7" s="66" customFormat="1" ht="14.25" x14ac:dyDescent="0.25">
      <c r="G10559" s="28"/>
    </row>
    <row r="10560" spans="7:7" s="66" customFormat="1" ht="14.25" x14ac:dyDescent="0.25">
      <c r="G10560" s="28"/>
    </row>
    <row r="10561" spans="7:7" s="66" customFormat="1" ht="14.25" x14ac:dyDescent="0.25">
      <c r="G10561" s="28"/>
    </row>
    <row r="10562" spans="7:7" s="66" customFormat="1" ht="14.25" x14ac:dyDescent="0.25">
      <c r="G10562" s="28"/>
    </row>
    <row r="10563" spans="7:7" s="66" customFormat="1" ht="14.25" x14ac:dyDescent="0.25">
      <c r="G10563" s="28"/>
    </row>
    <row r="10564" spans="7:7" s="66" customFormat="1" ht="14.25" x14ac:dyDescent="0.25">
      <c r="G10564" s="28"/>
    </row>
    <row r="10565" spans="7:7" s="66" customFormat="1" ht="14.25" x14ac:dyDescent="0.25">
      <c r="G10565" s="28"/>
    </row>
    <row r="10566" spans="7:7" s="66" customFormat="1" ht="14.25" x14ac:dyDescent="0.25">
      <c r="G10566" s="28"/>
    </row>
    <row r="10567" spans="7:7" s="66" customFormat="1" ht="14.25" x14ac:dyDescent="0.25">
      <c r="G10567" s="28"/>
    </row>
    <row r="10568" spans="7:7" s="66" customFormat="1" ht="14.25" x14ac:dyDescent="0.25">
      <c r="G10568" s="28"/>
    </row>
    <row r="10569" spans="7:7" s="66" customFormat="1" ht="14.25" x14ac:dyDescent="0.25">
      <c r="G10569" s="28"/>
    </row>
    <row r="10570" spans="7:7" s="66" customFormat="1" ht="14.25" x14ac:dyDescent="0.25">
      <c r="G10570" s="28"/>
    </row>
    <row r="10571" spans="7:7" s="66" customFormat="1" ht="14.25" x14ac:dyDescent="0.25">
      <c r="G10571" s="28"/>
    </row>
    <row r="10572" spans="7:7" s="66" customFormat="1" ht="14.25" x14ac:dyDescent="0.25">
      <c r="G10572" s="28"/>
    </row>
    <row r="10573" spans="7:7" s="66" customFormat="1" ht="14.25" x14ac:dyDescent="0.25">
      <c r="G10573" s="28"/>
    </row>
    <row r="10574" spans="7:7" s="66" customFormat="1" ht="14.25" x14ac:dyDescent="0.25">
      <c r="G10574" s="28"/>
    </row>
    <row r="10575" spans="7:7" s="66" customFormat="1" ht="14.25" x14ac:dyDescent="0.25">
      <c r="G10575" s="28"/>
    </row>
    <row r="10576" spans="7:7" s="66" customFormat="1" ht="14.25" x14ac:dyDescent="0.25">
      <c r="G10576" s="28"/>
    </row>
    <row r="10577" spans="7:7" s="66" customFormat="1" ht="14.25" x14ac:dyDescent="0.25">
      <c r="G10577" s="28"/>
    </row>
    <row r="10578" spans="7:7" s="66" customFormat="1" ht="14.25" x14ac:dyDescent="0.25">
      <c r="G10578" s="28"/>
    </row>
    <row r="10579" spans="7:7" s="66" customFormat="1" ht="14.25" x14ac:dyDescent="0.25">
      <c r="G10579" s="28"/>
    </row>
    <row r="10580" spans="7:7" s="66" customFormat="1" ht="14.25" x14ac:dyDescent="0.25">
      <c r="G10580" s="28"/>
    </row>
    <row r="10581" spans="7:7" s="66" customFormat="1" ht="14.25" x14ac:dyDescent="0.25">
      <c r="G10581" s="28"/>
    </row>
    <row r="10582" spans="7:7" s="66" customFormat="1" ht="14.25" x14ac:dyDescent="0.25">
      <c r="G10582" s="28"/>
    </row>
    <row r="10583" spans="7:7" s="66" customFormat="1" ht="14.25" x14ac:dyDescent="0.25">
      <c r="G10583" s="28"/>
    </row>
    <row r="10584" spans="7:7" s="66" customFormat="1" ht="14.25" x14ac:dyDescent="0.25">
      <c r="G10584" s="28"/>
    </row>
    <row r="10585" spans="7:7" s="66" customFormat="1" ht="14.25" x14ac:dyDescent="0.25">
      <c r="G10585" s="28"/>
    </row>
    <row r="10586" spans="7:7" s="66" customFormat="1" ht="14.25" x14ac:dyDescent="0.25">
      <c r="G10586" s="28"/>
    </row>
    <row r="10587" spans="7:7" s="66" customFormat="1" ht="14.25" x14ac:dyDescent="0.25">
      <c r="G10587" s="28"/>
    </row>
    <row r="10588" spans="7:7" s="66" customFormat="1" ht="14.25" x14ac:dyDescent="0.25">
      <c r="G10588" s="28"/>
    </row>
    <row r="10589" spans="7:7" s="66" customFormat="1" ht="14.25" x14ac:dyDescent="0.25">
      <c r="G10589" s="28"/>
    </row>
    <row r="10590" spans="7:7" s="66" customFormat="1" ht="14.25" x14ac:dyDescent="0.25">
      <c r="G10590" s="28"/>
    </row>
    <row r="10591" spans="7:7" s="66" customFormat="1" ht="14.25" x14ac:dyDescent="0.25">
      <c r="G10591" s="28"/>
    </row>
    <row r="10592" spans="7:7" s="66" customFormat="1" ht="14.25" x14ac:dyDescent="0.25">
      <c r="G10592" s="28"/>
    </row>
    <row r="10593" spans="7:7" s="66" customFormat="1" ht="14.25" x14ac:dyDescent="0.25">
      <c r="G10593" s="28"/>
    </row>
    <row r="10594" spans="7:7" s="66" customFormat="1" ht="14.25" x14ac:dyDescent="0.25">
      <c r="G10594" s="28"/>
    </row>
    <row r="10595" spans="7:7" s="66" customFormat="1" ht="14.25" x14ac:dyDescent="0.25">
      <c r="G10595" s="28"/>
    </row>
    <row r="10596" spans="7:7" s="66" customFormat="1" ht="14.25" x14ac:dyDescent="0.25">
      <c r="G10596" s="28"/>
    </row>
    <row r="10597" spans="7:7" s="66" customFormat="1" ht="14.25" x14ac:dyDescent="0.25">
      <c r="G10597" s="28"/>
    </row>
    <row r="10598" spans="7:7" s="66" customFormat="1" ht="14.25" x14ac:dyDescent="0.25">
      <c r="G10598" s="28"/>
    </row>
    <row r="10599" spans="7:7" s="66" customFormat="1" ht="14.25" x14ac:dyDescent="0.25">
      <c r="G10599" s="28"/>
    </row>
    <row r="10600" spans="7:7" s="66" customFormat="1" ht="14.25" x14ac:dyDescent="0.25">
      <c r="G10600" s="28"/>
    </row>
    <row r="10601" spans="7:7" s="66" customFormat="1" ht="14.25" x14ac:dyDescent="0.25">
      <c r="G10601" s="28"/>
    </row>
    <row r="10602" spans="7:7" s="66" customFormat="1" ht="14.25" x14ac:dyDescent="0.25">
      <c r="G10602" s="28"/>
    </row>
    <row r="10603" spans="7:7" s="66" customFormat="1" ht="14.25" x14ac:dyDescent="0.25">
      <c r="G10603" s="28"/>
    </row>
    <row r="10604" spans="7:7" s="66" customFormat="1" ht="14.25" x14ac:dyDescent="0.25">
      <c r="G10604" s="28"/>
    </row>
    <row r="10605" spans="7:7" s="66" customFormat="1" ht="14.25" x14ac:dyDescent="0.25">
      <c r="G10605" s="28"/>
    </row>
    <row r="10606" spans="7:7" s="66" customFormat="1" ht="14.25" x14ac:dyDescent="0.25">
      <c r="G10606" s="28"/>
    </row>
    <row r="10607" spans="7:7" s="66" customFormat="1" ht="14.25" x14ac:dyDescent="0.25">
      <c r="G10607" s="28"/>
    </row>
    <row r="10608" spans="7:7" s="66" customFormat="1" ht="14.25" x14ac:dyDescent="0.25">
      <c r="G10608" s="28"/>
    </row>
    <row r="10609" spans="7:7" s="66" customFormat="1" ht="14.25" x14ac:dyDescent="0.25">
      <c r="G10609" s="28"/>
    </row>
    <row r="10610" spans="7:7" s="66" customFormat="1" ht="14.25" x14ac:dyDescent="0.25">
      <c r="G10610" s="28"/>
    </row>
    <row r="10611" spans="7:7" s="66" customFormat="1" ht="14.25" x14ac:dyDescent="0.25">
      <c r="G10611" s="28"/>
    </row>
    <row r="10612" spans="7:7" s="66" customFormat="1" ht="14.25" x14ac:dyDescent="0.25">
      <c r="G10612" s="28"/>
    </row>
    <row r="10613" spans="7:7" s="66" customFormat="1" ht="14.25" x14ac:dyDescent="0.25">
      <c r="G10613" s="28"/>
    </row>
    <row r="10614" spans="7:7" s="66" customFormat="1" ht="14.25" x14ac:dyDescent="0.25">
      <c r="G10614" s="28"/>
    </row>
    <row r="10615" spans="7:7" s="66" customFormat="1" ht="14.25" x14ac:dyDescent="0.25">
      <c r="G10615" s="28"/>
    </row>
    <row r="10616" spans="7:7" s="66" customFormat="1" ht="14.25" x14ac:dyDescent="0.25">
      <c r="G10616" s="28"/>
    </row>
    <row r="10617" spans="7:7" s="66" customFormat="1" ht="14.25" x14ac:dyDescent="0.25">
      <c r="G10617" s="28"/>
    </row>
    <row r="10618" spans="7:7" s="66" customFormat="1" ht="14.25" x14ac:dyDescent="0.25">
      <c r="G10618" s="28"/>
    </row>
    <row r="10619" spans="7:7" s="66" customFormat="1" ht="14.25" x14ac:dyDescent="0.25">
      <c r="G10619" s="28"/>
    </row>
    <row r="10620" spans="7:7" s="66" customFormat="1" ht="14.25" x14ac:dyDescent="0.25">
      <c r="G10620" s="28"/>
    </row>
    <row r="10621" spans="7:7" s="66" customFormat="1" ht="14.25" x14ac:dyDescent="0.25">
      <c r="G10621" s="28"/>
    </row>
    <row r="10622" spans="7:7" s="66" customFormat="1" ht="14.25" x14ac:dyDescent="0.25">
      <c r="G10622" s="28"/>
    </row>
    <row r="10623" spans="7:7" s="66" customFormat="1" ht="14.25" x14ac:dyDescent="0.25">
      <c r="G10623" s="28"/>
    </row>
    <row r="10624" spans="7:7" s="66" customFormat="1" ht="14.25" x14ac:dyDescent="0.25">
      <c r="G10624" s="28"/>
    </row>
    <row r="10625" spans="7:7" s="66" customFormat="1" ht="14.25" x14ac:dyDescent="0.25">
      <c r="G10625" s="28"/>
    </row>
    <row r="10626" spans="7:7" s="66" customFormat="1" ht="14.25" x14ac:dyDescent="0.25">
      <c r="G10626" s="28"/>
    </row>
    <row r="10627" spans="7:7" s="66" customFormat="1" ht="14.25" x14ac:dyDescent="0.25">
      <c r="G10627" s="28"/>
    </row>
    <row r="10628" spans="7:7" s="66" customFormat="1" ht="14.25" x14ac:dyDescent="0.25">
      <c r="G10628" s="28"/>
    </row>
    <row r="10629" spans="7:7" s="66" customFormat="1" ht="14.25" x14ac:dyDescent="0.25">
      <c r="G10629" s="28"/>
    </row>
    <row r="10630" spans="7:7" s="66" customFormat="1" ht="14.25" x14ac:dyDescent="0.25">
      <c r="G10630" s="28"/>
    </row>
    <row r="10631" spans="7:7" s="66" customFormat="1" ht="14.25" x14ac:dyDescent="0.25">
      <c r="G10631" s="28"/>
    </row>
    <row r="10632" spans="7:7" s="66" customFormat="1" ht="14.25" x14ac:dyDescent="0.25">
      <c r="G10632" s="28"/>
    </row>
    <row r="10633" spans="7:7" s="66" customFormat="1" ht="14.25" x14ac:dyDescent="0.25">
      <c r="G10633" s="28"/>
    </row>
    <row r="10634" spans="7:7" s="66" customFormat="1" ht="14.25" x14ac:dyDescent="0.25">
      <c r="G10634" s="28"/>
    </row>
    <row r="10635" spans="7:7" s="66" customFormat="1" ht="14.25" x14ac:dyDescent="0.25">
      <c r="G10635" s="28"/>
    </row>
    <row r="10636" spans="7:7" s="66" customFormat="1" ht="14.25" x14ac:dyDescent="0.25">
      <c r="G10636" s="28"/>
    </row>
    <row r="10637" spans="7:7" s="66" customFormat="1" ht="14.25" x14ac:dyDescent="0.25">
      <c r="G10637" s="28"/>
    </row>
    <row r="10638" spans="7:7" s="66" customFormat="1" ht="14.25" x14ac:dyDescent="0.25">
      <c r="G10638" s="28"/>
    </row>
    <row r="10639" spans="7:7" s="66" customFormat="1" ht="14.25" x14ac:dyDescent="0.25">
      <c r="G10639" s="28"/>
    </row>
    <row r="10640" spans="7:7" s="66" customFormat="1" ht="14.25" x14ac:dyDescent="0.25">
      <c r="G10640" s="28"/>
    </row>
    <row r="10641" spans="7:7" s="66" customFormat="1" ht="14.25" x14ac:dyDescent="0.25">
      <c r="G10641" s="28"/>
    </row>
    <row r="10642" spans="7:7" s="66" customFormat="1" ht="14.25" x14ac:dyDescent="0.25">
      <c r="G10642" s="28"/>
    </row>
    <row r="10643" spans="7:7" s="66" customFormat="1" ht="14.25" x14ac:dyDescent="0.25">
      <c r="G10643" s="28"/>
    </row>
    <row r="10644" spans="7:7" s="66" customFormat="1" ht="14.25" x14ac:dyDescent="0.25">
      <c r="G10644" s="28"/>
    </row>
    <row r="10645" spans="7:7" s="66" customFormat="1" ht="14.25" x14ac:dyDescent="0.25">
      <c r="G10645" s="28"/>
    </row>
    <row r="10646" spans="7:7" s="66" customFormat="1" ht="14.25" x14ac:dyDescent="0.25">
      <c r="G10646" s="28"/>
    </row>
    <row r="10647" spans="7:7" s="66" customFormat="1" ht="14.25" x14ac:dyDescent="0.25">
      <c r="G10647" s="28"/>
    </row>
    <row r="10648" spans="7:7" s="66" customFormat="1" ht="14.25" x14ac:dyDescent="0.25">
      <c r="G10648" s="28"/>
    </row>
    <row r="10649" spans="7:7" s="66" customFormat="1" ht="14.25" x14ac:dyDescent="0.25">
      <c r="G10649" s="28"/>
    </row>
    <row r="10650" spans="7:7" s="66" customFormat="1" ht="14.25" x14ac:dyDescent="0.25">
      <c r="G10650" s="28"/>
    </row>
    <row r="10651" spans="7:7" s="66" customFormat="1" ht="14.25" x14ac:dyDescent="0.25">
      <c r="G10651" s="28"/>
    </row>
    <row r="10652" spans="7:7" s="66" customFormat="1" ht="14.25" x14ac:dyDescent="0.25">
      <c r="G10652" s="28"/>
    </row>
    <row r="10653" spans="7:7" s="66" customFormat="1" ht="14.25" x14ac:dyDescent="0.25">
      <c r="G10653" s="28"/>
    </row>
    <row r="10654" spans="7:7" s="66" customFormat="1" ht="14.25" x14ac:dyDescent="0.25">
      <c r="G10654" s="28"/>
    </row>
    <row r="10655" spans="7:7" s="66" customFormat="1" ht="14.25" x14ac:dyDescent="0.25">
      <c r="G10655" s="28"/>
    </row>
    <row r="10656" spans="7:7" s="66" customFormat="1" ht="14.25" x14ac:dyDescent="0.25">
      <c r="G10656" s="28"/>
    </row>
    <row r="10657" spans="7:7" s="66" customFormat="1" ht="14.25" x14ac:dyDescent="0.25">
      <c r="G10657" s="28"/>
    </row>
    <row r="10658" spans="7:7" s="66" customFormat="1" ht="14.25" x14ac:dyDescent="0.25">
      <c r="G10658" s="28"/>
    </row>
    <row r="10659" spans="7:7" s="66" customFormat="1" ht="14.25" x14ac:dyDescent="0.25">
      <c r="G10659" s="28"/>
    </row>
    <row r="10660" spans="7:7" s="66" customFormat="1" ht="14.25" x14ac:dyDescent="0.25">
      <c r="G10660" s="28"/>
    </row>
    <row r="10661" spans="7:7" s="66" customFormat="1" ht="14.25" x14ac:dyDescent="0.25">
      <c r="G10661" s="28"/>
    </row>
    <row r="10662" spans="7:7" s="66" customFormat="1" ht="14.25" x14ac:dyDescent="0.25">
      <c r="G10662" s="28"/>
    </row>
    <row r="10663" spans="7:7" s="66" customFormat="1" ht="14.25" x14ac:dyDescent="0.25">
      <c r="G10663" s="28"/>
    </row>
    <row r="10664" spans="7:7" s="66" customFormat="1" ht="14.25" x14ac:dyDescent="0.25">
      <c r="G10664" s="28"/>
    </row>
    <row r="10665" spans="7:7" s="66" customFormat="1" ht="14.25" x14ac:dyDescent="0.25">
      <c r="G10665" s="28"/>
    </row>
    <row r="10666" spans="7:7" s="66" customFormat="1" ht="14.25" x14ac:dyDescent="0.25">
      <c r="G10666" s="28"/>
    </row>
    <row r="10667" spans="7:7" s="66" customFormat="1" ht="14.25" x14ac:dyDescent="0.25">
      <c r="G10667" s="28"/>
    </row>
    <row r="10668" spans="7:7" s="66" customFormat="1" ht="14.25" x14ac:dyDescent="0.25">
      <c r="G10668" s="28"/>
    </row>
    <row r="10669" spans="7:7" s="66" customFormat="1" ht="14.25" x14ac:dyDescent="0.25">
      <c r="G10669" s="28"/>
    </row>
    <row r="10670" spans="7:7" s="66" customFormat="1" ht="14.25" x14ac:dyDescent="0.25">
      <c r="G10670" s="28"/>
    </row>
    <row r="10671" spans="7:7" s="66" customFormat="1" ht="14.25" x14ac:dyDescent="0.25">
      <c r="G10671" s="28"/>
    </row>
    <row r="10672" spans="7:7" s="66" customFormat="1" ht="14.25" x14ac:dyDescent="0.25">
      <c r="G10672" s="28"/>
    </row>
    <row r="10673" spans="7:7" s="66" customFormat="1" ht="14.25" x14ac:dyDescent="0.25">
      <c r="G10673" s="28"/>
    </row>
    <row r="10674" spans="7:7" s="66" customFormat="1" ht="14.25" x14ac:dyDescent="0.25">
      <c r="G10674" s="28"/>
    </row>
    <row r="10675" spans="7:7" s="66" customFormat="1" ht="14.25" x14ac:dyDescent="0.25">
      <c r="G10675" s="28"/>
    </row>
    <row r="10676" spans="7:7" s="66" customFormat="1" ht="14.25" x14ac:dyDescent="0.25">
      <c r="G10676" s="28"/>
    </row>
    <row r="10677" spans="7:7" s="66" customFormat="1" ht="14.25" x14ac:dyDescent="0.25">
      <c r="G10677" s="28"/>
    </row>
    <row r="10678" spans="7:7" s="66" customFormat="1" ht="14.25" x14ac:dyDescent="0.25">
      <c r="G10678" s="28"/>
    </row>
    <row r="10679" spans="7:7" s="66" customFormat="1" ht="14.25" x14ac:dyDescent="0.25">
      <c r="G10679" s="28"/>
    </row>
    <row r="10680" spans="7:7" s="66" customFormat="1" ht="14.25" x14ac:dyDescent="0.25">
      <c r="G10680" s="28"/>
    </row>
    <row r="10681" spans="7:7" s="66" customFormat="1" ht="14.25" x14ac:dyDescent="0.25">
      <c r="G10681" s="28"/>
    </row>
    <row r="10682" spans="7:7" s="66" customFormat="1" ht="14.25" x14ac:dyDescent="0.25">
      <c r="G10682" s="28"/>
    </row>
    <row r="10683" spans="7:7" s="66" customFormat="1" ht="14.25" x14ac:dyDescent="0.25">
      <c r="G10683" s="28"/>
    </row>
    <row r="10684" spans="7:7" s="66" customFormat="1" ht="14.25" x14ac:dyDescent="0.25">
      <c r="G10684" s="28"/>
    </row>
    <row r="10685" spans="7:7" s="66" customFormat="1" ht="14.25" x14ac:dyDescent="0.25">
      <c r="G10685" s="28"/>
    </row>
    <row r="10686" spans="7:7" s="66" customFormat="1" ht="14.25" x14ac:dyDescent="0.25">
      <c r="G10686" s="28"/>
    </row>
    <row r="10687" spans="7:7" s="66" customFormat="1" ht="14.25" x14ac:dyDescent="0.25">
      <c r="G10687" s="28"/>
    </row>
    <row r="10688" spans="7:7" s="66" customFormat="1" ht="14.25" x14ac:dyDescent="0.25">
      <c r="G10688" s="28"/>
    </row>
    <row r="10689" spans="7:7" s="66" customFormat="1" ht="14.25" x14ac:dyDescent="0.25">
      <c r="G10689" s="28"/>
    </row>
    <row r="10690" spans="7:7" s="66" customFormat="1" ht="14.25" x14ac:dyDescent="0.25">
      <c r="G10690" s="28"/>
    </row>
    <row r="10691" spans="7:7" s="66" customFormat="1" ht="14.25" x14ac:dyDescent="0.25">
      <c r="G10691" s="28"/>
    </row>
    <row r="10692" spans="7:7" s="66" customFormat="1" ht="14.25" x14ac:dyDescent="0.25">
      <c r="G10692" s="28"/>
    </row>
    <row r="10693" spans="7:7" s="66" customFormat="1" ht="14.25" x14ac:dyDescent="0.25">
      <c r="G10693" s="28"/>
    </row>
    <row r="10694" spans="7:7" s="66" customFormat="1" ht="14.25" x14ac:dyDescent="0.25">
      <c r="G10694" s="28"/>
    </row>
    <row r="10695" spans="7:7" s="66" customFormat="1" ht="14.25" x14ac:dyDescent="0.25">
      <c r="G10695" s="28"/>
    </row>
    <row r="10696" spans="7:7" s="66" customFormat="1" ht="14.25" x14ac:dyDescent="0.25">
      <c r="G10696" s="28"/>
    </row>
    <row r="10697" spans="7:7" s="66" customFormat="1" ht="14.25" x14ac:dyDescent="0.25">
      <c r="G10697" s="28"/>
    </row>
    <row r="10698" spans="7:7" s="66" customFormat="1" ht="14.25" x14ac:dyDescent="0.25">
      <c r="G10698" s="28"/>
    </row>
    <row r="10699" spans="7:7" s="66" customFormat="1" ht="14.25" x14ac:dyDescent="0.25">
      <c r="G10699" s="28"/>
    </row>
    <row r="10700" spans="7:7" s="66" customFormat="1" ht="14.25" x14ac:dyDescent="0.25">
      <c r="G10700" s="28"/>
    </row>
    <row r="10701" spans="7:7" s="66" customFormat="1" ht="14.25" x14ac:dyDescent="0.25">
      <c r="G10701" s="28"/>
    </row>
    <row r="10702" spans="7:7" s="66" customFormat="1" ht="14.25" x14ac:dyDescent="0.25">
      <c r="G10702" s="28"/>
    </row>
    <row r="10703" spans="7:7" s="66" customFormat="1" ht="14.25" x14ac:dyDescent="0.25">
      <c r="G10703" s="28"/>
    </row>
    <row r="10704" spans="7:7" s="66" customFormat="1" ht="14.25" x14ac:dyDescent="0.25">
      <c r="G10704" s="28"/>
    </row>
    <row r="10705" spans="7:7" s="66" customFormat="1" ht="14.25" x14ac:dyDescent="0.25">
      <c r="G10705" s="28"/>
    </row>
    <row r="10706" spans="7:7" s="66" customFormat="1" ht="14.25" x14ac:dyDescent="0.25">
      <c r="G10706" s="28"/>
    </row>
    <row r="10707" spans="7:7" s="66" customFormat="1" ht="14.25" x14ac:dyDescent="0.25">
      <c r="G10707" s="28"/>
    </row>
    <row r="10708" spans="7:7" s="66" customFormat="1" ht="14.25" x14ac:dyDescent="0.25">
      <c r="G10708" s="28"/>
    </row>
    <row r="10709" spans="7:7" s="66" customFormat="1" ht="14.25" x14ac:dyDescent="0.25">
      <c r="G10709" s="28"/>
    </row>
    <row r="10710" spans="7:7" s="66" customFormat="1" ht="14.25" x14ac:dyDescent="0.25">
      <c r="G10710" s="28"/>
    </row>
    <row r="10711" spans="7:7" s="66" customFormat="1" ht="14.25" x14ac:dyDescent="0.25">
      <c r="G10711" s="28"/>
    </row>
    <row r="10712" spans="7:7" s="66" customFormat="1" ht="14.25" x14ac:dyDescent="0.25">
      <c r="G10712" s="28"/>
    </row>
    <row r="10713" spans="7:7" s="66" customFormat="1" ht="14.25" x14ac:dyDescent="0.25">
      <c r="G10713" s="28"/>
    </row>
    <row r="10714" spans="7:7" s="66" customFormat="1" ht="14.25" x14ac:dyDescent="0.25">
      <c r="G10714" s="28"/>
    </row>
    <row r="10715" spans="7:7" s="66" customFormat="1" ht="14.25" x14ac:dyDescent="0.25">
      <c r="G10715" s="28"/>
    </row>
    <row r="10716" spans="7:7" s="66" customFormat="1" ht="14.25" x14ac:dyDescent="0.25">
      <c r="G10716" s="28"/>
    </row>
    <row r="10717" spans="7:7" s="66" customFormat="1" ht="14.25" x14ac:dyDescent="0.25">
      <c r="G10717" s="28"/>
    </row>
    <row r="10718" spans="7:7" s="66" customFormat="1" ht="14.25" x14ac:dyDescent="0.25">
      <c r="G10718" s="28"/>
    </row>
    <row r="10719" spans="7:7" s="66" customFormat="1" ht="14.25" x14ac:dyDescent="0.25">
      <c r="G10719" s="28"/>
    </row>
    <row r="10720" spans="7:7" s="66" customFormat="1" ht="14.25" x14ac:dyDescent="0.25">
      <c r="G10720" s="28"/>
    </row>
    <row r="10721" spans="7:7" s="66" customFormat="1" ht="14.25" x14ac:dyDescent="0.25">
      <c r="G10721" s="28"/>
    </row>
    <row r="10722" spans="7:7" s="66" customFormat="1" ht="14.25" x14ac:dyDescent="0.25">
      <c r="G10722" s="28"/>
    </row>
    <row r="10723" spans="7:7" s="66" customFormat="1" ht="14.25" x14ac:dyDescent="0.25">
      <c r="G10723" s="28"/>
    </row>
    <row r="10724" spans="7:7" s="66" customFormat="1" ht="14.25" x14ac:dyDescent="0.25">
      <c r="G10724" s="28"/>
    </row>
    <row r="10725" spans="7:7" s="66" customFormat="1" ht="14.25" x14ac:dyDescent="0.25">
      <c r="G10725" s="28"/>
    </row>
    <row r="10726" spans="7:7" s="66" customFormat="1" ht="14.25" x14ac:dyDescent="0.25">
      <c r="G10726" s="28"/>
    </row>
    <row r="10727" spans="7:7" s="66" customFormat="1" ht="14.25" x14ac:dyDescent="0.25">
      <c r="G10727" s="28"/>
    </row>
    <row r="10728" spans="7:7" s="66" customFormat="1" ht="14.25" x14ac:dyDescent="0.25">
      <c r="G10728" s="28"/>
    </row>
    <row r="10729" spans="7:7" s="66" customFormat="1" ht="14.25" x14ac:dyDescent="0.25">
      <c r="G10729" s="28"/>
    </row>
    <row r="10730" spans="7:7" s="66" customFormat="1" ht="14.25" x14ac:dyDescent="0.25">
      <c r="G10730" s="28"/>
    </row>
    <row r="10731" spans="7:7" s="66" customFormat="1" ht="14.25" x14ac:dyDescent="0.25">
      <c r="G10731" s="28"/>
    </row>
    <row r="10732" spans="7:7" s="66" customFormat="1" ht="14.25" x14ac:dyDescent="0.25">
      <c r="G10732" s="28"/>
    </row>
    <row r="10733" spans="7:7" s="66" customFormat="1" ht="14.25" x14ac:dyDescent="0.25">
      <c r="G10733" s="28"/>
    </row>
    <row r="10734" spans="7:7" s="66" customFormat="1" ht="14.25" x14ac:dyDescent="0.25">
      <c r="G10734" s="28"/>
    </row>
    <row r="10735" spans="7:7" s="66" customFormat="1" ht="14.25" x14ac:dyDescent="0.25">
      <c r="G10735" s="28"/>
    </row>
    <row r="10736" spans="7:7" s="66" customFormat="1" ht="14.25" x14ac:dyDescent="0.25">
      <c r="G10736" s="28"/>
    </row>
    <row r="10737" spans="7:7" s="66" customFormat="1" ht="14.25" x14ac:dyDescent="0.25">
      <c r="G10737" s="28"/>
    </row>
    <row r="10738" spans="7:7" s="66" customFormat="1" ht="14.25" x14ac:dyDescent="0.25">
      <c r="G10738" s="28"/>
    </row>
    <row r="10739" spans="7:7" s="66" customFormat="1" ht="14.25" x14ac:dyDescent="0.25">
      <c r="G10739" s="28"/>
    </row>
    <row r="10740" spans="7:7" s="66" customFormat="1" ht="14.25" x14ac:dyDescent="0.25">
      <c r="G10740" s="28"/>
    </row>
    <row r="10741" spans="7:7" s="66" customFormat="1" ht="14.25" x14ac:dyDescent="0.25">
      <c r="G10741" s="28"/>
    </row>
    <row r="10742" spans="7:7" s="66" customFormat="1" ht="14.25" x14ac:dyDescent="0.25">
      <c r="G10742" s="28"/>
    </row>
    <row r="10743" spans="7:7" s="66" customFormat="1" ht="14.25" x14ac:dyDescent="0.25">
      <c r="G10743" s="28"/>
    </row>
    <row r="10744" spans="7:7" s="66" customFormat="1" ht="14.25" x14ac:dyDescent="0.25">
      <c r="G10744" s="28"/>
    </row>
    <row r="10745" spans="7:7" s="66" customFormat="1" ht="14.25" x14ac:dyDescent="0.25">
      <c r="G10745" s="28"/>
    </row>
    <row r="10746" spans="7:7" s="66" customFormat="1" ht="14.25" x14ac:dyDescent="0.25">
      <c r="G10746" s="28"/>
    </row>
    <row r="10747" spans="7:7" s="66" customFormat="1" ht="14.25" x14ac:dyDescent="0.25">
      <c r="G10747" s="28"/>
    </row>
    <row r="10748" spans="7:7" s="66" customFormat="1" ht="14.25" x14ac:dyDescent="0.25">
      <c r="G10748" s="28"/>
    </row>
    <row r="10749" spans="7:7" s="66" customFormat="1" ht="14.25" x14ac:dyDescent="0.25">
      <c r="G10749" s="28"/>
    </row>
    <row r="10750" spans="7:7" s="66" customFormat="1" ht="14.25" x14ac:dyDescent="0.25">
      <c r="G10750" s="28"/>
    </row>
    <row r="10751" spans="7:7" s="66" customFormat="1" ht="14.25" x14ac:dyDescent="0.25">
      <c r="G10751" s="28"/>
    </row>
    <row r="10752" spans="7:7" s="66" customFormat="1" ht="14.25" x14ac:dyDescent="0.25">
      <c r="G10752" s="28"/>
    </row>
    <row r="10753" spans="7:7" s="66" customFormat="1" ht="14.25" x14ac:dyDescent="0.25">
      <c r="G10753" s="28"/>
    </row>
    <row r="10754" spans="7:7" s="66" customFormat="1" ht="14.25" x14ac:dyDescent="0.25">
      <c r="G10754" s="28"/>
    </row>
    <row r="10755" spans="7:7" s="66" customFormat="1" ht="14.25" x14ac:dyDescent="0.25">
      <c r="G10755" s="28"/>
    </row>
    <row r="10756" spans="7:7" s="66" customFormat="1" ht="14.25" x14ac:dyDescent="0.25">
      <c r="G10756" s="28"/>
    </row>
    <row r="10757" spans="7:7" s="66" customFormat="1" ht="14.25" x14ac:dyDescent="0.25">
      <c r="G10757" s="28"/>
    </row>
    <row r="10758" spans="7:7" s="66" customFormat="1" ht="14.25" x14ac:dyDescent="0.25">
      <c r="G10758" s="28"/>
    </row>
    <row r="10759" spans="7:7" s="66" customFormat="1" ht="14.25" x14ac:dyDescent="0.25">
      <c r="G10759" s="28"/>
    </row>
    <row r="10760" spans="7:7" s="66" customFormat="1" ht="14.25" x14ac:dyDescent="0.25">
      <c r="G10760" s="28"/>
    </row>
    <row r="10761" spans="7:7" s="66" customFormat="1" ht="14.25" x14ac:dyDescent="0.25">
      <c r="G10761" s="28"/>
    </row>
    <row r="10762" spans="7:7" s="66" customFormat="1" ht="14.25" x14ac:dyDescent="0.25">
      <c r="G10762" s="28"/>
    </row>
    <row r="10763" spans="7:7" s="66" customFormat="1" ht="14.25" x14ac:dyDescent="0.25">
      <c r="G10763" s="28"/>
    </row>
    <row r="10764" spans="7:7" s="66" customFormat="1" ht="14.25" x14ac:dyDescent="0.25">
      <c r="G10764" s="28"/>
    </row>
    <row r="10765" spans="7:7" s="66" customFormat="1" ht="14.25" x14ac:dyDescent="0.25">
      <c r="G10765" s="28"/>
    </row>
    <row r="10766" spans="7:7" s="66" customFormat="1" ht="14.25" x14ac:dyDescent="0.25">
      <c r="G10766" s="28"/>
    </row>
    <row r="10767" spans="7:7" s="66" customFormat="1" ht="14.25" x14ac:dyDescent="0.25">
      <c r="G10767" s="28"/>
    </row>
    <row r="10768" spans="7:7" s="66" customFormat="1" ht="14.25" x14ac:dyDescent="0.25">
      <c r="G10768" s="28"/>
    </row>
    <row r="10769" spans="7:7" s="66" customFormat="1" ht="14.25" x14ac:dyDescent="0.25">
      <c r="G10769" s="28"/>
    </row>
    <row r="10770" spans="7:7" s="66" customFormat="1" ht="14.25" x14ac:dyDescent="0.25">
      <c r="G10770" s="28"/>
    </row>
    <row r="10771" spans="7:7" s="66" customFormat="1" ht="14.25" x14ac:dyDescent="0.25">
      <c r="G10771" s="28"/>
    </row>
    <row r="10772" spans="7:7" s="66" customFormat="1" ht="14.25" x14ac:dyDescent="0.25">
      <c r="G10772" s="28"/>
    </row>
    <row r="10773" spans="7:7" s="66" customFormat="1" ht="14.25" x14ac:dyDescent="0.25">
      <c r="G10773" s="28"/>
    </row>
    <row r="10774" spans="7:7" s="66" customFormat="1" ht="14.25" x14ac:dyDescent="0.25">
      <c r="G10774" s="28"/>
    </row>
    <row r="10775" spans="7:7" s="66" customFormat="1" ht="14.25" x14ac:dyDescent="0.25">
      <c r="G10775" s="28"/>
    </row>
    <row r="10776" spans="7:7" s="66" customFormat="1" ht="14.25" x14ac:dyDescent="0.25">
      <c r="G10776" s="28"/>
    </row>
    <row r="10777" spans="7:7" s="66" customFormat="1" ht="14.25" x14ac:dyDescent="0.25">
      <c r="G10777" s="28"/>
    </row>
    <row r="10778" spans="7:7" s="66" customFormat="1" ht="14.25" x14ac:dyDescent="0.25">
      <c r="G10778" s="28"/>
    </row>
    <row r="10779" spans="7:7" s="66" customFormat="1" ht="14.25" x14ac:dyDescent="0.25">
      <c r="G10779" s="28"/>
    </row>
    <row r="10780" spans="7:7" s="66" customFormat="1" ht="14.25" x14ac:dyDescent="0.25">
      <c r="G10780" s="28"/>
    </row>
    <row r="10781" spans="7:7" s="66" customFormat="1" ht="14.25" x14ac:dyDescent="0.25">
      <c r="G10781" s="28"/>
    </row>
    <row r="10782" spans="7:7" s="66" customFormat="1" ht="14.25" x14ac:dyDescent="0.25">
      <c r="G10782" s="28"/>
    </row>
    <row r="10783" spans="7:7" s="66" customFormat="1" ht="14.25" x14ac:dyDescent="0.25">
      <c r="G10783" s="28"/>
    </row>
    <row r="10784" spans="7:7" s="66" customFormat="1" ht="14.25" x14ac:dyDescent="0.25">
      <c r="G10784" s="28"/>
    </row>
    <row r="10785" spans="7:7" s="66" customFormat="1" ht="14.25" x14ac:dyDescent="0.25">
      <c r="G10785" s="28"/>
    </row>
    <row r="10786" spans="7:7" s="66" customFormat="1" ht="14.25" x14ac:dyDescent="0.25">
      <c r="G10786" s="28"/>
    </row>
    <row r="10787" spans="7:7" s="66" customFormat="1" ht="14.25" x14ac:dyDescent="0.25">
      <c r="G10787" s="28"/>
    </row>
    <row r="10788" spans="7:7" s="66" customFormat="1" ht="14.25" x14ac:dyDescent="0.25">
      <c r="G10788" s="28"/>
    </row>
    <row r="10789" spans="7:7" s="66" customFormat="1" ht="14.25" x14ac:dyDescent="0.25">
      <c r="G10789" s="28"/>
    </row>
    <row r="10790" spans="7:7" s="66" customFormat="1" ht="14.25" x14ac:dyDescent="0.25">
      <c r="G10790" s="28"/>
    </row>
    <row r="10791" spans="7:7" s="66" customFormat="1" ht="14.25" x14ac:dyDescent="0.25">
      <c r="G10791" s="28"/>
    </row>
    <row r="10792" spans="7:7" s="66" customFormat="1" ht="14.25" x14ac:dyDescent="0.25">
      <c r="G10792" s="28"/>
    </row>
    <row r="10793" spans="7:7" s="66" customFormat="1" ht="14.25" x14ac:dyDescent="0.25">
      <c r="G10793" s="28"/>
    </row>
    <row r="10794" spans="7:7" s="66" customFormat="1" ht="14.25" x14ac:dyDescent="0.25">
      <c r="G10794" s="28"/>
    </row>
    <row r="10795" spans="7:7" s="66" customFormat="1" ht="14.25" x14ac:dyDescent="0.25">
      <c r="G10795" s="28"/>
    </row>
    <row r="10796" spans="7:7" s="66" customFormat="1" ht="14.25" x14ac:dyDescent="0.25">
      <c r="G10796" s="28"/>
    </row>
    <row r="10797" spans="7:7" s="66" customFormat="1" ht="14.25" x14ac:dyDescent="0.25">
      <c r="G10797" s="28"/>
    </row>
    <row r="10798" spans="7:7" s="66" customFormat="1" ht="14.25" x14ac:dyDescent="0.25">
      <c r="G10798" s="28"/>
    </row>
    <row r="10799" spans="7:7" s="66" customFormat="1" ht="14.25" x14ac:dyDescent="0.25">
      <c r="G10799" s="28"/>
    </row>
    <row r="10800" spans="7:7" s="66" customFormat="1" ht="14.25" x14ac:dyDescent="0.25">
      <c r="G10800" s="28"/>
    </row>
    <row r="10801" spans="7:7" s="66" customFormat="1" ht="14.25" x14ac:dyDescent="0.25">
      <c r="G10801" s="28"/>
    </row>
    <row r="10802" spans="7:7" s="66" customFormat="1" ht="14.25" x14ac:dyDescent="0.25">
      <c r="G10802" s="28"/>
    </row>
    <row r="10803" spans="7:7" s="66" customFormat="1" ht="14.25" x14ac:dyDescent="0.25">
      <c r="G10803" s="28"/>
    </row>
    <row r="10804" spans="7:7" s="66" customFormat="1" ht="14.25" x14ac:dyDescent="0.25">
      <c r="G10804" s="28"/>
    </row>
    <row r="10805" spans="7:7" s="66" customFormat="1" ht="14.25" x14ac:dyDescent="0.25">
      <c r="G10805" s="28"/>
    </row>
    <row r="10806" spans="7:7" s="66" customFormat="1" ht="14.25" x14ac:dyDescent="0.25">
      <c r="G10806" s="28"/>
    </row>
    <row r="10807" spans="7:7" s="66" customFormat="1" ht="14.25" x14ac:dyDescent="0.25">
      <c r="G10807" s="28"/>
    </row>
    <row r="10808" spans="7:7" s="66" customFormat="1" ht="14.25" x14ac:dyDescent="0.25">
      <c r="G10808" s="28"/>
    </row>
    <row r="10809" spans="7:7" s="66" customFormat="1" ht="14.25" x14ac:dyDescent="0.25">
      <c r="G10809" s="28"/>
    </row>
    <row r="10810" spans="7:7" s="66" customFormat="1" ht="14.25" x14ac:dyDescent="0.25">
      <c r="G10810" s="28"/>
    </row>
    <row r="10811" spans="7:7" s="66" customFormat="1" ht="14.25" x14ac:dyDescent="0.25">
      <c r="G10811" s="28"/>
    </row>
    <row r="10812" spans="7:7" s="66" customFormat="1" ht="14.25" x14ac:dyDescent="0.25">
      <c r="G10812" s="28"/>
    </row>
    <row r="10813" spans="7:7" s="66" customFormat="1" ht="14.25" x14ac:dyDescent="0.25">
      <c r="G10813" s="28"/>
    </row>
    <row r="10814" spans="7:7" s="66" customFormat="1" ht="14.25" x14ac:dyDescent="0.25">
      <c r="G10814" s="28"/>
    </row>
    <row r="10815" spans="7:7" s="66" customFormat="1" ht="14.25" x14ac:dyDescent="0.25">
      <c r="G10815" s="28"/>
    </row>
    <row r="10816" spans="7:7" s="66" customFormat="1" ht="14.25" x14ac:dyDescent="0.25">
      <c r="G10816" s="28"/>
    </row>
    <row r="10817" spans="7:7" s="66" customFormat="1" ht="14.25" x14ac:dyDescent="0.25">
      <c r="G10817" s="28"/>
    </row>
    <row r="10818" spans="7:7" s="66" customFormat="1" ht="14.25" x14ac:dyDescent="0.25">
      <c r="G10818" s="28"/>
    </row>
    <row r="10819" spans="7:7" s="66" customFormat="1" ht="14.25" x14ac:dyDescent="0.25">
      <c r="G10819" s="28"/>
    </row>
    <row r="10820" spans="7:7" s="66" customFormat="1" ht="14.25" x14ac:dyDescent="0.25">
      <c r="G10820" s="28"/>
    </row>
    <row r="10821" spans="7:7" s="66" customFormat="1" ht="14.25" x14ac:dyDescent="0.25">
      <c r="G10821" s="28"/>
    </row>
    <row r="10822" spans="7:7" s="66" customFormat="1" ht="14.25" x14ac:dyDescent="0.25">
      <c r="G10822" s="28"/>
    </row>
    <row r="10823" spans="7:7" s="66" customFormat="1" ht="14.25" x14ac:dyDescent="0.25">
      <c r="G10823" s="28"/>
    </row>
    <row r="10824" spans="7:7" s="66" customFormat="1" ht="14.25" x14ac:dyDescent="0.25">
      <c r="G10824" s="28"/>
    </row>
    <row r="10825" spans="7:7" s="66" customFormat="1" ht="14.25" x14ac:dyDescent="0.25">
      <c r="G10825" s="28"/>
    </row>
    <row r="10826" spans="7:7" s="66" customFormat="1" ht="14.25" x14ac:dyDescent="0.25">
      <c r="G10826" s="28"/>
    </row>
    <row r="10827" spans="7:7" s="66" customFormat="1" ht="14.25" x14ac:dyDescent="0.25">
      <c r="G10827" s="28"/>
    </row>
    <row r="10828" spans="7:7" s="66" customFormat="1" ht="14.25" x14ac:dyDescent="0.25">
      <c r="G10828" s="28"/>
    </row>
    <row r="10829" spans="7:7" s="66" customFormat="1" ht="14.25" x14ac:dyDescent="0.25">
      <c r="G10829" s="28"/>
    </row>
    <row r="10830" spans="7:7" s="66" customFormat="1" ht="14.25" x14ac:dyDescent="0.25">
      <c r="G10830" s="28"/>
    </row>
    <row r="10831" spans="7:7" s="66" customFormat="1" ht="14.25" x14ac:dyDescent="0.25">
      <c r="G10831" s="28"/>
    </row>
    <row r="10832" spans="7:7" s="66" customFormat="1" ht="14.25" x14ac:dyDescent="0.25">
      <c r="G10832" s="28"/>
    </row>
    <row r="10833" spans="7:7" s="66" customFormat="1" ht="14.25" x14ac:dyDescent="0.25">
      <c r="G10833" s="28"/>
    </row>
    <row r="10834" spans="7:7" s="66" customFormat="1" ht="14.25" x14ac:dyDescent="0.25">
      <c r="G10834" s="28"/>
    </row>
    <row r="10835" spans="7:7" s="66" customFormat="1" ht="14.25" x14ac:dyDescent="0.25">
      <c r="G10835" s="28"/>
    </row>
    <row r="10836" spans="7:7" s="66" customFormat="1" ht="14.25" x14ac:dyDescent="0.25">
      <c r="G10836" s="28"/>
    </row>
    <row r="10837" spans="7:7" s="66" customFormat="1" ht="14.25" x14ac:dyDescent="0.25">
      <c r="G10837" s="28"/>
    </row>
    <row r="10838" spans="7:7" s="66" customFormat="1" ht="14.25" x14ac:dyDescent="0.25">
      <c r="G10838" s="28"/>
    </row>
    <row r="10839" spans="7:7" s="66" customFormat="1" ht="14.25" x14ac:dyDescent="0.25">
      <c r="G10839" s="28"/>
    </row>
    <row r="10840" spans="7:7" s="66" customFormat="1" ht="14.25" x14ac:dyDescent="0.25">
      <c r="G10840" s="28"/>
    </row>
    <row r="10841" spans="7:7" s="66" customFormat="1" ht="14.25" x14ac:dyDescent="0.25">
      <c r="G10841" s="28"/>
    </row>
    <row r="10842" spans="7:7" s="66" customFormat="1" ht="14.25" x14ac:dyDescent="0.25">
      <c r="G10842" s="28"/>
    </row>
    <row r="10843" spans="7:7" s="66" customFormat="1" ht="14.25" x14ac:dyDescent="0.25">
      <c r="G10843" s="28"/>
    </row>
    <row r="10844" spans="7:7" s="66" customFormat="1" ht="14.25" x14ac:dyDescent="0.25">
      <c r="G10844" s="28"/>
    </row>
    <row r="10845" spans="7:7" s="66" customFormat="1" ht="14.25" x14ac:dyDescent="0.25">
      <c r="G10845" s="28"/>
    </row>
    <row r="10846" spans="7:7" s="66" customFormat="1" ht="14.25" x14ac:dyDescent="0.25">
      <c r="G10846" s="28"/>
    </row>
    <row r="10847" spans="7:7" s="66" customFormat="1" ht="14.25" x14ac:dyDescent="0.25">
      <c r="G10847" s="28"/>
    </row>
    <row r="10848" spans="7:7" s="66" customFormat="1" ht="14.25" x14ac:dyDescent="0.25">
      <c r="G10848" s="28"/>
    </row>
    <row r="10849" spans="7:7" s="66" customFormat="1" ht="14.25" x14ac:dyDescent="0.25">
      <c r="G10849" s="28"/>
    </row>
    <row r="10850" spans="7:7" s="66" customFormat="1" ht="14.25" x14ac:dyDescent="0.25">
      <c r="G10850" s="28"/>
    </row>
    <row r="10851" spans="7:7" s="66" customFormat="1" ht="14.25" x14ac:dyDescent="0.25">
      <c r="G10851" s="28"/>
    </row>
    <row r="10852" spans="7:7" s="66" customFormat="1" ht="14.25" x14ac:dyDescent="0.25">
      <c r="G10852" s="28"/>
    </row>
    <row r="10853" spans="7:7" s="66" customFormat="1" ht="14.25" x14ac:dyDescent="0.25">
      <c r="G10853" s="28"/>
    </row>
    <row r="10854" spans="7:7" s="66" customFormat="1" ht="14.25" x14ac:dyDescent="0.25">
      <c r="G10854" s="28"/>
    </row>
    <row r="10855" spans="7:7" s="66" customFormat="1" ht="14.25" x14ac:dyDescent="0.25">
      <c r="G10855" s="28"/>
    </row>
    <row r="10856" spans="7:7" s="66" customFormat="1" ht="14.25" x14ac:dyDescent="0.25">
      <c r="G10856" s="28"/>
    </row>
    <row r="10857" spans="7:7" s="66" customFormat="1" ht="14.25" x14ac:dyDescent="0.25">
      <c r="G10857" s="28"/>
    </row>
    <row r="10858" spans="7:7" s="66" customFormat="1" ht="14.25" x14ac:dyDescent="0.25">
      <c r="G10858" s="28"/>
    </row>
    <row r="10859" spans="7:7" s="66" customFormat="1" ht="14.25" x14ac:dyDescent="0.25">
      <c r="G10859" s="28"/>
    </row>
    <row r="10860" spans="7:7" s="66" customFormat="1" ht="14.25" x14ac:dyDescent="0.25">
      <c r="G10860" s="28"/>
    </row>
    <row r="10861" spans="7:7" s="66" customFormat="1" ht="14.25" x14ac:dyDescent="0.25">
      <c r="G10861" s="28"/>
    </row>
    <row r="10862" spans="7:7" s="66" customFormat="1" ht="14.25" x14ac:dyDescent="0.25">
      <c r="G10862" s="28"/>
    </row>
    <row r="10863" spans="7:7" s="66" customFormat="1" ht="14.25" x14ac:dyDescent="0.25">
      <c r="G10863" s="28"/>
    </row>
    <row r="10864" spans="7:7" s="66" customFormat="1" ht="14.25" x14ac:dyDescent="0.25">
      <c r="G10864" s="28"/>
    </row>
    <row r="10865" spans="7:7" s="66" customFormat="1" ht="14.25" x14ac:dyDescent="0.25">
      <c r="G10865" s="28"/>
    </row>
    <row r="10866" spans="7:7" s="66" customFormat="1" ht="14.25" x14ac:dyDescent="0.25">
      <c r="G10866" s="28"/>
    </row>
    <row r="10867" spans="7:7" s="66" customFormat="1" ht="14.25" x14ac:dyDescent="0.25">
      <c r="G10867" s="28"/>
    </row>
    <row r="10868" spans="7:7" s="66" customFormat="1" ht="14.25" x14ac:dyDescent="0.25">
      <c r="G10868" s="28"/>
    </row>
    <row r="10869" spans="7:7" s="66" customFormat="1" ht="14.25" x14ac:dyDescent="0.25">
      <c r="G10869" s="28"/>
    </row>
    <row r="10870" spans="7:7" s="66" customFormat="1" ht="14.25" x14ac:dyDescent="0.25">
      <c r="G10870" s="28"/>
    </row>
    <row r="10871" spans="7:7" s="66" customFormat="1" ht="14.25" x14ac:dyDescent="0.25">
      <c r="G10871" s="28"/>
    </row>
    <row r="10872" spans="7:7" s="66" customFormat="1" ht="14.25" x14ac:dyDescent="0.25">
      <c r="G10872" s="28"/>
    </row>
    <row r="10873" spans="7:7" s="66" customFormat="1" ht="14.25" x14ac:dyDescent="0.25">
      <c r="G10873" s="28"/>
    </row>
    <row r="10874" spans="7:7" s="66" customFormat="1" ht="14.25" x14ac:dyDescent="0.25">
      <c r="G10874" s="28"/>
    </row>
    <row r="10875" spans="7:7" s="66" customFormat="1" ht="14.25" x14ac:dyDescent="0.25">
      <c r="G10875" s="28"/>
    </row>
    <row r="10876" spans="7:7" s="66" customFormat="1" ht="14.25" x14ac:dyDescent="0.25">
      <c r="G10876" s="28"/>
    </row>
    <row r="10877" spans="7:7" s="66" customFormat="1" ht="14.25" x14ac:dyDescent="0.25">
      <c r="G10877" s="28"/>
    </row>
    <row r="10878" spans="7:7" s="66" customFormat="1" ht="14.25" x14ac:dyDescent="0.25">
      <c r="G10878" s="28"/>
    </row>
    <row r="10879" spans="7:7" s="66" customFormat="1" ht="14.25" x14ac:dyDescent="0.25">
      <c r="G10879" s="28"/>
    </row>
    <row r="10880" spans="7:7" s="66" customFormat="1" ht="14.25" x14ac:dyDescent="0.25">
      <c r="G10880" s="28"/>
    </row>
    <row r="10881" spans="7:7" s="66" customFormat="1" ht="14.25" x14ac:dyDescent="0.25">
      <c r="G10881" s="28"/>
    </row>
    <row r="10882" spans="7:7" s="66" customFormat="1" ht="14.25" x14ac:dyDescent="0.25">
      <c r="G10882" s="28"/>
    </row>
    <row r="10883" spans="7:7" s="66" customFormat="1" ht="14.25" x14ac:dyDescent="0.25">
      <c r="G10883" s="28"/>
    </row>
    <row r="10884" spans="7:7" s="66" customFormat="1" ht="14.25" x14ac:dyDescent="0.25">
      <c r="G10884" s="28"/>
    </row>
    <row r="10885" spans="7:7" s="66" customFormat="1" ht="14.25" x14ac:dyDescent="0.25">
      <c r="G10885" s="28"/>
    </row>
    <row r="10886" spans="7:7" s="66" customFormat="1" ht="14.25" x14ac:dyDescent="0.25">
      <c r="G10886" s="28"/>
    </row>
    <row r="10887" spans="7:7" s="66" customFormat="1" ht="14.25" x14ac:dyDescent="0.25">
      <c r="G10887" s="28"/>
    </row>
    <row r="10888" spans="7:7" s="66" customFormat="1" ht="14.25" x14ac:dyDescent="0.25">
      <c r="G10888" s="28"/>
    </row>
    <row r="10889" spans="7:7" s="66" customFormat="1" ht="14.25" x14ac:dyDescent="0.25">
      <c r="G10889" s="28"/>
    </row>
    <row r="10890" spans="7:7" s="66" customFormat="1" ht="14.25" x14ac:dyDescent="0.25">
      <c r="G10890" s="28"/>
    </row>
    <row r="10891" spans="7:7" s="66" customFormat="1" ht="14.25" x14ac:dyDescent="0.25">
      <c r="G10891" s="28"/>
    </row>
    <row r="10892" spans="7:7" s="66" customFormat="1" ht="14.25" x14ac:dyDescent="0.25">
      <c r="G10892" s="28"/>
    </row>
    <row r="10893" spans="7:7" s="66" customFormat="1" ht="14.25" x14ac:dyDescent="0.25">
      <c r="G10893" s="28"/>
    </row>
    <row r="10894" spans="7:7" s="66" customFormat="1" ht="14.25" x14ac:dyDescent="0.25">
      <c r="G10894" s="28"/>
    </row>
    <row r="10895" spans="7:7" s="66" customFormat="1" ht="14.25" x14ac:dyDescent="0.25">
      <c r="G10895" s="28"/>
    </row>
    <row r="10896" spans="7:7" s="66" customFormat="1" ht="14.25" x14ac:dyDescent="0.25">
      <c r="G10896" s="28"/>
    </row>
    <row r="10897" spans="7:7" s="66" customFormat="1" ht="14.25" x14ac:dyDescent="0.25">
      <c r="G10897" s="28"/>
    </row>
    <row r="10898" spans="7:7" s="66" customFormat="1" ht="14.25" x14ac:dyDescent="0.25">
      <c r="G10898" s="28"/>
    </row>
    <row r="10899" spans="7:7" s="66" customFormat="1" ht="14.25" x14ac:dyDescent="0.25">
      <c r="G10899" s="28"/>
    </row>
    <row r="10900" spans="7:7" s="66" customFormat="1" ht="14.25" x14ac:dyDescent="0.25">
      <c r="G10900" s="28"/>
    </row>
    <row r="10901" spans="7:7" s="66" customFormat="1" ht="14.25" x14ac:dyDescent="0.25">
      <c r="G10901" s="28"/>
    </row>
    <row r="10902" spans="7:7" s="66" customFormat="1" ht="14.25" x14ac:dyDescent="0.25">
      <c r="G10902" s="28"/>
    </row>
    <row r="10903" spans="7:7" s="66" customFormat="1" ht="14.25" x14ac:dyDescent="0.25">
      <c r="G10903" s="28"/>
    </row>
    <row r="10904" spans="7:7" s="66" customFormat="1" ht="14.25" x14ac:dyDescent="0.25">
      <c r="G10904" s="28"/>
    </row>
    <row r="10905" spans="7:7" s="66" customFormat="1" ht="14.25" x14ac:dyDescent="0.25">
      <c r="G10905" s="28"/>
    </row>
    <row r="10906" spans="7:7" s="66" customFormat="1" ht="14.25" x14ac:dyDescent="0.25">
      <c r="G10906" s="28"/>
    </row>
    <row r="10907" spans="7:7" s="66" customFormat="1" ht="14.25" x14ac:dyDescent="0.25">
      <c r="G10907" s="28"/>
    </row>
    <row r="10908" spans="7:7" s="66" customFormat="1" ht="14.25" x14ac:dyDescent="0.25">
      <c r="G10908" s="28"/>
    </row>
    <row r="10909" spans="7:7" s="66" customFormat="1" ht="14.25" x14ac:dyDescent="0.25">
      <c r="G10909" s="28"/>
    </row>
    <row r="10910" spans="7:7" s="66" customFormat="1" ht="14.25" x14ac:dyDescent="0.25">
      <c r="G10910" s="28"/>
    </row>
    <row r="10911" spans="7:7" s="66" customFormat="1" ht="14.25" x14ac:dyDescent="0.25">
      <c r="G10911" s="28"/>
    </row>
    <row r="10912" spans="7:7" s="66" customFormat="1" ht="14.25" x14ac:dyDescent="0.25">
      <c r="G10912" s="28"/>
    </row>
    <row r="10913" spans="7:7" s="66" customFormat="1" ht="14.25" x14ac:dyDescent="0.25">
      <c r="G10913" s="28"/>
    </row>
    <row r="10914" spans="7:7" s="66" customFormat="1" ht="14.25" x14ac:dyDescent="0.25">
      <c r="G10914" s="28"/>
    </row>
    <row r="10915" spans="7:7" s="66" customFormat="1" ht="14.25" x14ac:dyDescent="0.25">
      <c r="G10915" s="28"/>
    </row>
    <row r="10916" spans="7:7" s="66" customFormat="1" ht="14.25" x14ac:dyDescent="0.25">
      <c r="G10916" s="28"/>
    </row>
    <row r="10917" spans="7:7" s="66" customFormat="1" ht="14.25" x14ac:dyDescent="0.25">
      <c r="G10917" s="28"/>
    </row>
    <row r="10918" spans="7:7" s="66" customFormat="1" ht="14.25" x14ac:dyDescent="0.25">
      <c r="G10918" s="28"/>
    </row>
    <row r="10919" spans="7:7" s="66" customFormat="1" ht="14.25" x14ac:dyDescent="0.25">
      <c r="G10919" s="28"/>
    </row>
    <row r="10920" spans="7:7" s="66" customFormat="1" ht="14.25" x14ac:dyDescent="0.25">
      <c r="G10920" s="28"/>
    </row>
    <row r="10921" spans="7:7" s="66" customFormat="1" ht="14.25" x14ac:dyDescent="0.25">
      <c r="G10921" s="28"/>
    </row>
    <row r="10922" spans="7:7" s="66" customFormat="1" ht="14.25" x14ac:dyDescent="0.25">
      <c r="G10922" s="28"/>
    </row>
    <row r="10923" spans="7:7" s="66" customFormat="1" ht="14.25" x14ac:dyDescent="0.25">
      <c r="G10923" s="28"/>
    </row>
    <row r="10924" spans="7:7" s="66" customFormat="1" ht="14.25" x14ac:dyDescent="0.25">
      <c r="G10924" s="28"/>
    </row>
    <row r="10925" spans="7:7" s="66" customFormat="1" ht="14.25" x14ac:dyDescent="0.25">
      <c r="G10925" s="28"/>
    </row>
    <row r="10926" spans="7:7" s="66" customFormat="1" ht="14.25" x14ac:dyDescent="0.25">
      <c r="G10926" s="28"/>
    </row>
    <row r="10927" spans="7:7" s="66" customFormat="1" ht="14.25" x14ac:dyDescent="0.25">
      <c r="G10927" s="28"/>
    </row>
    <row r="10928" spans="7:7" s="66" customFormat="1" ht="14.25" x14ac:dyDescent="0.25">
      <c r="G10928" s="28"/>
    </row>
    <row r="10929" spans="7:7" s="66" customFormat="1" ht="14.25" x14ac:dyDescent="0.25">
      <c r="G10929" s="28"/>
    </row>
    <row r="10930" spans="7:7" s="66" customFormat="1" ht="14.25" x14ac:dyDescent="0.25">
      <c r="G10930" s="28"/>
    </row>
    <row r="10931" spans="7:7" s="66" customFormat="1" ht="14.25" x14ac:dyDescent="0.25">
      <c r="G10931" s="28"/>
    </row>
    <row r="10932" spans="7:7" s="66" customFormat="1" ht="14.25" x14ac:dyDescent="0.25">
      <c r="G10932" s="28"/>
    </row>
    <row r="10933" spans="7:7" s="66" customFormat="1" ht="14.25" x14ac:dyDescent="0.25">
      <c r="G10933" s="28"/>
    </row>
    <row r="10934" spans="7:7" s="66" customFormat="1" ht="14.25" x14ac:dyDescent="0.25">
      <c r="G10934" s="28"/>
    </row>
    <row r="10935" spans="7:7" s="66" customFormat="1" ht="14.25" x14ac:dyDescent="0.25">
      <c r="G10935" s="28"/>
    </row>
    <row r="10936" spans="7:7" s="66" customFormat="1" ht="14.25" x14ac:dyDescent="0.25">
      <c r="G10936" s="28"/>
    </row>
    <row r="10937" spans="7:7" s="66" customFormat="1" ht="14.25" x14ac:dyDescent="0.25">
      <c r="G10937" s="28"/>
    </row>
    <row r="10938" spans="7:7" s="66" customFormat="1" ht="14.25" x14ac:dyDescent="0.25">
      <c r="G10938" s="28"/>
    </row>
    <row r="10939" spans="7:7" s="66" customFormat="1" ht="14.25" x14ac:dyDescent="0.25">
      <c r="G10939" s="28"/>
    </row>
    <row r="10940" spans="7:7" s="66" customFormat="1" ht="14.25" x14ac:dyDescent="0.25">
      <c r="G10940" s="28"/>
    </row>
    <row r="10941" spans="7:7" s="66" customFormat="1" ht="14.25" x14ac:dyDescent="0.25">
      <c r="G10941" s="28"/>
    </row>
    <row r="10942" spans="7:7" s="66" customFormat="1" ht="14.25" x14ac:dyDescent="0.25">
      <c r="G10942" s="28"/>
    </row>
    <row r="10943" spans="7:7" s="66" customFormat="1" ht="14.25" x14ac:dyDescent="0.25">
      <c r="G10943" s="28"/>
    </row>
    <row r="10944" spans="7:7" s="66" customFormat="1" ht="14.25" x14ac:dyDescent="0.25">
      <c r="G10944" s="28"/>
    </row>
    <row r="10945" spans="7:7" s="66" customFormat="1" ht="14.25" x14ac:dyDescent="0.25">
      <c r="G10945" s="28"/>
    </row>
    <row r="10946" spans="7:7" s="66" customFormat="1" ht="14.25" x14ac:dyDescent="0.25">
      <c r="G10946" s="28"/>
    </row>
    <row r="10947" spans="7:7" s="66" customFormat="1" ht="14.25" x14ac:dyDescent="0.25">
      <c r="G10947" s="28"/>
    </row>
    <row r="10948" spans="7:7" s="66" customFormat="1" ht="14.25" x14ac:dyDescent="0.25">
      <c r="G10948" s="28"/>
    </row>
    <row r="10949" spans="7:7" s="66" customFormat="1" ht="14.25" x14ac:dyDescent="0.25">
      <c r="G10949" s="28"/>
    </row>
    <row r="10950" spans="7:7" s="66" customFormat="1" ht="14.25" x14ac:dyDescent="0.25">
      <c r="G10950" s="28"/>
    </row>
    <row r="10951" spans="7:7" s="66" customFormat="1" ht="14.25" x14ac:dyDescent="0.25">
      <c r="G10951" s="28"/>
    </row>
    <row r="10952" spans="7:7" s="66" customFormat="1" ht="14.25" x14ac:dyDescent="0.25">
      <c r="G10952" s="28"/>
    </row>
    <row r="10953" spans="7:7" s="66" customFormat="1" ht="14.25" x14ac:dyDescent="0.25">
      <c r="G10953" s="28"/>
    </row>
    <row r="10954" spans="7:7" s="66" customFormat="1" ht="14.25" x14ac:dyDescent="0.25">
      <c r="G10954" s="28"/>
    </row>
    <row r="10955" spans="7:7" s="66" customFormat="1" ht="14.25" x14ac:dyDescent="0.25">
      <c r="G10955" s="28"/>
    </row>
    <row r="10956" spans="7:7" s="66" customFormat="1" ht="14.25" x14ac:dyDescent="0.25">
      <c r="G10956" s="28"/>
    </row>
    <row r="10957" spans="7:7" s="66" customFormat="1" ht="14.25" x14ac:dyDescent="0.25">
      <c r="G10957" s="28"/>
    </row>
    <row r="10958" spans="7:7" s="66" customFormat="1" ht="14.25" x14ac:dyDescent="0.25">
      <c r="G10958" s="28"/>
    </row>
    <row r="10959" spans="7:7" s="66" customFormat="1" ht="14.25" x14ac:dyDescent="0.25">
      <c r="G10959" s="28"/>
    </row>
    <row r="10960" spans="7:7" s="66" customFormat="1" ht="14.25" x14ac:dyDescent="0.25">
      <c r="G10960" s="28"/>
    </row>
    <row r="10961" spans="7:7" s="66" customFormat="1" ht="14.25" x14ac:dyDescent="0.25">
      <c r="G10961" s="28"/>
    </row>
    <row r="10962" spans="7:7" s="66" customFormat="1" ht="14.25" x14ac:dyDescent="0.25">
      <c r="G10962" s="28"/>
    </row>
    <row r="10963" spans="7:7" s="66" customFormat="1" ht="14.25" x14ac:dyDescent="0.25">
      <c r="G10963" s="28"/>
    </row>
    <row r="10964" spans="7:7" s="66" customFormat="1" ht="14.25" x14ac:dyDescent="0.25">
      <c r="G10964" s="28"/>
    </row>
    <row r="10965" spans="7:7" s="66" customFormat="1" ht="14.25" x14ac:dyDescent="0.25">
      <c r="G10965" s="28"/>
    </row>
    <row r="10966" spans="7:7" s="66" customFormat="1" ht="14.25" x14ac:dyDescent="0.25">
      <c r="G10966" s="28"/>
    </row>
    <row r="10967" spans="7:7" s="66" customFormat="1" ht="14.25" x14ac:dyDescent="0.25">
      <c r="G10967" s="28"/>
    </row>
    <row r="10968" spans="7:7" s="66" customFormat="1" ht="14.25" x14ac:dyDescent="0.25">
      <c r="G10968" s="28"/>
    </row>
    <row r="10969" spans="7:7" s="66" customFormat="1" ht="14.25" x14ac:dyDescent="0.25">
      <c r="G10969" s="28"/>
    </row>
    <row r="10970" spans="7:7" s="66" customFormat="1" ht="14.25" x14ac:dyDescent="0.25">
      <c r="G10970" s="28"/>
    </row>
    <row r="10971" spans="7:7" s="66" customFormat="1" ht="14.25" x14ac:dyDescent="0.25">
      <c r="G10971" s="28"/>
    </row>
    <row r="10972" spans="7:7" s="66" customFormat="1" ht="14.25" x14ac:dyDescent="0.25">
      <c r="G10972" s="28"/>
    </row>
    <row r="10973" spans="7:7" s="66" customFormat="1" ht="14.25" x14ac:dyDescent="0.25">
      <c r="G10973" s="28"/>
    </row>
    <row r="10974" spans="7:7" s="66" customFormat="1" ht="14.25" x14ac:dyDescent="0.25">
      <c r="G10974" s="28"/>
    </row>
    <row r="10975" spans="7:7" s="66" customFormat="1" ht="14.25" x14ac:dyDescent="0.25">
      <c r="G10975" s="28"/>
    </row>
    <row r="10976" spans="7:7" s="66" customFormat="1" ht="14.25" x14ac:dyDescent="0.25">
      <c r="G10976" s="28"/>
    </row>
    <row r="10977" spans="7:7" s="66" customFormat="1" ht="14.25" x14ac:dyDescent="0.25">
      <c r="G10977" s="28"/>
    </row>
    <row r="10978" spans="7:7" s="66" customFormat="1" ht="14.25" x14ac:dyDescent="0.25">
      <c r="G10978" s="28"/>
    </row>
    <row r="10979" spans="7:7" s="66" customFormat="1" ht="14.25" x14ac:dyDescent="0.25">
      <c r="G10979" s="28"/>
    </row>
    <row r="10980" spans="7:7" s="66" customFormat="1" ht="14.25" x14ac:dyDescent="0.25">
      <c r="G10980" s="28"/>
    </row>
    <row r="10981" spans="7:7" s="66" customFormat="1" ht="14.25" x14ac:dyDescent="0.25">
      <c r="G10981" s="28"/>
    </row>
    <row r="10982" spans="7:7" s="66" customFormat="1" ht="14.25" x14ac:dyDescent="0.25">
      <c r="G10982" s="28"/>
    </row>
    <row r="10983" spans="7:7" s="66" customFormat="1" ht="14.25" x14ac:dyDescent="0.25">
      <c r="G10983" s="28"/>
    </row>
    <row r="10984" spans="7:7" s="66" customFormat="1" ht="14.25" x14ac:dyDescent="0.25">
      <c r="G10984" s="28"/>
    </row>
    <row r="10985" spans="7:7" s="66" customFormat="1" ht="14.25" x14ac:dyDescent="0.25">
      <c r="G10985" s="28"/>
    </row>
    <row r="10986" spans="7:7" s="66" customFormat="1" ht="14.25" x14ac:dyDescent="0.25">
      <c r="G10986" s="28"/>
    </row>
    <row r="10987" spans="7:7" s="66" customFormat="1" ht="14.25" x14ac:dyDescent="0.25">
      <c r="G10987" s="28"/>
    </row>
    <row r="10988" spans="7:7" s="66" customFormat="1" ht="14.25" x14ac:dyDescent="0.25">
      <c r="G10988" s="28"/>
    </row>
    <row r="10989" spans="7:7" s="66" customFormat="1" ht="14.25" x14ac:dyDescent="0.25">
      <c r="G10989" s="28"/>
    </row>
    <row r="10990" spans="7:7" s="66" customFormat="1" ht="14.25" x14ac:dyDescent="0.25">
      <c r="G10990" s="28"/>
    </row>
    <row r="10991" spans="7:7" s="66" customFormat="1" ht="14.25" x14ac:dyDescent="0.25">
      <c r="G10991" s="28"/>
    </row>
    <row r="10992" spans="7:7" s="66" customFormat="1" ht="14.25" x14ac:dyDescent="0.25">
      <c r="G10992" s="28"/>
    </row>
    <row r="10993" spans="7:7" s="66" customFormat="1" ht="14.25" x14ac:dyDescent="0.25">
      <c r="G10993" s="28"/>
    </row>
    <row r="10994" spans="7:7" s="66" customFormat="1" ht="14.25" x14ac:dyDescent="0.25">
      <c r="G10994" s="28"/>
    </row>
    <row r="10995" spans="7:7" s="66" customFormat="1" ht="14.25" x14ac:dyDescent="0.25">
      <c r="G10995" s="28"/>
    </row>
    <row r="10996" spans="7:7" s="66" customFormat="1" ht="14.25" x14ac:dyDescent="0.25">
      <c r="G10996" s="28"/>
    </row>
    <row r="10997" spans="7:7" s="66" customFormat="1" ht="14.25" x14ac:dyDescent="0.25">
      <c r="G10997" s="28"/>
    </row>
    <row r="10998" spans="7:7" s="66" customFormat="1" ht="14.25" x14ac:dyDescent="0.25">
      <c r="G10998" s="28"/>
    </row>
    <row r="10999" spans="7:7" s="66" customFormat="1" ht="14.25" x14ac:dyDescent="0.25">
      <c r="G10999" s="28"/>
    </row>
    <row r="11000" spans="7:7" s="66" customFormat="1" ht="14.25" x14ac:dyDescent="0.25">
      <c r="G11000" s="28"/>
    </row>
    <row r="11001" spans="7:7" s="66" customFormat="1" ht="14.25" x14ac:dyDescent="0.25">
      <c r="G11001" s="28"/>
    </row>
    <row r="11002" spans="7:7" s="66" customFormat="1" ht="14.25" x14ac:dyDescent="0.25">
      <c r="G11002" s="28"/>
    </row>
    <row r="11003" spans="7:7" s="66" customFormat="1" ht="14.25" x14ac:dyDescent="0.25">
      <c r="G11003" s="28"/>
    </row>
    <row r="11004" spans="7:7" s="66" customFormat="1" ht="14.25" x14ac:dyDescent="0.25">
      <c r="G11004" s="28"/>
    </row>
    <row r="11005" spans="7:7" s="66" customFormat="1" ht="14.25" x14ac:dyDescent="0.25">
      <c r="G11005" s="28"/>
    </row>
    <row r="11006" spans="7:7" s="66" customFormat="1" ht="14.25" x14ac:dyDescent="0.25">
      <c r="G11006" s="28"/>
    </row>
    <row r="11007" spans="7:7" s="66" customFormat="1" ht="14.25" x14ac:dyDescent="0.25">
      <c r="G11007" s="28"/>
    </row>
    <row r="11008" spans="7:7" s="66" customFormat="1" ht="14.25" x14ac:dyDescent="0.25">
      <c r="G11008" s="28"/>
    </row>
    <row r="11009" spans="7:7" s="66" customFormat="1" ht="14.25" x14ac:dyDescent="0.25">
      <c r="G11009" s="28"/>
    </row>
    <row r="11010" spans="7:7" s="66" customFormat="1" ht="14.25" x14ac:dyDescent="0.25">
      <c r="G11010" s="28"/>
    </row>
    <row r="11011" spans="7:7" s="66" customFormat="1" ht="14.25" x14ac:dyDescent="0.25">
      <c r="G11011" s="28"/>
    </row>
    <row r="11012" spans="7:7" s="66" customFormat="1" ht="14.25" x14ac:dyDescent="0.25">
      <c r="G11012" s="28"/>
    </row>
    <row r="11013" spans="7:7" s="66" customFormat="1" ht="14.25" x14ac:dyDescent="0.25">
      <c r="G11013" s="28"/>
    </row>
    <row r="11014" spans="7:7" s="66" customFormat="1" ht="14.25" x14ac:dyDescent="0.25">
      <c r="G11014" s="28"/>
    </row>
    <row r="11015" spans="7:7" s="66" customFormat="1" ht="14.25" x14ac:dyDescent="0.25">
      <c r="G11015" s="28"/>
    </row>
    <row r="11016" spans="7:7" s="66" customFormat="1" ht="14.25" x14ac:dyDescent="0.25">
      <c r="G11016" s="28"/>
    </row>
    <row r="11017" spans="7:7" s="66" customFormat="1" ht="14.25" x14ac:dyDescent="0.25">
      <c r="G11017" s="28"/>
    </row>
    <row r="11018" spans="7:7" s="66" customFormat="1" ht="14.25" x14ac:dyDescent="0.25">
      <c r="G11018" s="28"/>
    </row>
    <row r="11019" spans="7:7" s="66" customFormat="1" ht="14.25" x14ac:dyDescent="0.25">
      <c r="G11019" s="28"/>
    </row>
    <row r="11020" spans="7:7" s="66" customFormat="1" ht="14.25" x14ac:dyDescent="0.25">
      <c r="G11020" s="28"/>
    </row>
    <row r="11021" spans="7:7" s="66" customFormat="1" ht="14.25" x14ac:dyDescent="0.25">
      <c r="G11021" s="28"/>
    </row>
    <row r="11022" spans="7:7" s="66" customFormat="1" ht="14.25" x14ac:dyDescent="0.25">
      <c r="G11022" s="28"/>
    </row>
    <row r="11023" spans="7:7" s="66" customFormat="1" ht="14.25" x14ac:dyDescent="0.25">
      <c r="G11023" s="28"/>
    </row>
    <row r="11024" spans="7:7" s="66" customFormat="1" ht="14.25" x14ac:dyDescent="0.25">
      <c r="G11024" s="28"/>
    </row>
    <row r="11025" spans="7:7" s="66" customFormat="1" ht="14.25" x14ac:dyDescent="0.25">
      <c r="G11025" s="28"/>
    </row>
    <row r="11026" spans="7:7" s="66" customFormat="1" ht="14.25" x14ac:dyDescent="0.25">
      <c r="G11026" s="28"/>
    </row>
    <row r="11027" spans="7:7" s="66" customFormat="1" ht="14.25" x14ac:dyDescent="0.25">
      <c r="G11027" s="28"/>
    </row>
    <row r="11028" spans="7:7" s="66" customFormat="1" ht="14.25" x14ac:dyDescent="0.25">
      <c r="G11028" s="28"/>
    </row>
    <row r="11029" spans="7:7" s="66" customFormat="1" ht="14.25" x14ac:dyDescent="0.25">
      <c r="G11029" s="28"/>
    </row>
    <row r="11030" spans="7:7" s="66" customFormat="1" ht="14.25" x14ac:dyDescent="0.25">
      <c r="G11030" s="28"/>
    </row>
    <row r="11031" spans="7:7" s="66" customFormat="1" ht="14.25" x14ac:dyDescent="0.25">
      <c r="G11031" s="28"/>
    </row>
    <row r="11032" spans="7:7" s="66" customFormat="1" ht="14.25" x14ac:dyDescent="0.25">
      <c r="G11032" s="28"/>
    </row>
    <row r="11033" spans="7:7" s="66" customFormat="1" ht="14.25" x14ac:dyDescent="0.25">
      <c r="G11033" s="28"/>
    </row>
    <row r="11034" spans="7:7" s="66" customFormat="1" ht="14.25" x14ac:dyDescent="0.25">
      <c r="G11034" s="28"/>
    </row>
    <row r="11035" spans="7:7" s="66" customFormat="1" ht="14.25" x14ac:dyDescent="0.25">
      <c r="G11035" s="28"/>
    </row>
    <row r="11036" spans="7:7" s="66" customFormat="1" ht="14.25" x14ac:dyDescent="0.25">
      <c r="G11036" s="28"/>
    </row>
    <row r="11037" spans="7:7" s="66" customFormat="1" ht="14.25" x14ac:dyDescent="0.25">
      <c r="G11037" s="28"/>
    </row>
    <row r="11038" spans="7:7" s="66" customFormat="1" ht="14.25" x14ac:dyDescent="0.25">
      <c r="G11038" s="28"/>
    </row>
    <row r="11039" spans="7:7" s="66" customFormat="1" ht="14.25" x14ac:dyDescent="0.25">
      <c r="G11039" s="28"/>
    </row>
    <row r="11040" spans="7:7" s="66" customFormat="1" ht="14.25" x14ac:dyDescent="0.25">
      <c r="G11040" s="28"/>
    </row>
    <row r="11041" spans="7:7" s="66" customFormat="1" ht="14.25" x14ac:dyDescent="0.25">
      <c r="G11041" s="28"/>
    </row>
    <row r="11042" spans="7:7" s="66" customFormat="1" ht="14.25" x14ac:dyDescent="0.25">
      <c r="G11042" s="28"/>
    </row>
    <row r="11043" spans="7:7" s="66" customFormat="1" ht="14.25" x14ac:dyDescent="0.25">
      <c r="G11043" s="28"/>
    </row>
    <row r="11044" spans="7:7" s="66" customFormat="1" ht="14.25" x14ac:dyDescent="0.25">
      <c r="G11044" s="28"/>
    </row>
    <row r="11045" spans="7:7" s="66" customFormat="1" ht="14.25" x14ac:dyDescent="0.25">
      <c r="G11045" s="28"/>
    </row>
    <row r="11046" spans="7:7" s="66" customFormat="1" ht="14.25" x14ac:dyDescent="0.25">
      <c r="G11046" s="28"/>
    </row>
    <row r="11047" spans="7:7" s="66" customFormat="1" ht="14.25" x14ac:dyDescent="0.25">
      <c r="G11047" s="28"/>
    </row>
    <row r="11048" spans="7:7" s="66" customFormat="1" ht="14.25" x14ac:dyDescent="0.25">
      <c r="G11048" s="28"/>
    </row>
    <row r="11049" spans="7:7" s="66" customFormat="1" ht="14.25" x14ac:dyDescent="0.25">
      <c r="G11049" s="28"/>
    </row>
    <row r="11050" spans="7:7" s="66" customFormat="1" ht="14.25" x14ac:dyDescent="0.25">
      <c r="G11050" s="28"/>
    </row>
    <row r="11051" spans="7:7" s="66" customFormat="1" ht="14.25" x14ac:dyDescent="0.25">
      <c r="G11051" s="28"/>
    </row>
    <row r="11052" spans="7:7" s="66" customFormat="1" ht="14.25" x14ac:dyDescent="0.25">
      <c r="G11052" s="28"/>
    </row>
    <row r="11053" spans="7:7" s="66" customFormat="1" ht="14.25" x14ac:dyDescent="0.25">
      <c r="G11053" s="28"/>
    </row>
    <row r="11054" spans="7:7" s="66" customFormat="1" ht="14.25" x14ac:dyDescent="0.25">
      <c r="G11054" s="28"/>
    </row>
    <row r="11055" spans="7:7" s="66" customFormat="1" ht="14.25" x14ac:dyDescent="0.25">
      <c r="G11055" s="28"/>
    </row>
    <row r="11056" spans="7:7" s="66" customFormat="1" ht="14.25" x14ac:dyDescent="0.25">
      <c r="G11056" s="28"/>
    </row>
    <row r="11057" spans="7:7" s="66" customFormat="1" ht="14.25" x14ac:dyDescent="0.25">
      <c r="G11057" s="28"/>
    </row>
    <row r="11058" spans="7:7" s="66" customFormat="1" ht="14.25" x14ac:dyDescent="0.25">
      <c r="G11058" s="28"/>
    </row>
    <row r="11059" spans="7:7" s="66" customFormat="1" ht="14.25" x14ac:dyDescent="0.25">
      <c r="G11059" s="28"/>
    </row>
    <row r="11060" spans="7:7" s="66" customFormat="1" ht="14.25" x14ac:dyDescent="0.25">
      <c r="G11060" s="28"/>
    </row>
    <row r="11061" spans="7:7" s="66" customFormat="1" ht="14.25" x14ac:dyDescent="0.25">
      <c r="G11061" s="28"/>
    </row>
    <row r="11062" spans="7:7" s="66" customFormat="1" ht="14.25" x14ac:dyDescent="0.25">
      <c r="G11062" s="28"/>
    </row>
    <row r="11063" spans="7:7" s="66" customFormat="1" ht="14.25" x14ac:dyDescent="0.25">
      <c r="G11063" s="28"/>
    </row>
    <row r="11064" spans="7:7" s="66" customFormat="1" ht="14.25" x14ac:dyDescent="0.25">
      <c r="G11064" s="28"/>
    </row>
    <row r="11065" spans="7:7" s="66" customFormat="1" ht="14.25" x14ac:dyDescent="0.25">
      <c r="G11065" s="28"/>
    </row>
    <row r="11066" spans="7:7" s="66" customFormat="1" ht="14.25" x14ac:dyDescent="0.25">
      <c r="G11066" s="28"/>
    </row>
    <row r="11067" spans="7:7" s="66" customFormat="1" ht="14.25" x14ac:dyDescent="0.25">
      <c r="G11067" s="28"/>
    </row>
    <row r="11068" spans="7:7" s="66" customFormat="1" ht="14.25" x14ac:dyDescent="0.25">
      <c r="G11068" s="28"/>
    </row>
    <row r="11069" spans="7:7" s="66" customFormat="1" ht="14.25" x14ac:dyDescent="0.25">
      <c r="G11069" s="28"/>
    </row>
    <row r="11070" spans="7:7" s="66" customFormat="1" ht="14.25" x14ac:dyDescent="0.25">
      <c r="G11070" s="28"/>
    </row>
    <row r="11071" spans="7:7" s="66" customFormat="1" ht="14.25" x14ac:dyDescent="0.25">
      <c r="G11071" s="28"/>
    </row>
    <row r="11072" spans="7:7" s="66" customFormat="1" ht="14.25" x14ac:dyDescent="0.25">
      <c r="G11072" s="28"/>
    </row>
    <row r="11073" spans="7:7" s="66" customFormat="1" ht="14.25" x14ac:dyDescent="0.25">
      <c r="G11073" s="28"/>
    </row>
    <row r="11074" spans="7:7" s="66" customFormat="1" ht="14.25" x14ac:dyDescent="0.25">
      <c r="G11074" s="28"/>
    </row>
    <row r="11075" spans="7:7" s="66" customFormat="1" ht="14.25" x14ac:dyDescent="0.25">
      <c r="G11075" s="28"/>
    </row>
    <row r="11076" spans="7:7" s="66" customFormat="1" ht="14.25" x14ac:dyDescent="0.25">
      <c r="G11076" s="28"/>
    </row>
    <row r="11077" spans="7:7" s="66" customFormat="1" ht="14.25" x14ac:dyDescent="0.25">
      <c r="G11077" s="28"/>
    </row>
    <row r="11078" spans="7:7" s="66" customFormat="1" ht="14.25" x14ac:dyDescent="0.25">
      <c r="G11078" s="28"/>
    </row>
    <row r="11079" spans="7:7" s="66" customFormat="1" ht="14.25" x14ac:dyDescent="0.25">
      <c r="G11079" s="28"/>
    </row>
    <row r="11080" spans="7:7" s="66" customFormat="1" ht="14.25" x14ac:dyDescent="0.25">
      <c r="G11080" s="28"/>
    </row>
    <row r="11081" spans="7:7" s="66" customFormat="1" ht="14.25" x14ac:dyDescent="0.25">
      <c r="G11081" s="28"/>
    </row>
    <row r="11082" spans="7:7" s="66" customFormat="1" ht="14.25" x14ac:dyDescent="0.25">
      <c r="G11082" s="28"/>
    </row>
    <row r="11083" spans="7:7" s="66" customFormat="1" ht="14.25" x14ac:dyDescent="0.25">
      <c r="G11083" s="28"/>
    </row>
    <row r="11084" spans="7:7" s="66" customFormat="1" ht="14.25" x14ac:dyDescent="0.25">
      <c r="G11084" s="28"/>
    </row>
    <row r="11085" spans="7:7" s="66" customFormat="1" ht="14.25" x14ac:dyDescent="0.25">
      <c r="G11085" s="28"/>
    </row>
    <row r="11086" spans="7:7" s="66" customFormat="1" ht="14.25" x14ac:dyDescent="0.25">
      <c r="G11086" s="28"/>
    </row>
    <row r="11087" spans="7:7" s="66" customFormat="1" ht="14.25" x14ac:dyDescent="0.25">
      <c r="G11087" s="28"/>
    </row>
    <row r="11088" spans="7:7" s="66" customFormat="1" ht="14.25" x14ac:dyDescent="0.25">
      <c r="G11088" s="28"/>
    </row>
    <row r="11089" spans="7:7" s="66" customFormat="1" ht="14.25" x14ac:dyDescent="0.25">
      <c r="G11089" s="28"/>
    </row>
    <row r="11090" spans="7:7" s="66" customFormat="1" ht="14.25" x14ac:dyDescent="0.25">
      <c r="G11090" s="28"/>
    </row>
    <row r="11091" spans="7:7" s="66" customFormat="1" ht="14.25" x14ac:dyDescent="0.25">
      <c r="G11091" s="28"/>
    </row>
    <row r="11092" spans="7:7" s="66" customFormat="1" ht="14.25" x14ac:dyDescent="0.25">
      <c r="G11092" s="28"/>
    </row>
    <row r="11093" spans="7:7" s="66" customFormat="1" ht="14.25" x14ac:dyDescent="0.25">
      <c r="G11093" s="28"/>
    </row>
    <row r="11094" spans="7:7" s="66" customFormat="1" ht="14.25" x14ac:dyDescent="0.25">
      <c r="G11094" s="28"/>
    </row>
    <row r="11095" spans="7:7" s="66" customFormat="1" ht="14.25" x14ac:dyDescent="0.25">
      <c r="G11095" s="28"/>
    </row>
    <row r="11096" spans="7:7" s="66" customFormat="1" ht="14.25" x14ac:dyDescent="0.25">
      <c r="G11096" s="28"/>
    </row>
    <row r="11097" spans="7:7" s="66" customFormat="1" ht="14.25" x14ac:dyDescent="0.25">
      <c r="G11097" s="28"/>
    </row>
    <row r="11098" spans="7:7" s="66" customFormat="1" ht="14.25" x14ac:dyDescent="0.25">
      <c r="G11098" s="28"/>
    </row>
    <row r="11099" spans="7:7" s="66" customFormat="1" ht="14.25" x14ac:dyDescent="0.25">
      <c r="G11099" s="28"/>
    </row>
    <row r="11100" spans="7:7" s="66" customFormat="1" ht="14.25" x14ac:dyDescent="0.25">
      <c r="G11100" s="28"/>
    </row>
    <row r="11101" spans="7:7" s="66" customFormat="1" ht="14.25" x14ac:dyDescent="0.25">
      <c r="G11101" s="28"/>
    </row>
    <row r="11102" spans="7:7" s="66" customFormat="1" ht="14.25" x14ac:dyDescent="0.25">
      <c r="G11102" s="28"/>
    </row>
    <row r="11103" spans="7:7" s="66" customFormat="1" ht="14.25" x14ac:dyDescent="0.25">
      <c r="G11103" s="28"/>
    </row>
    <row r="11104" spans="7:7" s="66" customFormat="1" ht="14.25" x14ac:dyDescent="0.25">
      <c r="G11104" s="28"/>
    </row>
    <row r="11105" spans="7:7" s="66" customFormat="1" ht="14.25" x14ac:dyDescent="0.25">
      <c r="G11105" s="28"/>
    </row>
    <row r="11106" spans="7:7" s="66" customFormat="1" ht="14.25" x14ac:dyDescent="0.25">
      <c r="G11106" s="28"/>
    </row>
    <row r="11107" spans="7:7" s="66" customFormat="1" ht="14.25" x14ac:dyDescent="0.25">
      <c r="G11107" s="28"/>
    </row>
    <row r="11108" spans="7:7" s="66" customFormat="1" ht="14.25" x14ac:dyDescent="0.25">
      <c r="G11108" s="28"/>
    </row>
    <row r="11109" spans="7:7" s="66" customFormat="1" ht="14.25" x14ac:dyDescent="0.25">
      <c r="G11109" s="28"/>
    </row>
    <row r="11110" spans="7:7" s="66" customFormat="1" ht="14.25" x14ac:dyDescent="0.25">
      <c r="G11110" s="28"/>
    </row>
    <row r="11111" spans="7:7" s="66" customFormat="1" ht="14.25" x14ac:dyDescent="0.25">
      <c r="G11111" s="28"/>
    </row>
    <row r="11112" spans="7:7" s="66" customFormat="1" ht="14.25" x14ac:dyDescent="0.25">
      <c r="G11112" s="28"/>
    </row>
    <row r="11113" spans="7:7" s="66" customFormat="1" ht="14.25" x14ac:dyDescent="0.25">
      <c r="G11113" s="28"/>
    </row>
    <row r="11114" spans="7:7" s="66" customFormat="1" ht="14.25" x14ac:dyDescent="0.25">
      <c r="G11114" s="28"/>
    </row>
    <row r="11115" spans="7:7" s="66" customFormat="1" ht="14.25" x14ac:dyDescent="0.25">
      <c r="G11115" s="28"/>
    </row>
    <row r="11116" spans="7:7" s="66" customFormat="1" ht="14.25" x14ac:dyDescent="0.25">
      <c r="G11116" s="28"/>
    </row>
    <row r="11117" spans="7:7" s="66" customFormat="1" ht="14.25" x14ac:dyDescent="0.25">
      <c r="G11117" s="28"/>
    </row>
    <row r="11118" spans="7:7" s="66" customFormat="1" ht="14.25" x14ac:dyDescent="0.25">
      <c r="G11118" s="28"/>
    </row>
    <row r="11119" spans="7:7" s="66" customFormat="1" ht="14.25" x14ac:dyDescent="0.25">
      <c r="G11119" s="28"/>
    </row>
    <row r="11120" spans="7:7" s="66" customFormat="1" ht="14.25" x14ac:dyDescent="0.25">
      <c r="G11120" s="28"/>
    </row>
    <row r="11121" spans="7:7" s="66" customFormat="1" ht="14.25" x14ac:dyDescent="0.25">
      <c r="G11121" s="28"/>
    </row>
    <row r="11122" spans="7:7" s="66" customFormat="1" ht="14.25" x14ac:dyDescent="0.25">
      <c r="G11122" s="28"/>
    </row>
    <row r="11123" spans="7:7" s="66" customFormat="1" ht="14.25" x14ac:dyDescent="0.25">
      <c r="G11123" s="28"/>
    </row>
    <row r="11124" spans="7:7" s="66" customFormat="1" ht="14.25" x14ac:dyDescent="0.25">
      <c r="G11124" s="28"/>
    </row>
    <row r="11125" spans="7:7" s="66" customFormat="1" ht="14.25" x14ac:dyDescent="0.25">
      <c r="G11125" s="28"/>
    </row>
    <row r="11126" spans="7:7" s="66" customFormat="1" ht="14.25" x14ac:dyDescent="0.25">
      <c r="G11126" s="28"/>
    </row>
    <row r="11127" spans="7:7" s="66" customFormat="1" ht="14.25" x14ac:dyDescent="0.25">
      <c r="G11127" s="28"/>
    </row>
    <row r="11128" spans="7:7" s="66" customFormat="1" ht="14.25" x14ac:dyDescent="0.25">
      <c r="G11128" s="28"/>
    </row>
    <row r="11129" spans="7:7" s="66" customFormat="1" ht="14.25" x14ac:dyDescent="0.25">
      <c r="G11129" s="28"/>
    </row>
    <row r="11130" spans="7:7" s="66" customFormat="1" ht="14.25" x14ac:dyDescent="0.25">
      <c r="G11130" s="28"/>
    </row>
    <row r="11131" spans="7:7" s="66" customFormat="1" ht="14.25" x14ac:dyDescent="0.25">
      <c r="G11131" s="28"/>
    </row>
    <row r="11132" spans="7:7" s="66" customFormat="1" ht="14.25" x14ac:dyDescent="0.25">
      <c r="G11132" s="28"/>
    </row>
    <row r="11133" spans="7:7" s="66" customFormat="1" ht="14.25" x14ac:dyDescent="0.25">
      <c r="G11133" s="28"/>
    </row>
    <row r="11134" spans="7:7" s="66" customFormat="1" ht="14.25" x14ac:dyDescent="0.25">
      <c r="G11134" s="28"/>
    </row>
    <row r="11135" spans="7:7" s="66" customFormat="1" ht="14.25" x14ac:dyDescent="0.25">
      <c r="G11135" s="28"/>
    </row>
    <row r="11136" spans="7:7" s="66" customFormat="1" ht="14.25" x14ac:dyDescent="0.25">
      <c r="G11136" s="28"/>
    </row>
    <row r="11137" spans="7:7" s="66" customFormat="1" ht="14.25" x14ac:dyDescent="0.25">
      <c r="G11137" s="28"/>
    </row>
    <row r="11138" spans="7:7" s="66" customFormat="1" ht="14.25" x14ac:dyDescent="0.25">
      <c r="G11138" s="28"/>
    </row>
    <row r="11139" spans="7:7" s="66" customFormat="1" ht="14.25" x14ac:dyDescent="0.25">
      <c r="G11139" s="28"/>
    </row>
    <row r="11140" spans="7:7" s="66" customFormat="1" ht="14.25" x14ac:dyDescent="0.25">
      <c r="G11140" s="28"/>
    </row>
    <row r="11141" spans="7:7" s="66" customFormat="1" ht="14.25" x14ac:dyDescent="0.25">
      <c r="G11141" s="28"/>
    </row>
    <row r="11142" spans="7:7" s="66" customFormat="1" ht="14.25" x14ac:dyDescent="0.25">
      <c r="G11142" s="28"/>
    </row>
    <row r="11143" spans="7:7" s="66" customFormat="1" ht="14.25" x14ac:dyDescent="0.25">
      <c r="G11143" s="28"/>
    </row>
    <row r="11144" spans="7:7" s="66" customFormat="1" ht="14.25" x14ac:dyDescent="0.25">
      <c r="G11144" s="28"/>
    </row>
    <row r="11145" spans="7:7" s="66" customFormat="1" ht="14.25" x14ac:dyDescent="0.25">
      <c r="G11145" s="28"/>
    </row>
    <row r="11146" spans="7:7" s="66" customFormat="1" ht="14.25" x14ac:dyDescent="0.25">
      <c r="G11146" s="28"/>
    </row>
    <row r="11147" spans="7:7" s="66" customFormat="1" ht="14.25" x14ac:dyDescent="0.25">
      <c r="G11147" s="28"/>
    </row>
    <row r="11148" spans="7:7" s="66" customFormat="1" ht="14.25" x14ac:dyDescent="0.25">
      <c r="G11148" s="28"/>
    </row>
    <row r="11149" spans="7:7" s="66" customFormat="1" ht="14.25" x14ac:dyDescent="0.25">
      <c r="G11149" s="28"/>
    </row>
    <row r="11150" spans="7:7" s="66" customFormat="1" ht="14.25" x14ac:dyDescent="0.25">
      <c r="G11150" s="28"/>
    </row>
    <row r="11151" spans="7:7" s="66" customFormat="1" ht="14.25" x14ac:dyDescent="0.25">
      <c r="G11151" s="28"/>
    </row>
    <row r="11152" spans="7:7" s="66" customFormat="1" ht="14.25" x14ac:dyDescent="0.25">
      <c r="G11152" s="28"/>
    </row>
    <row r="11153" spans="7:7" s="66" customFormat="1" ht="14.25" x14ac:dyDescent="0.25">
      <c r="G11153" s="28"/>
    </row>
    <row r="11154" spans="7:7" s="66" customFormat="1" ht="14.25" x14ac:dyDescent="0.25">
      <c r="G11154" s="28"/>
    </row>
    <row r="11155" spans="7:7" s="66" customFormat="1" ht="14.25" x14ac:dyDescent="0.25">
      <c r="G11155" s="28"/>
    </row>
    <row r="11156" spans="7:7" s="66" customFormat="1" ht="14.25" x14ac:dyDescent="0.25">
      <c r="G11156" s="28"/>
    </row>
    <row r="11157" spans="7:7" s="66" customFormat="1" ht="14.25" x14ac:dyDescent="0.25">
      <c r="G11157" s="28"/>
    </row>
    <row r="11158" spans="7:7" s="66" customFormat="1" ht="14.25" x14ac:dyDescent="0.25">
      <c r="G11158" s="28"/>
    </row>
    <row r="11159" spans="7:7" s="66" customFormat="1" ht="14.25" x14ac:dyDescent="0.25">
      <c r="G11159" s="28"/>
    </row>
    <row r="11160" spans="7:7" s="66" customFormat="1" ht="14.25" x14ac:dyDescent="0.25">
      <c r="G11160" s="28"/>
    </row>
    <row r="11161" spans="7:7" s="66" customFormat="1" ht="14.25" x14ac:dyDescent="0.25">
      <c r="G11161" s="28"/>
    </row>
    <row r="11162" spans="7:7" s="66" customFormat="1" ht="14.25" x14ac:dyDescent="0.25">
      <c r="G11162" s="28"/>
    </row>
    <row r="11163" spans="7:7" s="66" customFormat="1" ht="14.25" x14ac:dyDescent="0.25">
      <c r="G11163" s="28"/>
    </row>
    <row r="11164" spans="7:7" s="66" customFormat="1" ht="14.25" x14ac:dyDescent="0.25">
      <c r="G11164" s="28"/>
    </row>
    <row r="11165" spans="7:7" s="66" customFormat="1" ht="14.25" x14ac:dyDescent="0.25">
      <c r="G11165" s="28"/>
    </row>
    <row r="11166" spans="7:7" s="66" customFormat="1" ht="14.25" x14ac:dyDescent="0.25">
      <c r="G11166" s="28"/>
    </row>
    <row r="11167" spans="7:7" s="66" customFormat="1" ht="14.25" x14ac:dyDescent="0.25">
      <c r="G11167" s="28"/>
    </row>
    <row r="11168" spans="7:7" s="66" customFormat="1" ht="14.25" x14ac:dyDescent="0.25">
      <c r="G11168" s="28"/>
    </row>
    <row r="11169" spans="7:7" s="66" customFormat="1" ht="14.25" x14ac:dyDescent="0.25">
      <c r="G11169" s="28"/>
    </row>
    <row r="11170" spans="7:7" s="66" customFormat="1" ht="14.25" x14ac:dyDescent="0.25">
      <c r="G11170" s="28"/>
    </row>
    <row r="11171" spans="7:7" s="66" customFormat="1" ht="14.25" x14ac:dyDescent="0.25">
      <c r="G11171" s="28"/>
    </row>
    <row r="11172" spans="7:7" s="66" customFormat="1" ht="14.25" x14ac:dyDescent="0.25">
      <c r="G11172" s="28"/>
    </row>
    <row r="11173" spans="7:7" s="66" customFormat="1" ht="14.25" x14ac:dyDescent="0.25">
      <c r="G11173" s="28"/>
    </row>
    <row r="11174" spans="7:7" s="66" customFormat="1" ht="14.25" x14ac:dyDescent="0.25">
      <c r="G11174" s="28"/>
    </row>
    <row r="11175" spans="7:7" s="66" customFormat="1" ht="14.25" x14ac:dyDescent="0.25">
      <c r="G11175" s="28"/>
    </row>
    <row r="11176" spans="7:7" s="66" customFormat="1" ht="14.25" x14ac:dyDescent="0.25">
      <c r="G11176" s="28"/>
    </row>
    <row r="11177" spans="7:7" s="66" customFormat="1" ht="14.25" x14ac:dyDescent="0.25">
      <c r="G11177" s="28"/>
    </row>
    <row r="11178" spans="7:7" s="66" customFormat="1" ht="14.25" x14ac:dyDescent="0.25">
      <c r="G11178" s="28"/>
    </row>
    <row r="11179" spans="7:7" s="66" customFormat="1" ht="14.25" x14ac:dyDescent="0.25">
      <c r="G11179" s="28"/>
    </row>
    <row r="11180" spans="7:7" s="66" customFormat="1" ht="14.25" x14ac:dyDescent="0.25">
      <c r="G11180" s="28"/>
    </row>
    <row r="11181" spans="7:7" s="66" customFormat="1" ht="14.25" x14ac:dyDescent="0.25">
      <c r="G11181" s="28"/>
    </row>
    <row r="11182" spans="7:7" s="66" customFormat="1" ht="14.25" x14ac:dyDescent="0.25">
      <c r="G11182" s="28"/>
    </row>
    <row r="11183" spans="7:7" s="66" customFormat="1" ht="14.25" x14ac:dyDescent="0.25">
      <c r="G11183" s="28"/>
    </row>
    <row r="11184" spans="7:7" s="66" customFormat="1" ht="14.25" x14ac:dyDescent="0.25">
      <c r="G11184" s="28"/>
    </row>
    <row r="11185" spans="7:7" s="66" customFormat="1" ht="14.25" x14ac:dyDescent="0.25">
      <c r="G11185" s="28"/>
    </row>
    <row r="11186" spans="7:7" s="66" customFormat="1" ht="14.25" x14ac:dyDescent="0.25">
      <c r="G11186" s="28"/>
    </row>
    <row r="11187" spans="7:7" s="66" customFormat="1" ht="14.25" x14ac:dyDescent="0.25">
      <c r="G11187" s="28"/>
    </row>
    <row r="11188" spans="7:7" s="66" customFormat="1" ht="14.25" x14ac:dyDescent="0.25">
      <c r="G11188" s="28"/>
    </row>
    <row r="11189" spans="7:7" s="66" customFormat="1" ht="14.25" x14ac:dyDescent="0.25">
      <c r="G11189" s="28"/>
    </row>
    <row r="11190" spans="7:7" s="66" customFormat="1" ht="14.25" x14ac:dyDescent="0.25">
      <c r="G11190" s="28"/>
    </row>
    <row r="11191" spans="7:7" s="66" customFormat="1" ht="14.25" x14ac:dyDescent="0.25">
      <c r="G11191" s="28"/>
    </row>
    <row r="11192" spans="7:7" s="66" customFormat="1" ht="14.25" x14ac:dyDescent="0.25">
      <c r="G11192" s="28"/>
    </row>
    <row r="11193" spans="7:7" s="66" customFormat="1" ht="14.25" x14ac:dyDescent="0.25">
      <c r="G11193" s="28"/>
    </row>
    <row r="11194" spans="7:7" s="66" customFormat="1" ht="14.25" x14ac:dyDescent="0.25">
      <c r="G11194" s="28"/>
    </row>
    <row r="11195" spans="7:7" s="66" customFormat="1" ht="14.25" x14ac:dyDescent="0.25">
      <c r="G11195" s="28"/>
    </row>
    <row r="11196" spans="7:7" s="66" customFormat="1" ht="14.25" x14ac:dyDescent="0.25">
      <c r="G11196" s="28"/>
    </row>
    <row r="11197" spans="7:7" s="66" customFormat="1" ht="14.25" x14ac:dyDescent="0.25">
      <c r="G11197" s="28"/>
    </row>
    <row r="11198" spans="7:7" s="66" customFormat="1" ht="14.25" x14ac:dyDescent="0.25">
      <c r="G11198" s="28"/>
    </row>
    <row r="11199" spans="7:7" s="66" customFormat="1" ht="14.25" x14ac:dyDescent="0.25">
      <c r="G11199" s="28"/>
    </row>
    <row r="11200" spans="7:7" s="66" customFormat="1" ht="14.25" x14ac:dyDescent="0.25">
      <c r="G11200" s="28"/>
    </row>
    <row r="11201" spans="7:7" s="66" customFormat="1" ht="14.25" x14ac:dyDescent="0.25">
      <c r="G11201" s="28"/>
    </row>
    <row r="11202" spans="7:7" s="66" customFormat="1" ht="14.25" x14ac:dyDescent="0.25">
      <c r="G11202" s="28"/>
    </row>
    <row r="11203" spans="7:7" s="66" customFormat="1" ht="14.25" x14ac:dyDescent="0.25">
      <c r="G11203" s="28"/>
    </row>
    <row r="11204" spans="7:7" s="66" customFormat="1" ht="14.25" x14ac:dyDescent="0.25">
      <c r="G11204" s="28"/>
    </row>
    <row r="11205" spans="7:7" s="66" customFormat="1" ht="14.25" x14ac:dyDescent="0.25">
      <c r="G11205" s="28"/>
    </row>
    <row r="11206" spans="7:7" s="66" customFormat="1" ht="14.25" x14ac:dyDescent="0.25">
      <c r="G11206" s="28"/>
    </row>
    <row r="11207" spans="7:7" s="66" customFormat="1" ht="14.25" x14ac:dyDescent="0.25">
      <c r="G11207" s="28"/>
    </row>
    <row r="11208" spans="7:7" s="66" customFormat="1" ht="14.25" x14ac:dyDescent="0.25">
      <c r="G11208" s="28"/>
    </row>
    <row r="11209" spans="7:7" s="66" customFormat="1" ht="14.25" x14ac:dyDescent="0.25">
      <c r="G11209" s="28"/>
    </row>
    <row r="11210" spans="7:7" s="66" customFormat="1" ht="14.25" x14ac:dyDescent="0.25">
      <c r="G11210" s="28"/>
    </row>
    <row r="11211" spans="7:7" s="66" customFormat="1" ht="14.25" x14ac:dyDescent="0.25">
      <c r="G11211" s="28"/>
    </row>
    <row r="11212" spans="7:7" s="66" customFormat="1" ht="14.25" x14ac:dyDescent="0.25">
      <c r="G11212" s="28"/>
    </row>
    <row r="11213" spans="7:7" s="66" customFormat="1" ht="14.25" x14ac:dyDescent="0.25">
      <c r="G11213" s="28"/>
    </row>
    <row r="11214" spans="7:7" s="66" customFormat="1" ht="14.25" x14ac:dyDescent="0.25">
      <c r="G11214" s="28"/>
    </row>
    <row r="11215" spans="7:7" s="66" customFormat="1" ht="14.25" x14ac:dyDescent="0.25">
      <c r="G11215" s="28"/>
    </row>
    <row r="11216" spans="7:7" s="66" customFormat="1" ht="14.25" x14ac:dyDescent="0.25">
      <c r="G11216" s="28"/>
    </row>
    <row r="11217" spans="7:7" s="66" customFormat="1" ht="14.25" x14ac:dyDescent="0.25">
      <c r="G11217" s="28"/>
    </row>
    <row r="11218" spans="7:7" s="66" customFormat="1" ht="14.25" x14ac:dyDescent="0.25">
      <c r="G11218" s="28"/>
    </row>
    <row r="11219" spans="7:7" s="66" customFormat="1" ht="14.25" x14ac:dyDescent="0.25">
      <c r="G11219" s="28"/>
    </row>
    <row r="11220" spans="7:7" s="66" customFormat="1" ht="14.25" x14ac:dyDescent="0.25">
      <c r="G11220" s="28"/>
    </row>
    <row r="11221" spans="7:7" s="66" customFormat="1" ht="14.25" x14ac:dyDescent="0.25">
      <c r="G11221" s="28"/>
    </row>
    <row r="11222" spans="7:7" s="66" customFormat="1" ht="14.25" x14ac:dyDescent="0.25">
      <c r="G11222" s="28"/>
    </row>
    <row r="11223" spans="7:7" s="66" customFormat="1" ht="14.25" x14ac:dyDescent="0.25">
      <c r="G11223" s="28"/>
    </row>
    <row r="11224" spans="7:7" s="66" customFormat="1" ht="14.25" x14ac:dyDescent="0.25">
      <c r="G11224" s="28"/>
    </row>
    <row r="11225" spans="7:7" s="66" customFormat="1" ht="14.25" x14ac:dyDescent="0.25">
      <c r="G11225" s="28"/>
    </row>
    <row r="11226" spans="7:7" s="66" customFormat="1" ht="14.25" x14ac:dyDescent="0.25">
      <c r="G11226" s="28"/>
    </row>
    <row r="11227" spans="7:7" s="66" customFormat="1" ht="14.25" x14ac:dyDescent="0.25">
      <c r="G11227" s="28"/>
    </row>
    <row r="11228" spans="7:7" s="66" customFormat="1" ht="14.25" x14ac:dyDescent="0.25">
      <c r="G11228" s="28"/>
    </row>
    <row r="11229" spans="7:7" s="66" customFormat="1" ht="14.25" x14ac:dyDescent="0.25">
      <c r="G11229" s="28"/>
    </row>
    <row r="11230" spans="7:7" s="66" customFormat="1" ht="14.25" x14ac:dyDescent="0.25">
      <c r="G11230" s="28"/>
    </row>
    <row r="11231" spans="7:7" s="66" customFormat="1" ht="14.25" x14ac:dyDescent="0.25">
      <c r="G11231" s="28"/>
    </row>
    <row r="11232" spans="7:7" s="66" customFormat="1" ht="14.25" x14ac:dyDescent="0.25">
      <c r="G11232" s="28"/>
    </row>
    <row r="11233" spans="7:7" s="66" customFormat="1" ht="14.25" x14ac:dyDescent="0.25">
      <c r="G11233" s="28"/>
    </row>
    <row r="11234" spans="7:7" s="66" customFormat="1" ht="14.25" x14ac:dyDescent="0.25">
      <c r="G11234" s="28"/>
    </row>
    <row r="11235" spans="7:7" s="66" customFormat="1" ht="14.25" x14ac:dyDescent="0.25">
      <c r="G11235" s="28"/>
    </row>
    <row r="11236" spans="7:7" s="66" customFormat="1" ht="14.25" x14ac:dyDescent="0.25">
      <c r="G11236" s="28"/>
    </row>
    <row r="11237" spans="7:7" s="66" customFormat="1" ht="14.25" x14ac:dyDescent="0.25">
      <c r="G11237" s="28"/>
    </row>
    <row r="11238" spans="7:7" s="66" customFormat="1" ht="14.25" x14ac:dyDescent="0.25">
      <c r="G11238" s="28"/>
    </row>
    <row r="11239" spans="7:7" s="66" customFormat="1" ht="14.25" x14ac:dyDescent="0.25">
      <c r="G11239" s="28"/>
    </row>
    <row r="11240" spans="7:7" s="66" customFormat="1" ht="14.25" x14ac:dyDescent="0.25">
      <c r="G11240" s="28"/>
    </row>
    <row r="11241" spans="7:7" s="66" customFormat="1" ht="14.25" x14ac:dyDescent="0.25">
      <c r="G11241" s="28"/>
    </row>
    <row r="11242" spans="7:7" s="66" customFormat="1" ht="14.25" x14ac:dyDescent="0.25">
      <c r="G11242" s="28"/>
    </row>
    <row r="11243" spans="7:7" s="66" customFormat="1" ht="14.25" x14ac:dyDescent="0.25">
      <c r="G11243" s="28"/>
    </row>
    <row r="11244" spans="7:7" s="66" customFormat="1" ht="14.25" x14ac:dyDescent="0.25">
      <c r="G11244" s="28"/>
    </row>
    <row r="11245" spans="7:7" s="66" customFormat="1" ht="14.25" x14ac:dyDescent="0.25">
      <c r="G11245" s="28"/>
    </row>
    <row r="11246" spans="7:7" s="66" customFormat="1" ht="14.25" x14ac:dyDescent="0.25">
      <c r="G11246" s="28"/>
    </row>
    <row r="11247" spans="7:7" s="66" customFormat="1" ht="14.25" x14ac:dyDescent="0.25">
      <c r="G11247" s="28"/>
    </row>
    <row r="11248" spans="7:7" s="66" customFormat="1" ht="14.25" x14ac:dyDescent="0.25">
      <c r="G11248" s="28"/>
    </row>
    <row r="11249" spans="7:7" s="66" customFormat="1" ht="14.25" x14ac:dyDescent="0.25">
      <c r="G11249" s="28"/>
    </row>
    <row r="11250" spans="7:7" s="66" customFormat="1" ht="14.25" x14ac:dyDescent="0.25">
      <c r="G11250" s="28"/>
    </row>
    <row r="11251" spans="7:7" s="66" customFormat="1" ht="14.25" x14ac:dyDescent="0.25">
      <c r="G11251" s="28"/>
    </row>
    <row r="11252" spans="7:7" s="66" customFormat="1" ht="14.25" x14ac:dyDescent="0.25">
      <c r="G11252" s="28"/>
    </row>
    <row r="11253" spans="7:7" s="66" customFormat="1" ht="14.25" x14ac:dyDescent="0.25">
      <c r="G11253" s="28"/>
    </row>
    <row r="11254" spans="7:7" s="66" customFormat="1" ht="14.25" x14ac:dyDescent="0.25">
      <c r="G11254" s="28"/>
    </row>
    <row r="11255" spans="7:7" s="66" customFormat="1" ht="14.25" x14ac:dyDescent="0.25">
      <c r="G11255" s="28"/>
    </row>
    <row r="11256" spans="7:7" s="66" customFormat="1" ht="14.25" x14ac:dyDescent="0.25">
      <c r="G11256" s="28"/>
    </row>
    <row r="11257" spans="7:7" s="66" customFormat="1" ht="14.25" x14ac:dyDescent="0.25">
      <c r="G11257" s="28"/>
    </row>
    <row r="11258" spans="7:7" s="66" customFormat="1" ht="14.25" x14ac:dyDescent="0.25">
      <c r="G11258" s="28"/>
    </row>
    <row r="11259" spans="7:7" s="66" customFormat="1" ht="14.25" x14ac:dyDescent="0.25">
      <c r="G11259" s="28"/>
    </row>
    <row r="11260" spans="7:7" s="66" customFormat="1" ht="14.25" x14ac:dyDescent="0.25">
      <c r="G11260" s="28"/>
    </row>
    <row r="11261" spans="7:7" s="66" customFormat="1" ht="14.25" x14ac:dyDescent="0.25">
      <c r="G11261" s="28"/>
    </row>
    <row r="11262" spans="7:7" s="66" customFormat="1" ht="14.25" x14ac:dyDescent="0.25">
      <c r="G11262" s="28"/>
    </row>
    <row r="11263" spans="7:7" s="66" customFormat="1" ht="14.25" x14ac:dyDescent="0.25">
      <c r="G11263" s="28"/>
    </row>
    <row r="11264" spans="7:7" s="66" customFormat="1" ht="14.25" x14ac:dyDescent="0.25">
      <c r="G11264" s="28"/>
    </row>
    <row r="11265" spans="7:7" s="66" customFormat="1" ht="14.25" x14ac:dyDescent="0.25">
      <c r="G11265" s="28"/>
    </row>
    <row r="11266" spans="7:7" s="66" customFormat="1" ht="14.25" x14ac:dyDescent="0.25">
      <c r="G11266" s="28"/>
    </row>
    <row r="11267" spans="7:7" s="66" customFormat="1" ht="14.25" x14ac:dyDescent="0.25">
      <c r="G11267" s="28"/>
    </row>
    <row r="11268" spans="7:7" s="66" customFormat="1" ht="14.25" x14ac:dyDescent="0.25">
      <c r="G11268" s="28"/>
    </row>
    <row r="11269" spans="7:7" s="66" customFormat="1" ht="14.25" x14ac:dyDescent="0.25">
      <c r="G11269" s="28"/>
    </row>
    <row r="11270" spans="7:7" s="66" customFormat="1" ht="14.25" x14ac:dyDescent="0.25">
      <c r="G11270" s="28"/>
    </row>
    <row r="11271" spans="7:7" s="66" customFormat="1" ht="14.25" x14ac:dyDescent="0.25">
      <c r="G11271" s="28"/>
    </row>
    <row r="11272" spans="7:7" s="66" customFormat="1" ht="14.25" x14ac:dyDescent="0.25">
      <c r="G11272" s="28"/>
    </row>
    <row r="11273" spans="7:7" s="66" customFormat="1" ht="14.25" x14ac:dyDescent="0.25">
      <c r="G11273" s="28"/>
    </row>
    <row r="11274" spans="7:7" s="66" customFormat="1" ht="14.25" x14ac:dyDescent="0.25">
      <c r="G11274" s="28"/>
    </row>
    <row r="11275" spans="7:7" s="66" customFormat="1" ht="14.25" x14ac:dyDescent="0.25">
      <c r="G11275" s="28"/>
    </row>
    <row r="11276" spans="7:7" s="66" customFormat="1" ht="14.25" x14ac:dyDescent="0.25">
      <c r="G11276" s="28"/>
    </row>
    <row r="11277" spans="7:7" s="66" customFormat="1" ht="14.25" x14ac:dyDescent="0.25">
      <c r="G11277" s="28"/>
    </row>
    <row r="11278" spans="7:7" s="66" customFormat="1" ht="14.25" x14ac:dyDescent="0.25">
      <c r="G11278" s="28"/>
    </row>
    <row r="11279" spans="7:7" s="66" customFormat="1" ht="14.25" x14ac:dyDescent="0.25">
      <c r="G11279" s="28"/>
    </row>
    <row r="11280" spans="7:7" s="66" customFormat="1" ht="14.25" x14ac:dyDescent="0.25">
      <c r="G11280" s="28"/>
    </row>
    <row r="11281" spans="7:7" s="66" customFormat="1" ht="14.25" x14ac:dyDescent="0.25">
      <c r="G11281" s="28"/>
    </row>
    <row r="11282" spans="7:7" s="66" customFormat="1" ht="14.25" x14ac:dyDescent="0.25">
      <c r="G11282" s="28"/>
    </row>
    <row r="11283" spans="7:7" s="66" customFormat="1" ht="14.25" x14ac:dyDescent="0.25">
      <c r="G11283" s="28"/>
    </row>
    <row r="11284" spans="7:7" s="66" customFormat="1" ht="14.25" x14ac:dyDescent="0.25">
      <c r="G11284" s="28"/>
    </row>
    <row r="11285" spans="7:7" s="66" customFormat="1" ht="14.25" x14ac:dyDescent="0.25">
      <c r="G11285" s="28"/>
    </row>
    <row r="11286" spans="7:7" s="66" customFormat="1" ht="14.25" x14ac:dyDescent="0.25">
      <c r="G11286" s="28"/>
    </row>
    <row r="11287" spans="7:7" s="66" customFormat="1" ht="14.25" x14ac:dyDescent="0.25">
      <c r="G11287" s="28"/>
    </row>
    <row r="11288" spans="7:7" s="66" customFormat="1" ht="14.25" x14ac:dyDescent="0.25">
      <c r="G11288" s="28"/>
    </row>
    <row r="11289" spans="7:7" s="66" customFormat="1" ht="14.25" x14ac:dyDescent="0.25">
      <c r="G11289" s="28"/>
    </row>
    <row r="11290" spans="7:7" s="66" customFormat="1" ht="14.25" x14ac:dyDescent="0.25">
      <c r="G11290" s="28"/>
    </row>
    <row r="11291" spans="7:7" s="66" customFormat="1" ht="14.25" x14ac:dyDescent="0.25">
      <c r="G11291" s="28"/>
    </row>
    <row r="11292" spans="7:7" s="66" customFormat="1" ht="14.25" x14ac:dyDescent="0.25">
      <c r="G11292" s="28"/>
    </row>
    <row r="11293" spans="7:7" s="66" customFormat="1" ht="14.25" x14ac:dyDescent="0.25">
      <c r="G11293" s="28"/>
    </row>
    <row r="11294" spans="7:7" s="66" customFormat="1" ht="14.25" x14ac:dyDescent="0.25">
      <c r="G11294" s="28"/>
    </row>
    <row r="11295" spans="7:7" s="66" customFormat="1" ht="14.25" x14ac:dyDescent="0.25">
      <c r="G11295" s="28"/>
    </row>
    <row r="11296" spans="7:7" s="66" customFormat="1" ht="14.25" x14ac:dyDescent="0.25">
      <c r="G11296" s="28"/>
    </row>
    <row r="11297" spans="7:7" s="66" customFormat="1" ht="14.25" x14ac:dyDescent="0.25">
      <c r="G11297" s="28"/>
    </row>
    <row r="11298" spans="7:7" s="66" customFormat="1" ht="14.25" x14ac:dyDescent="0.25">
      <c r="G11298" s="28"/>
    </row>
    <row r="11299" spans="7:7" s="66" customFormat="1" ht="14.25" x14ac:dyDescent="0.25">
      <c r="G11299" s="28"/>
    </row>
    <row r="11300" spans="7:7" s="66" customFormat="1" ht="14.25" x14ac:dyDescent="0.25">
      <c r="G11300" s="28"/>
    </row>
    <row r="11301" spans="7:7" s="66" customFormat="1" ht="14.25" x14ac:dyDescent="0.25">
      <c r="G11301" s="28"/>
    </row>
    <row r="11302" spans="7:7" s="66" customFormat="1" ht="14.25" x14ac:dyDescent="0.25">
      <c r="G11302" s="28"/>
    </row>
    <row r="11303" spans="7:7" s="66" customFormat="1" ht="14.25" x14ac:dyDescent="0.25">
      <c r="G11303" s="28"/>
    </row>
    <row r="11304" spans="7:7" s="66" customFormat="1" ht="14.25" x14ac:dyDescent="0.25">
      <c r="G11304" s="28"/>
    </row>
    <row r="11305" spans="7:7" s="66" customFormat="1" ht="14.25" x14ac:dyDescent="0.25">
      <c r="G11305" s="28"/>
    </row>
    <row r="11306" spans="7:7" s="66" customFormat="1" ht="14.25" x14ac:dyDescent="0.25">
      <c r="G11306" s="28"/>
    </row>
    <row r="11307" spans="7:7" s="66" customFormat="1" ht="14.25" x14ac:dyDescent="0.25">
      <c r="G11307" s="28"/>
    </row>
    <row r="11308" spans="7:7" s="66" customFormat="1" ht="14.25" x14ac:dyDescent="0.25">
      <c r="G11308" s="28"/>
    </row>
    <row r="11309" spans="7:7" s="66" customFormat="1" ht="14.25" x14ac:dyDescent="0.25">
      <c r="G11309" s="28"/>
    </row>
    <row r="11310" spans="7:7" s="66" customFormat="1" ht="14.25" x14ac:dyDescent="0.25">
      <c r="G11310" s="28"/>
    </row>
    <row r="11311" spans="7:7" s="66" customFormat="1" ht="14.25" x14ac:dyDescent="0.25">
      <c r="G11311" s="28"/>
    </row>
    <row r="11312" spans="7:7" s="66" customFormat="1" ht="14.25" x14ac:dyDescent="0.25">
      <c r="G11312" s="28"/>
    </row>
    <row r="11313" spans="7:7" s="66" customFormat="1" ht="14.25" x14ac:dyDescent="0.25">
      <c r="G11313" s="28"/>
    </row>
    <row r="11314" spans="7:7" s="66" customFormat="1" ht="14.25" x14ac:dyDescent="0.25">
      <c r="G11314" s="28"/>
    </row>
    <row r="11315" spans="7:7" s="66" customFormat="1" ht="14.25" x14ac:dyDescent="0.25">
      <c r="G11315" s="28"/>
    </row>
    <row r="11316" spans="7:7" s="66" customFormat="1" ht="14.25" x14ac:dyDescent="0.25">
      <c r="G11316" s="28"/>
    </row>
    <row r="11317" spans="7:7" s="66" customFormat="1" ht="14.25" x14ac:dyDescent="0.25">
      <c r="G11317" s="28"/>
    </row>
    <row r="11318" spans="7:7" s="66" customFormat="1" ht="14.25" x14ac:dyDescent="0.25">
      <c r="G11318" s="28"/>
    </row>
    <row r="11319" spans="7:7" s="66" customFormat="1" ht="14.25" x14ac:dyDescent="0.25">
      <c r="G11319" s="28"/>
    </row>
    <row r="11320" spans="7:7" s="66" customFormat="1" ht="14.25" x14ac:dyDescent="0.25">
      <c r="G11320" s="28"/>
    </row>
    <row r="11321" spans="7:7" s="66" customFormat="1" ht="14.25" x14ac:dyDescent="0.25">
      <c r="G11321" s="28"/>
    </row>
    <row r="11322" spans="7:7" s="66" customFormat="1" ht="14.25" x14ac:dyDescent="0.25">
      <c r="G11322" s="28"/>
    </row>
    <row r="11323" spans="7:7" s="66" customFormat="1" ht="14.25" x14ac:dyDescent="0.25">
      <c r="G11323" s="28"/>
    </row>
    <row r="11324" spans="7:7" s="66" customFormat="1" ht="14.25" x14ac:dyDescent="0.25">
      <c r="G11324" s="28"/>
    </row>
    <row r="11325" spans="7:7" s="66" customFormat="1" ht="14.25" x14ac:dyDescent="0.25">
      <c r="G11325" s="28"/>
    </row>
    <row r="11326" spans="7:7" s="66" customFormat="1" ht="14.25" x14ac:dyDescent="0.25">
      <c r="G11326" s="28"/>
    </row>
    <row r="11327" spans="7:7" s="66" customFormat="1" ht="14.25" x14ac:dyDescent="0.25">
      <c r="G11327" s="28"/>
    </row>
    <row r="11328" spans="7:7" s="66" customFormat="1" ht="14.25" x14ac:dyDescent="0.25">
      <c r="G11328" s="28"/>
    </row>
    <row r="11329" spans="7:7" s="66" customFormat="1" ht="14.25" x14ac:dyDescent="0.25">
      <c r="G11329" s="28"/>
    </row>
    <row r="11330" spans="7:7" s="66" customFormat="1" ht="14.25" x14ac:dyDescent="0.25">
      <c r="G11330" s="28"/>
    </row>
    <row r="11331" spans="7:7" s="66" customFormat="1" ht="14.25" x14ac:dyDescent="0.25">
      <c r="G11331" s="28"/>
    </row>
    <row r="11332" spans="7:7" s="66" customFormat="1" ht="14.25" x14ac:dyDescent="0.25">
      <c r="G11332" s="28"/>
    </row>
    <row r="11333" spans="7:7" s="66" customFormat="1" ht="14.25" x14ac:dyDescent="0.25">
      <c r="G11333" s="28"/>
    </row>
    <row r="11334" spans="7:7" s="66" customFormat="1" ht="14.25" x14ac:dyDescent="0.25">
      <c r="G11334" s="28"/>
    </row>
    <row r="11335" spans="7:7" s="66" customFormat="1" ht="14.25" x14ac:dyDescent="0.25">
      <c r="G11335" s="28"/>
    </row>
    <row r="11336" spans="7:7" s="66" customFormat="1" ht="14.25" x14ac:dyDescent="0.25">
      <c r="G11336" s="28"/>
    </row>
    <row r="11337" spans="7:7" s="66" customFormat="1" ht="14.25" x14ac:dyDescent="0.25">
      <c r="G11337" s="28"/>
    </row>
    <row r="11338" spans="7:7" s="66" customFormat="1" ht="14.25" x14ac:dyDescent="0.25">
      <c r="G11338" s="28"/>
    </row>
    <row r="11339" spans="7:7" s="66" customFormat="1" ht="14.25" x14ac:dyDescent="0.25">
      <c r="G11339" s="28"/>
    </row>
    <row r="11340" spans="7:7" s="66" customFormat="1" ht="14.25" x14ac:dyDescent="0.25">
      <c r="G11340" s="28"/>
    </row>
    <row r="11341" spans="7:7" s="66" customFormat="1" ht="14.25" x14ac:dyDescent="0.25">
      <c r="G11341" s="28"/>
    </row>
    <row r="11342" spans="7:7" s="66" customFormat="1" ht="14.25" x14ac:dyDescent="0.25">
      <c r="G11342" s="28"/>
    </row>
    <row r="11343" spans="7:7" s="66" customFormat="1" ht="14.25" x14ac:dyDescent="0.25">
      <c r="G11343" s="28"/>
    </row>
    <row r="11344" spans="7:7" s="66" customFormat="1" ht="14.25" x14ac:dyDescent="0.25">
      <c r="G11344" s="28"/>
    </row>
    <row r="11345" spans="7:7" s="66" customFormat="1" ht="14.25" x14ac:dyDescent="0.25">
      <c r="G11345" s="28"/>
    </row>
    <row r="11346" spans="7:7" s="66" customFormat="1" ht="14.25" x14ac:dyDescent="0.25">
      <c r="G11346" s="28"/>
    </row>
    <row r="11347" spans="7:7" s="66" customFormat="1" ht="14.25" x14ac:dyDescent="0.25">
      <c r="G11347" s="28"/>
    </row>
    <row r="11348" spans="7:7" s="66" customFormat="1" ht="14.25" x14ac:dyDescent="0.25">
      <c r="G11348" s="28"/>
    </row>
    <row r="11349" spans="7:7" s="66" customFormat="1" ht="14.25" x14ac:dyDescent="0.25">
      <c r="G11349" s="28"/>
    </row>
    <row r="11350" spans="7:7" s="66" customFormat="1" ht="14.25" x14ac:dyDescent="0.25">
      <c r="G11350" s="28"/>
    </row>
    <row r="11351" spans="7:7" s="66" customFormat="1" ht="14.25" x14ac:dyDescent="0.25">
      <c r="G11351" s="28"/>
    </row>
    <row r="11352" spans="7:7" s="66" customFormat="1" ht="14.25" x14ac:dyDescent="0.25">
      <c r="G11352" s="28"/>
    </row>
    <row r="11353" spans="7:7" s="66" customFormat="1" ht="14.25" x14ac:dyDescent="0.25">
      <c r="G11353" s="28"/>
    </row>
    <row r="11354" spans="7:7" s="66" customFormat="1" ht="14.25" x14ac:dyDescent="0.25">
      <c r="G11354" s="28"/>
    </row>
    <row r="11355" spans="7:7" s="66" customFormat="1" ht="14.25" x14ac:dyDescent="0.25">
      <c r="G11355" s="28"/>
    </row>
    <row r="11356" spans="7:7" s="66" customFormat="1" ht="14.25" x14ac:dyDescent="0.25">
      <c r="G11356" s="28"/>
    </row>
    <row r="11357" spans="7:7" s="66" customFormat="1" ht="14.25" x14ac:dyDescent="0.25">
      <c r="G11357" s="28"/>
    </row>
    <row r="11358" spans="7:7" s="66" customFormat="1" ht="14.25" x14ac:dyDescent="0.25">
      <c r="G11358" s="28"/>
    </row>
    <row r="11359" spans="7:7" s="66" customFormat="1" ht="14.25" x14ac:dyDescent="0.25">
      <c r="G11359" s="28"/>
    </row>
    <row r="11360" spans="7:7" s="66" customFormat="1" ht="14.25" x14ac:dyDescent="0.25">
      <c r="G11360" s="28"/>
    </row>
    <row r="11361" spans="7:7" s="66" customFormat="1" ht="14.25" x14ac:dyDescent="0.25">
      <c r="G11361" s="28"/>
    </row>
    <row r="11362" spans="7:7" s="66" customFormat="1" ht="14.25" x14ac:dyDescent="0.25">
      <c r="G11362" s="28"/>
    </row>
    <row r="11363" spans="7:7" s="66" customFormat="1" ht="14.25" x14ac:dyDescent="0.25">
      <c r="G11363" s="28"/>
    </row>
    <row r="11364" spans="7:7" s="66" customFormat="1" ht="14.25" x14ac:dyDescent="0.25">
      <c r="G11364" s="28"/>
    </row>
    <row r="11365" spans="7:7" s="66" customFormat="1" ht="14.25" x14ac:dyDescent="0.25">
      <c r="G11365" s="28"/>
    </row>
    <row r="11366" spans="7:7" s="66" customFormat="1" ht="14.25" x14ac:dyDescent="0.25">
      <c r="G11366" s="28"/>
    </row>
    <row r="11367" spans="7:7" s="66" customFormat="1" ht="14.25" x14ac:dyDescent="0.25">
      <c r="G11367" s="28"/>
    </row>
    <row r="11368" spans="7:7" s="66" customFormat="1" ht="14.25" x14ac:dyDescent="0.25">
      <c r="G11368" s="28"/>
    </row>
    <row r="11369" spans="7:7" s="66" customFormat="1" ht="14.25" x14ac:dyDescent="0.25">
      <c r="G11369" s="28"/>
    </row>
    <row r="11370" spans="7:7" s="66" customFormat="1" ht="14.25" x14ac:dyDescent="0.25">
      <c r="G11370" s="28"/>
    </row>
    <row r="11371" spans="7:7" s="66" customFormat="1" ht="14.25" x14ac:dyDescent="0.25">
      <c r="G11371" s="28"/>
    </row>
    <row r="11372" spans="7:7" s="66" customFormat="1" ht="14.25" x14ac:dyDescent="0.25">
      <c r="G11372" s="28"/>
    </row>
    <row r="11373" spans="7:7" s="66" customFormat="1" ht="14.25" x14ac:dyDescent="0.25">
      <c r="G11373" s="28"/>
    </row>
    <row r="11374" spans="7:7" s="66" customFormat="1" ht="14.25" x14ac:dyDescent="0.25">
      <c r="G11374" s="28"/>
    </row>
    <row r="11375" spans="7:7" s="66" customFormat="1" ht="14.25" x14ac:dyDescent="0.25">
      <c r="G11375" s="28"/>
    </row>
    <row r="11376" spans="7:7" s="66" customFormat="1" ht="14.25" x14ac:dyDescent="0.25">
      <c r="G11376" s="28"/>
    </row>
    <row r="11377" spans="7:7" s="66" customFormat="1" ht="14.25" x14ac:dyDescent="0.25">
      <c r="G11377" s="28"/>
    </row>
    <row r="11378" spans="7:7" s="66" customFormat="1" ht="14.25" x14ac:dyDescent="0.25">
      <c r="G11378" s="28"/>
    </row>
    <row r="11379" spans="7:7" s="66" customFormat="1" ht="14.25" x14ac:dyDescent="0.25">
      <c r="G11379" s="28"/>
    </row>
    <row r="11380" spans="7:7" s="66" customFormat="1" ht="14.25" x14ac:dyDescent="0.25">
      <c r="G11380" s="28"/>
    </row>
    <row r="11381" spans="7:7" s="66" customFormat="1" ht="14.25" x14ac:dyDescent="0.25">
      <c r="G11381" s="28"/>
    </row>
    <row r="11382" spans="7:7" s="66" customFormat="1" ht="14.25" x14ac:dyDescent="0.25">
      <c r="G11382" s="28"/>
    </row>
    <row r="11383" spans="7:7" s="66" customFormat="1" ht="14.25" x14ac:dyDescent="0.25">
      <c r="G11383" s="28"/>
    </row>
    <row r="11384" spans="7:7" s="66" customFormat="1" ht="14.25" x14ac:dyDescent="0.25">
      <c r="G11384" s="28"/>
    </row>
    <row r="11385" spans="7:7" s="66" customFormat="1" ht="14.25" x14ac:dyDescent="0.25">
      <c r="G11385" s="28"/>
    </row>
    <row r="11386" spans="7:7" s="66" customFormat="1" ht="14.25" x14ac:dyDescent="0.25">
      <c r="G11386" s="28"/>
    </row>
    <row r="11387" spans="7:7" s="66" customFormat="1" ht="14.25" x14ac:dyDescent="0.25">
      <c r="G11387" s="28"/>
    </row>
    <row r="11388" spans="7:7" s="66" customFormat="1" ht="14.25" x14ac:dyDescent="0.25">
      <c r="G11388" s="28"/>
    </row>
    <row r="11389" spans="7:7" s="66" customFormat="1" ht="14.25" x14ac:dyDescent="0.25">
      <c r="G11389" s="28"/>
    </row>
    <row r="11390" spans="7:7" s="66" customFormat="1" ht="14.25" x14ac:dyDescent="0.25">
      <c r="G11390" s="28"/>
    </row>
    <row r="11391" spans="7:7" s="66" customFormat="1" ht="14.25" x14ac:dyDescent="0.25">
      <c r="G11391" s="28"/>
    </row>
    <row r="11392" spans="7:7" s="66" customFormat="1" ht="14.25" x14ac:dyDescent="0.25">
      <c r="G11392" s="28"/>
    </row>
    <row r="11393" spans="7:7" s="66" customFormat="1" ht="14.25" x14ac:dyDescent="0.25">
      <c r="G11393" s="28"/>
    </row>
    <row r="11394" spans="7:7" s="66" customFormat="1" ht="14.25" x14ac:dyDescent="0.25">
      <c r="G11394" s="28"/>
    </row>
    <row r="11395" spans="7:7" s="66" customFormat="1" ht="14.25" x14ac:dyDescent="0.25">
      <c r="G11395" s="28"/>
    </row>
    <row r="11396" spans="7:7" s="66" customFormat="1" ht="14.25" x14ac:dyDescent="0.25">
      <c r="G11396" s="28"/>
    </row>
    <row r="11397" spans="7:7" s="66" customFormat="1" ht="14.25" x14ac:dyDescent="0.25">
      <c r="G11397" s="28"/>
    </row>
    <row r="11398" spans="7:7" s="66" customFormat="1" ht="14.25" x14ac:dyDescent="0.25">
      <c r="G11398" s="28"/>
    </row>
    <row r="11399" spans="7:7" s="66" customFormat="1" ht="14.25" x14ac:dyDescent="0.25">
      <c r="G11399" s="28"/>
    </row>
    <row r="11400" spans="7:7" s="66" customFormat="1" ht="14.25" x14ac:dyDescent="0.25">
      <c r="G11400" s="28"/>
    </row>
    <row r="11401" spans="7:7" s="66" customFormat="1" ht="14.25" x14ac:dyDescent="0.25">
      <c r="G11401" s="28"/>
    </row>
    <row r="11402" spans="7:7" s="66" customFormat="1" ht="14.25" x14ac:dyDescent="0.25">
      <c r="G11402" s="28"/>
    </row>
    <row r="11403" spans="7:7" s="66" customFormat="1" ht="14.25" x14ac:dyDescent="0.25">
      <c r="G11403" s="28"/>
    </row>
    <row r="11404" spans="7:7" s="66" customFormat="1" ht="14.25" x14ac:dyDescent="0.25">
      <c r="G11404" s="28"/>
    </row>
    <row r="11405" spans="7:7" s="66" customFormat="1" ht="14.25" x14ac:dyDescent="0.25">
      <c r="G11405" s="28"/>
    </row>
    <row r="11406" spans="7:7" s="66" customFormat="1" ht="14.25" x14ac:dyDescent="0.25">
      <c r="G11406" s="28"/>
    </row>
    <row r="11407" spans="7:7" s="66" customFormat="1" ht="14.25" x14ac:dyDescent="0.25">
      <c r="G11407" s="28"/>
    </row>
    <row r="11408" spans="7:7" s="66" customFormat="1" ht="14.25" x14ac:dyDescent="0.25">
      <c r="G11408" s="28"/>
    </row>
    <row r="11409" spans="7:7" s="66" customFormat="1" ht="14.25" x14ac:dyDescent="0.25">
      <c r="G11409" s="28"/>
    </row>
    <row r="11410" spans="7:7" s="66" customFormat="1" ht="14.25" x14ac:dyDescent="0.25">
      <c r="G11410" s="28"/>
    </row>
    <row r="11411" spans="7:7" s="66" customFormat="1" ht="14.25" x14ac:dyDescent="0.25">
      <c r="G11411" s="28"/>
    </row>
    <row r="11412" spans="7:7" s="66" customFormat="1" ht="14.25" x14ac:dyDescent="0.25">
      <c r="G11412" s="28"/>
    </row>
    <row r="11413" spans="7:7" s="66" customFormat="1" ht="14.25" x14ac:dyDescent="0.25">
      <c r="G11413" s="28"/>
    </row>
    <row r="11414" spans="7:7" s="66" customFormat="1" ht="14.25" x14ac:dyDescent="0.25">
      <c r="G11414" s="28"/>
    </row>
    <row r="11415" spans="7:7" s="66" customFormat="1" ht="14.25" x14ac:dyDescent="0.25">
      <c r="G11415" s="28"/>
    </row>
    <row r="11416" spans="7:7" s="66" customFormat="1" ht="14.25" x14ac:dyDescent="0.25">
      <c r="G11416" s="28"/>
    </row>
    <row r="11417" spans="7:7" s="66" customFormat="1" ht="14.25" x14ac:dyDescent="0.25">
      <c r="G11417" s="28"/>
    </row>
    <row r="11418" spans="7:7" s="66" customFormat="1" ht="14.25" x14ac:dyDescent="0.25">
      <c r="G11418" s="28"/>
    </row>
    <row r="11419" spans="7:7" s="66" customFormat="1" ht="14.25" x14ac:dyDescent="0.25">
      <c r="G11419" s="28"/>
    </row>
    <row r="11420" spans="7:7" s="66" customFormat="1" ht="14.25" x14ac:dyDescent="0.25">
      <c r="G11420" s="28"/>
    </row>
    <row r="11421" spans="7:7" s="66" customFormat="1" ht="14.25" x14ac:dyDescent="0.25">
      <c r="G11421" s="28"/>
    </row>
    <row r="11422" spans="7:7" s="66" customFormat="1" ht="14.25" x14ac:dyDescent="0.25">
      <c r="G11422" s="28"/>
    </row>
    <row r="11423" spans="7:7" s="66" customFormat="1" ht="14.25" x14ac:dyDescent="0.25">
      <c r="G11423" s="28"/>
    </row>
    <row r="11424" spans="7:7" s="66" customFormat="1" ht="14.25" x14ac:dyDescent="0.25">
      <c r="G11424" s="28"/>
    </row>
    <row r="11425" spans="7:7" s="66" customFormat="1" ht="14.25" x14ac:dyDescent="0.25">
      <c r="G11425" s="28"/>
    </row>
    <row r="11426" spans="7:7" s="66" customFormat="1" ht="14.25" x14ac:dyDescent="0.25">
      <c r="G11426" s="28"/>
    </row>
    <row r="11427" spans="7:7" s="66" customFormat="1" ht="14.25" x14ac:dyDescent="0.25">
      <c r="G11427" s="28"/>
    </row>
    <row r="11428" spans="7:7" s="66" customFormat="1" ht="14.25" x14ac:dyDescent="0.25">
      <c r="G11428" s="28"/>
    </row>
    <row r="11429" spans="7:7" s="66" customFormat="1" ht="14.25" x14ac:dyDescent="0.25">
      <c r="G11429" s="28"/>
    </row>
    <row r="11430" spans="7:7" s="66" customFormat="1" ht="14.25" x14ac:dyDescent="0.25">
      <c r="G11430" s="28"/>
    </row>
    <row r="11431" spans="7:7" s="66" customFormat="1" ht="14.25" x14ac:dyDescent="0.25">
      <c r="G11431" s="28"/>
    </row>
    <row r="11432" spans="7:7" s="66" customFormat="1" ht="14.25" x14ac:dyDescent="0.25">
      <c r="G11432" s="28"/>
    </row>
    <row r="11433" spans="7:7" s="66" customFormat="1" ht="14.25" x14ac:dyDescent="0.25">
      <c r="G11433" s="28"/>
    </row>
    <row r="11434" spans="7:7" s="66" customFormat="1" ht="14.25" x14ac:dyDescent="0.25">
      <c r="G11434" s="28"/>
    </row>
    <row r="11435" spans="7:7" s="66" customFormat="1" ht="14.25" x14ac:dyDescent="0.25">
      <c r="G11435" s="28"/>
    </row>
    <row r="11436" spans="7:7" s="66" customFormat="1" ht="14.25" x14ac:dyDescent="0.25">
      <c r="G11436" s="28"/>
    </row>
    <row r="11437" spans="7:7" s="66" customFormat="1" ht="14.25" x14ac:dyDescent="0.25">
      <c r="G11437" s="28"/>
    </row>
    <row r="11438" spans="7:7" s="66" customFormat="1" ht="14.25" x14ac:dyDescent="0.25">
      <c r="G11438" s="28"/>
    </row>
    <row r="11439" spans="7:7" s="66" customFormat="1" ht="14.25" x14ac:dyDescent="0.25">
      <c r="G11439" s="28"/>
    </row>
    <row r="11440" spans="7:7" s="66" customFormat="1" ht="14.25" x14ac:dyDescent="0.25">
      <c r="G11440" s="28"/>
    </row>
    <row r="11441" spans="7:7" s="66" customFormat="1" ht="14.25" x14ac:dyDescent="0.25">
      <c r="G11441" s="28"/>
    </row>
    <row r="11442" spans="7:7" s="66" customFormat="1" ht="14.25" x14ac:dyDescent="0.25">
      <c r="G11442" s="28"/>
    </row>
    <row r="11443" spans="7:7" s="66" customFormat="1" ht="14.25" x14ac:dyDescent="0.25">
      <c r="G11443" s="28"/>
    </row>
    <row r="11444" spans="7:7" s="66" customFormat="1" ht="14.25" x14ac:dyDescent="0.25">
      <c r="G11444" s="28"/>
    </row>
    <row r="11445" spans="7:7" s="66" customFormat="1" ht="14.25" x14ac:dyDescent="0.25">
      <c r="G11445" s="28"/>
    </row>
    <row r="11446" spans="7:7" s="66" customFormat="1" ht="14.25" x14ac:dyDescent="0.25">
      <c r="G11446" s="28"/>
    </row>
    <row r="11447" spans="7:7" s="66" customFormat="1" ht="14.25" x14ac:dyDescent="0.25">
      <c r="G11447" s="28"/>
    </row>
    <row r="11448" spans="7:7" s="66" customFormat="1" ht="14.25" x14ac:dyDescent="0.25">
      <c r="G11448" s="28"/>
    </row>
    <row r="11449" spans="7:7" s="66" customFormat="1" ht="14.25" x14ac:dyDescent="0.25">
      <c r="G11449" s="28"/>
    </row>
    <row r="11450" spans="7:7" s="66" customFormat="1" ht="14.25" x14ac:dyDescent="0.25">
      <c r="G11450" s="28"/>
    </row>
    <row r="11451" spans="7:7" s="66" customFormat="1" ht="14.25" x14ac:dyDescent="0.25">
      <c r="G11451" s="28"/>
    </row>
    <row r="11452" spans="7:7" s="66" customFormat="1" ht="14.25" x14ac:dyDescent="0.25">
      <c r="G11452" s="28"/>
    </row>
    <row r="11453" spans="7:7" s="66" customFormat="1" ht="14.25" x14ac:dyDescent="0.25">
      <c r="G11453" s="28"/>
    </row>
    <row r="11454" spans="7:7" s="66" customFormat="1" ht="14.25" x14ac:dyDescent="0.25">
      <c r="G11454" s="28"/>
    </row>
    <row r="11455" spans="7:7" s="66" customFormat="1" ht="14.25" x14ac:dyDescent="0.25">
      <c r="G11455" s="28"/>
    </row>
    <row r="11456" spans="7:7" s="66" customFormat="1" ht="14.25" x14ac:dyDescent="0.25">
      <c r="G11456" s="28"/>
    </row>
    <row r="11457" spans="7:7" s="66" customFormat="1" ht="14.25" x14ac:dyDescent="0.25">
      <c r="G11457" s="28"/>
    </row>
    <row r="11458" spans="7:7" s="66" customFormat="1" ht="14.25" x14ac:dyDescent="0.25">
      <c r="G11458" s="28"/>
    </row>
    <row r="11459" spans="7:7" s="66" customFormat="1" ht="14.25" x14ac:dyDescent="0.25">
      <c r="G11459" s="28"/>
    </row>
    <row r="11460" spans="7:7" s="66" customFormat="1" ht="14.25" x14ac:dyDescent="0.25">
      <c r="G11460" s="28"/>
    </row>
    <row r="11461" spans="7:7" s="66" customFormat="1" ht="14.25" x14ac:dyDescent="0.25">
      <c r="G11461" s="28"/>
    </row>
    <row r="11462" spans="7:7" s="66" customFormat="1" ht="14.25" x14ac:dyDescent="0.25">
      <c r="G11462" s="28"/>
    </row>
    <row r="11463" spans="7:7" s="66" customFormat="1" ht="14.25" x14ac:dyDescent="0.25">
      <c r="G11463" s="28"/>
    </row>
    <row r="11464" spans="7:7" s="66" customFormat="1" ht="14.25" x14ac:dyDescent="0.25">
      <c r="G11464" s="28"/>
    </row>
    <row r="11465" spans="7:7" s="66" customFormat="1" ht="14.25" x14ac:dyDescent="0.25">
      <c r="G11465" s="28"/>
    </row>
    <row r="11466" spans="7:7" s="66" customFormat="1" ht="14.25" x14ac:dyDescent="0.25">
      <c r="G11466" s="28"/>
    </row>
    <row r="11467" spans="7:7" s="66" customFormat="1" ht="14.25" x14ac:dyDescent="0.25">
      <c r="G11467" s="28"/>
    </row>
    <row r="11468" spans="7:7" s="66" customFormat="1" ht="14.25" x14ac:dyDescent="0.25">
      <c r="G11468" s="28"/>
    </row>
    <row r="11469" spans="7:7" s="66" customFormat="1" ht="14.25" x14ac:dyDescent="0.25">
      <c r="G11469" s="28"/>
    </row>
    <row r="11470" spans="7:7" s="66" customFormat="1" ht="14.25" x14ac:dyDescent="0.25">
      <c r="G11470" s="28"/>
    </row>
    <row r="11471" spans="7:7" s="66" customFormat="1" ht="14.25" x14ac:dyDescent="0.25">
      <c r="G11471" s="28"/>
    </row>
    <row r="11472" spans="7:7" s="66" customFormat="1" ht="14.25" x14ac:dyDescent="0.25">
      <c r="G11472" s="28"/>
    </row>
    <row r="11473" spans="7:7" s="66" customFormat="1" ht="14.25" x14ac:dyDescent="0.25">
      <c r="G11473" s="28"/>
    </row>
    <row r="11474" spans="7:7" s="66" customFormat="1" ht="14.25" x14ac:dyDescent="0.25">
      <c r="G11474" s="28"/>
    </row>
    <row r="11475" spans="7:7" s="66" customFormat="1" ht="14.25" x14ac:dyDescent="0.25">
      <c r="G11475" s="28"/>
    </row>
    <row r="11476" spans="7:7" s="66" customFormat="1" ht="14.25" x14ac:dyDescent="0.25">
      <c r="G11476" s="28"/>
    </row>
    <row r="11477" spans="7:7" s="66" customFormat="1" ht="14.25" x14ac:dyDescent="0.25">
      <c r="G11477" s="28"/>
    </row>
    <row r="11478" spans="7:7" s="66" customFormat="1" ht="14.25" x14ac:dyDescent="0.25">
      <c r="G11478" s="28"/>
    </row>
    <row r="11479" spans="7:7" s="66" customFormat="1" ht="14.25" x14ac:dyDescent="0.25">
      <c r="G11479" s="28"/>
    </row>
    <row r="11480" spans="7:7" s="66" customFormat="1" ht="14.25" x14ac:dyDescent="0.25">
      <c r="G11480" s="28"/>
    </row>
    <row r="11481" spans="7:7" s="66" customFormat="1" ht="14.25" x14ac:dyDescent="0.25">
      <c r="G11481" s="28"/>
    </row>
    <row r="11482" spans="7:7" s="66" customFormat="1" ht="14.25" x14ac:dyDescent="0.25">
      <c r="G11482" s="28"/>
    </row>
    <row r="11483" spans="7:7" s="66" customFormat="1" ht="14.25" x14ac:dyDescent="0.25">
      <c r="G11483" s="28"/>
    </row>
    <row r="11484" spans="7:7" s="66" customFormat="1" ht="14.25" x14ac:dyDescent="0.25">
      <c r="G11484" s="28"/>
    </row>
    <row r="11485" spans="7:7" s="66" customFormat="1" ht="14.25" x14ac:dyDescent="0.25">
      <c r="G11485" s="28"/>
    </row>
    <row r="11486" spans="7:7" s="66" customFormat="1" ht="14.25" x14ac:dyDescent="0.25">
      <c r="G11486" s="28"/>
    </row>
    <row r="11487" spans="7:7" s="66" customFormat="1" ht="14.25" x14ac:dyDescent="0.25">
      <c r="G11487" s="28"/>
    </row>
    <row r="11488" spans="7:7" s="66" customFormat="1" ht="14.25" x14ac:dyDescent="0.25">
      <c r="G11488" s="28"/>
    </row>
    <row r="11489" spans="7:7" s="66" customFormat="1" ht="14.25" x14ac:dyDescent="0.25">
      <c r="G11489" s="28"/>
    </row>
    <row r="11490" spans="7:7" s="66" customFormat="1" ht="14.25" x14ac:dyDescent="0.25">
      <c r="G11490" s="28"/>
    </row>
    <row r="11491" spans="7:7" s="66" customFormat="1" ht="14.25" x14ac:dyDescent="0.25">
      <c r="G11491" s="28"/>
    </row>
    <row r="11492" spans="7:7" s="66" customFormat="1" ht="14.25" x14ac:dyDescent="0.25">
      <c r="G11492" s="28"/>
    </row>
    <row r="11493" spans="7:7" s="66" customFormat="1" ht="14.25" x14ac:dyDescent="0.25">
      <c r="G11493" s="28"/>
    </row>
    <row r="11494" spans="7:7" s="66" customFormat="1" ht="14.25" x14ac:dyDescent="0.25">
      <c r="G11494" s="28"/>
    </row>
    <row r="11495" spans="7:7" s="66" customFormat="1" ht="14.25" x14ac:dyDescent="0.25">
      <c r="G11495" s="28"/>
    </row>
    <row r="11496" spans="7:7" s="66" customFormat="1" ht="14.25" x14ac:dyDescent="0.25">
      <c r="G11496" s="28"/>
    </row>
    <row r="11497" spans="7:7" s="66" customFormat="1" ht="14.25" x14ac:dyDescent="0.25">
      <c r="G11497" s="28"/>
    </row>
    <row r="11498" spans="7:7" s="66" customFormat="1" ht="14.25" x14ac:dyDescent="0.25">
      <c r="G11498" s="28"/>
    </row>
    <row r="11499" spans="7:7" s="66" customFormat="1" ht="14.25" x14ac:dyDescent="0.25">
      <c r="G11499" s="28"/>
    </row>
    <row r="11500" spans="7:7" s="66" customFormat="1" ht="14.25" x14ac:dyDescent="0.25">
      <c r="G11500" s="28"/>
    </row>
    <row r="11501" spans="7:7" s="66" customFormat="1" ht="14.25" x14ac:dyDescent="0.25">
      <c r="G11501" s="28"/>
    </row>
    <row r="11502" spans="7:7" s="66" customFormat="1" ht="14.25" x14ac:dyDescent="0.25">
      <c r="G11502" s="28"/>
    </row>
    <row r="11503" spans="7:7" s="66" customFormat="1" ht="14.25" x14ac:dyDescent="0.25">
      <c r="G11503" s="28"/>
    </row>
    <row r="11504" spans="7:7" s="66" customFormat="1" ht="14.25" x14ac:dyDescent="0.25">
      <c r="G11504" s="28"/>
    </row>
    <row r="11505" spans="7:7" s="66" customFormat="1" ht="14.25" x14ac:dyDescent="0.25">
      <c r="G11505" s="28"/>
    </row>
    <row r="11506" spans="7:7" s="66" customFormat="1" ht="14.25" x14ac:dyDescent="0.25">
      <c r="G11506" s="28"/>
    </row>
    <row r="11507" spans="7:7" s="66" customFormat="1" ht="14.25" x14ac:dyDescent="0.25">
      <c r="G11507" s="28"/>
    </row>
    <row r="11508" spans="7:7" s="66" customFormat="1" ht="14.25" x14ac:dyDescent="0.25">
      <c r="G11508" s="28"/>
    </row>
    <row r="11509" spans="7:7" s="66" customFormat="1" ht="14.25" x14ac:dyDescent="0.25">
      <c r="G11509" s="28"/>
    </row>
    <row r="11510" spans="7:7" s="66" customFormat="1" ht="14.25" x14ac:dyDescent="0.25">
      <c r="G11510" s="28"/>
    </row>
    <row r="11511" spans="7:7" s="66" customFormat="1" ht="14.25" x14ac:dyDescent="0.25">
      <c r="G11511" s="28"/>
    </row>
    <row r="11512" spans="7:7" s="66" customFormat="1" ht="14.25" x14ac:dyDescent="0.25">
      <c r="G11512" s="28"/>
    </row>
    <row r="11513" spans="7:7" s="66" customFormat="1" ht="14.25" x14ac:dyDescent="0.25">
      <c r="G11513" s="28"/>
    </row>
    <row r="11514" spans="7:7" s="66" customFormat="1" ht="14.25" x14ac:dyDescent="0.25">
      <c r="G11514" s="28"/>
    </row>
    <row r="11515" spans="7:7" s="66" customFormat="1" ht="14.25" x14ac:dyDescent="0.25">
      <c r="G11515" s="28"/>
    </row>
    <row r="11516" spans="7:7" s="66" customFormat="1" ht="14.25" x14ac:dyDescent="0.25">
      <c r="G11516" s="28"/>
    </row>
    <row r="11517" spans="7:7" s="66" customFormat="1" ht="14.25" x14ac:dyDescent="0.25">
      <c r="G11517" s="28"/>
    </row>
    <row r="11518" spans="7:7" s="66" customFormat="1" ht="14.25" x14ac:dyDescent="0.25">
      <c r="G11518" s="28"/>
    </row>
    <row r="11519" spans="7:7" s="66" customFormat="1" ht="14.25" x14ac:dyDescent="0.25">
      <c r="G11519" s="28"/>
    </row>
    <row r="11520" spans="7:7" s="66" customFormat="1" ht="14.25" x14ac:dyDescent="0.25">
      <c r="G11520" s="28"/>
    </row>
    <row r="11521" spans="7:7" s="66" customFormat="1" ht="14.25" x14ac:dyDescent="0.25">
      <c r="G11521" s="28"/>
    </row>
    <row r="11522" spans="7:7" s="66" customFormat="1" ht="14.25" x14ac:dyDescent="0.25">
      <c r="G11522" s="28"/>
    </row>
    <row r="11523" spans="7:7" s="66" customFormat="1" ht="14.25" x14ac:dyDescent="0.25">
      <c r="G11523" s="28"/>
    </row>
    <row r="11524" spans="7:7" s="66" customFormat="1" ht="14.25" x14ac:dyDescent="0.25">
      <c r="G11524" s="28"/>
    </row>
    <row r="11525" spans="7:7" s="66" customFormat="1" ht="14.25" x14ac:dyDescent="0.25">
      <c r="G11525" s="28"/>
    </row>
    <row r="11526" spans="7:7" s="66" customFormat="1" ht="14.25" x14ac:dyDescent="0.25">
      <c r="G11526" s="28"/>
    </row>
    <row r="11527" spans="7:7" s="66" customFormat="1" ht="14.25" x14ac:dyDescent="0.25">
      <c r="G11527" s="28"/>
    </row>
    <row r="11528" spans="7:7" s="66" customFormat="1" ht="14.25" x14ac:dyDescent="0.25">
      <c r="G11528" s="28"/>
    </row>
    <row r="11529" spans="7:7" s="66" customFormat="1" ht="14.25" x14ac:dyDescent="0.25">
      <c r="G11529" s="28"/>
    </row>
    <row r="11530" spans="7:7" s="66" customFormat="1" ht="14.25" x14ac:dyDescent="0.25">
      <c r="G11530" s="28"/>
    </row>
    <row r="11531" spans="7:7" s="66" customFormat="1" ht="14.25" x14ac:dyDescent="0.25">
      <c r="G11531" s="28"/>
    </row>
    <row r="11532" spans="7:7" s="66" customFormat="1" ht="14.25" x14ac:dyDescent="0.25">
      <c r="G11532" s="28"/>
    </row>
    <row r="11533" spans="7:7" s="66" customFormat="1" ht="14.25" x14ac:dyDescent="0.25">
      <c r="G11533" s="28"/>
    </row>
    <row r="11534" spans="7:7" s="66" customFormat="1" ht="14.25" x14ac:dyDescent="0.25">
      <c r="G11534" s="28"/>
    </row>
    <row r="11535" spans="7:7" s="66" customFormat="1" ht="14.25" x14ac:dyDescent="0.25">
      <c r="G11535" s="28"/>
    </row>
    <row r="11536" spans="7:7" s="66" customFormat="1" ht="14.25" x14ac:dyDescent="0.25">
      <c r="G11536" s="28"/>
    </row>
    <row r="11537" spans="7:7" s="66" customFormat="1" ht="14.25" x14ac:dyDescent="0.25">
      <c r="G11537" s="28"/>
    </row>
    <row r="11538" spans="7:7" s="66" customFormat="1" ht="14.25" x14ac:dyDescent="0.25">
      <c r="G11538" s="28"/>
    </row>
    <row r="11539" spans="7:7" s="66" customFormat="1" ht="14.25" x14ac:dyDescent="0.25">
      <c r="G11539" s="28"/>
    </row>
    <row r="11540" spans="7:7" s="66" customFormat="1" ht="14.25" x14ac:dyDescent="0.25">
      <c r="G11540" s="28"/>
    </row>
    <row r="11541" spans="7:7" s="66" customFormat="1" ht="14.25" x14ac:dyDescent="0.25">
      <c r="G11541" s="28"/>
    </row>
    <row r="11542" spans="7:7" s="66" customFormat="1" ht="14.25" x14ac:dyDescent="0.25">
      <c r="G11542" s="28"/>
    </row>
    <row r="11543" spans="7:7" s="66" customFormat="1" ht="14.25" x14ac:dyDescent="0.25">
      <c r="G11543" s="28"/>
    </row>
    <row r="11544" spans="7:7" s="66" customFormat="1" ht="14.25" x14ac:dyDescent="0.25">
      <c r="G11544" s="28"/>
    </row>
    <row r="11545" spans="7:7" s="66" customFormat="1" ht="14.25" x14ac:dyDescent="0.25">
      <c r="G11545" s="28"/>
    </row>
    <row r="11546" spans="7:7" s="66" customFormat="1" ht="14.25" x14ac:dyDescent="0.25">
      <c r="G11546" s="28"/>
    </row>
    <row r="11547" spans="7:7" s="66" customFormat="1" ht="14.25" x14ac:dyDescent="0.25">
      <c r="G11547" s="28"/>
    </row>
    <row r="11548" spans="7:7" s="66" customFormat="1" ht="14.25" x14ac:dyDescent="0.25">
      <c r="G11548" s="28"/>
    </row>
    <row r="11549" spans="7:7" s="66" customFormat="1" ht="14.25" x14ac:dyDescent="0.25">
      <c r="G11549" s="28"/>
    </row>
    <row r="11550" spans="7:7" s="66" customFormat="1" ht="14.25" x14ac:dyDescent="0.25">
      <c r="G11550" s="28"/>
    </row>
    <row r="11551" spans="7:7" s="66" customFormat="1" ht="14.25" x14ac:dyDescent="0.25">
      <c r="G11551" s="28"/>
    </row>
    <row r="11552" spans="7:7" s="66" customFormat="1" ht="14.25" x14ac:dyDescent="0.25">
      <c r="G11552" s="28"/>
    </row>
    <row r="11553" spans="7:7" s="66" customFormat="1" ht="14.25" x14ac:dyDescent="0.25">
      <c r="G11553" s="28"/>
    </row>
    <row r="11554" spans="7:7" s="66" customFormat="1" ht="14.25" x14ac:dyDescent="0.25">
      <c r="G11554" s="28"/>
    </row>
    <row r="11555" spans="7:7" s="66" customFormat="1" ht="14.25" x14ac:dyDescent="0.25">
      <c r="G11555" s="28"/>
    </row>
    <row r="11556" spans="7:7" s="66" customFormat="1" ht="14.25" x14ac:dyDescent="0.25">
      <c r="G11556" s="28"/>
    </row>
    <row r="11557" spans="7:7" s="66" customFormat="1" ht="14.25" x14ac:dyDescent="0.25">
      <c r="G11557" s="28"/>
    </row>
    <row r="11558" spans="7:7" s="66" customFormat="1" ht="14.25" x14ac:dyDescent="0.25">
      <c r="G11558" s="28"/>
    </row>
    <row r="11559" spans="7:7" s="66" customFormat="1" ht="14.25" x14ac:dyDescent="0.25">
      <c r="G11559" s="28"/>
    </row>
    <row r="11560" spans="7:7" s="66" customFormat="1" ht="14.25" x14ac:dyDescent="0.25">
      <c r="G11560" s="28"/>
    </row>
    <row r="11561" spans="7:7" s="66" customFormat="1" ht="14.25" x14ac:dyDescent="0.25">
      <c r="G11561" s="28"/>
    </row>
    <row r="11562" spans="7:7" s="66" customFormat="1" ht="14.25" x14ac:dyDescent="0.25">
      <c r="G11562" s="28"/>
    </row>
    <row r="11563" spans="7:7" s="66" customFormat="1" ht="14.25" x14ac:dyDescent="0.25">
      <c r="G11563" s="28"/>
    </row>
    <row r="11564" spans="7:7" s="66" customFormat="1" ht="14.25" x14ac:dyDescent="0.25">
      <c r="G11564" s="28"/>
    </row>
    <row r="11565" spans="7:7" s="66" customFormat="1" ht="14.25" x14ac:dyDescent="0.25">
      <c r="G11565" s="28"/>
    </row>
    <row r="11566" spans="7:7" s="66" customFormat="1" ht="14.25" x14ac:dyDescent="0.25">
      <c r="G11566" s="28"/>
    </row>
    <row r="11567" spans="7:7" s="66" customFormat="1" ht="14.25" x14ac:dyDescent="0.25">
      <c r="G11567" s="28"/>
    </row>
    <row r="11568" spans="7:7" s="66" customFormat="1" ht="14.25" x14ac:dyDescent="0.25">
      <c r="G11568" s="28"/>
    </row>
    <row r="11569" spans="7:7" s="66" customFormat="1" ht="14.25" x14ac:dyDescent="0.25">
      <c r="G11569" s="28"/>
    </row>
    <row r="11570" spans="7:7" s="66" customFormat="1" ht="14.25" x14ac:dyDescent="0.25">
      <c r="G11570" s="28"/>
    </row>
    <row r="11571" spans="7:7" s="66" customFormat="1" ht="14.25" x14ac:dyDescent="0.25">
      <c r="G11571" s="28"/>
    </row>
    <row r="11572" spans="7:7" s="66" customFormat="1" ht="14.25" x14ac:dyDescent="0.25">
      <c r="G11572" s="28"/>
    </row>
    <row r="11573" spans="7:7" s="66" customFormat="1" ht="14.25" x14ac:dyDescent="0.25">
      <c r="G11573" s="28"/>
    </row>
    <row r="11574" spans="7:7" s="66" customFormat="1" ht="14.25" x14ac:dyDescent="0.25">
      <c r="G11574" s="28"/>
    </row>
    <row r="11575" spans="7:7" s="66" customFormat="1" ht="14.25" x14ac:dyDescent="0.25">
      <c r="G11575" s="28"/>
    </row>
    <row r="11576" spans="7:7" s="66" customFormat="1" ht="14.25" x14ac:dyDescent="0.25">
      <c r="G11576" s="28"/>
    </row>
    <row r="11577" spans="7:7" s="66" customFormat="1" ht="14.25" x14ac:dyDescent="0.25">
      <c r="G11577" s="28"/>
    </row>
    <row r="11578" spans="7:7" s="66" customFormat="1" ht="14.25" x14ac:dyDescent="0.25">
      <c r="G11578" s="28"/>
    </row>
    <row r="11579" spans="7:7" s="66" customFormat="1" ht="14.25" x14ac:dyDescent="0.25">
      <c r="G11579" s="28"/>
    </row>
    <row r="11580" spans="7:7" s="66" customFormat="1" ht="14.25" x14ac:dyDescent="0.25">
      <c r="G11580" s="28"/>
    </row>
    <row r="11581" spans="7:7" s="66" customFormat="1" ht="14.25" x14ac:dyDescent="0.25">
      <c r="G11581" s="28"/>
    </row>
    <row r="11582" spans="7:7" s="66" customFormat="1" ht="14.25" x14ac:dyDescent="0.25">
      <c r="G11582" s="28"/>
    </row>
    <row r="11583" spans="7:7" s="66" customFormat="1" ht="14.25" x14ac:dyDescent="0.25">
      <c r="G11583" s="28"/>
    </row>
    <row r="11584" spans="7:7" s="66" customFormat="1" ht="14.25" x14ac:dyDescent="0.25">
      <c r="G11584" s="28"/>
    </row>
    <row r="11585" spans="7:7" s="66" customFormat="1" ht="14.25" x14ac:dyDescent="0.25">
      <c r="G11585" s="28"/>
    </row>
    <row r="11586" spans="7:7" s="66" customFormat="1" ht="14.25" x14ac:dyDescent="0.25">
      <c r="G11586" s="28"/>
    </row>
    <row r="11587" spans="7:7" s="66" customFormat="1" ht="14.25" x14ac:dyDescent="0.25">
      <c r="G11587" s="28"/>
    </row>
    <row r="11588" spans="7:7" s="66" customFormat="1" ht="14.25" x14ac:dyDescent="0.25">
      <c r="G11588" s="28"/>
    </row>
    <row r="11589" spans="7:7" s="66" customFormat="1" ht="14.25" x14ac:dyDescent="0.25">
      <c r="G11589" s="28"/>
    </row>
    <row r="11590" spans="7:7" s="66" customFormat="1" ht="14.25" x14ac:dyDescent="0.25">
      <c r="G11590" s="28"/>
    </row>
    <row r="11591" spans="7:7" s="66" customFormat="1" ht="14.25" x14ac:dyDescent="0.25">
      <c r="G11591" s="28"/>
    </row>
    <row r="11592" spans="7:7" s="66" customFormat="1" ht="14.25" x14ac:dyDescent="0.25">
      <c r="G11592" s="28"/>
    </row>
    <row r="11593" spans="7:7" s="66" customFormat="1" ht="14.25" x14ac:dyDescent="0.25">
      <c r="G11593" s="28"/>
    </row>
    <row r="11594" spans="7:7" s="66" customFormat="1" ht="14.25" x14ac:dyDescent="0.25">
      <c r="G11594" s="28"/>
    </row>
    <row r="11595" spans="7:7" s="66" customFormat="1" ht="14.25" x14ac:dyDescent="0.25">
      <c r="G11595" s="28"/>
    </row>
    <row r="11596" spans="7:7" s="66" customFormat="1" ht="14.25" x14ac:dyDescent="0.25">
      <c r="G11596" s="28"/>
    </row>
    <row r="11597" spans="7:7" s="66" customFormat="1" ht="14.25" x14ac:dyDescent="0.25">
      <c r="G11597" s="28"/>
    </row>
    <row r="11598" spans="7:7" s="66" customFormat="1" ht="14.25" x14ac:dyDescent="0.25">
      <c r="G11598" s="28"/>
    </row>
    <row r="11599" spans="7:7" s="66" customFormat="1" ht="14.25" x14ac:dyDescent="0.25">
      <c r="G11599" s="28"/>
    </row>
    <row r="11600" spans="7:7" s="66" customFormat="1" ht="14.25" x14ac:dyDescent="0.25">
      <c r="G11600" s="28"/>
    </row>
    <row r="11601" spans="7:7" s="66" customFormat="1" ht="14.25" x14ac:dyDescent="0.25">
      <c r="G11601" s="28"/>
    </row>
    <row r="11602" spans="7:7" s="66" customFormat="1" ht="14.25" x14ac:dyDescent="0.25">
      <c r="G11602" s="28"/>
    </row>
    <row r="11603" spans="7:7" s="66" customFormat="1" ht="14.25" x14ac:dyDescent="0.25">
      <c r="G11603" s="28"/>
    </row>
    <row r="11604" spans="7:7" s="66" customFormat="1" ht="14.25" x14ac:dyDescent="0.25">
      <c r="G11604" s="28"/>
    </row>
    <row r="11605" spans="7:7" s="66" customFormat="1" ht="14.25" x14ac:dyDescent="0.25">
      <c r="G11605" s="28"/>
    </row>
    <row r="11606" spans="7:7" s="66" customFormat="1" ht="14.25" x14ac:dyDescent="0.25">
      <c r="G11606" s="28"/>
    </row>
    <row r="11607" spans="7:7" s="66" customFormat="1" ht="14.25" x14ac:dyDescent="0.25">
      <c r="G11607" s="28"/>
    </row>
    <row r="11608" spans="7:7" s="66" customFormat="1" ht="14.25" x14ac:dyDescent="0.25">
      <c r="G11608" s="28"/>
    </row>
    <row r="11609" spans="7:7" s="66" customFormat="1" ht="14.25" x14ac:dyDescent="0.25">
      <c r="G11609" s="28"/>
    </row>
    <row r="11610" spans="7:7" s="66" customFormat="1" ht="14.25" x14ac:dyDescent="0.25">
      <c r="G11610" s="28"/>
    </row>
    <row r="11611" spans="7:7" s="66" customFormat="1" ht="14.25" x14ac:dyDescent="0.25">
      <c r="G11611" s="28"/>
    </row>
    <row r="11612" spans="7:7" s="66" customFormat="1" ht="14.25" x14ac:dyDescent="0.25">
      <c r="G11612" s="28"/>
    </row>
    <row r="11613" spans="7:7" s="66" customFormat="1" ht="14.25" x14ac:dyDescent="0.25">
      <c r="G11613" s="28"/>
    </row>
    <row r="11614" spans="7:7" s="66" customFormat="1" ht="14.25" x14ac:dyDescent="0.25">
      <c r="G11614" s="28"/>
    </row>
    <row r="11615" spans="7:7" s="66" customFormat="1" ht="14.25" x14ac:dyDescent="0.25">
      <c r="G11615" s="28"/>
    </row>
    <row r="11616" spans="7:7" s="66" customFormat="1" ht="14.25" x14ac:dyDescent="0.25">
      <c r="G11616" s="28"/>
    </row>
    <row r="11617" spans="7:7" s="66" customFormat="1" ht="14.25" x14ac:dyDescent="0.25">
      <c r="G11617" s="28"/>
    </row>
    <row r="11618" spans="7:7" s="66" customFormat="1" ht="14.25" x14ac:dyDescent="0.25">
      <c r="G11618" s="28"/>
    </row>
    <row r="11619" spans="7:7" s="66" customFormat="1" ht="14.25" x14ac:dyDescent="0.25">
      <c r="G11619" s="28"/>
    </row>
    <row r="11620" spans="7:7" s="66" customFormat="1" ht="14.25" x14ac:dyDescent="0.25">
      <c r="G11620" s="28"/>
    </row>
    <row r="11621" spans="7:7" s="66" customFormat="1" ht="14.25" x14ac:dyDescent="0.25">
      <c r="G11621" s="28"/>
    </row>
    <row r="11622" spans="7:7" s="66" customFormat="1" ht="14.25" x14ac:dyDescent="0.25">
      <c r="G11622" s="28"/>
    </row>
    <row r="11623" spans="7:7" s="66" customFormat="1" ht="14.25" x14ac:dyDescent="0.25">
      <c r="G11623" s="28"/>
    </row>
    <row r="11624" spans="7:7" s="66" customFormat="1" ht="14.25" x14ac:dyDescent="0.25">
      <c r="G11624" s="28"/>
    </row>
    <row r="11625" spans="7:7" s="66" customFormat="1" ht="14.25" x14ac:dyDescent="0.25">
      <c r="G11625" s="28"/>
    </row>
    <row r="11626" spans="7:7" s="66" customFormat="1" ht="14.25" x14ac:dyDescent="0.25">
      <c r="G11626" s="28"/>
    </row>
    <row r="11627" spans="7:7" s="66" customFormat="1" ht="14.25" x14ac:dyDescent="0.25">
      <c r="G11627" s="28"/>
    </row>
    <row r="11628" spans="7:7" s="66" customFormat="1" ht="14.25" x14ac:dyDescent="0.25">
      <c r="G11628" s="28"/>
    </row>
    <row r="11629" spans="7:7" s="66" customFormat="1" ht="14.25" x14ac:dyDescent="0.25">
      <c r="G11629" s="28"/>
    </row>
    <row r="11630" spans="7:7" s="66" customFormat="1" ht="14.25" x14ac:dyDescent="0.25">
      <c r="G11630" s="28"/>
    </row>
    <row r="11631" spans="7:7" s="66" customFormat="1" ht="14.25" x14ac:dyDescent="0.25">
      <c r="G11631" s="28"/>
    </row>
    <row r="11632" spans="7:7" s="66" customFormat="1" ht="14.25" x14ac:dyDescent="0.25">
      <c r="G11632" s="28"/>
    </row>
    <row r="11633" spans="7:7" s="66" customFormat="1" ht="14.25" x14ac:dyDescent="0.25">
      <c r="G11633" s="28"/>
    </row>
    <row r="11634" spans="7:7" s="66" customFormat="1" ht="14.25" x14ac:dyDescent="0.25">
      <c r="G11634" s="28"/>
    </row>
    <row r="11635" spans="7:7" s="66" customFormat="1" ht="14.25" x14ac:dyDescent="0.25">
      <c r="G11635" s="28"/>
    </row>
    <row r="11636" spans="7:7" s="66" customFormat="1" ht="14.25" x14ac:dyDescent="0.25">
      <c r="G11636" s="28"/>
    </row>
    <row r="11637" spans="7:7" s="66" customFormat="1" ht="14.25" x14ac:dyDescent="0.25">
      <c r="G11637" s="28"/>
    </row>
    <row r="11638" spans="7:7" s="66" customFormat="1" ht="14.25" x14ac:dyDescent="0.25">
      <c r="G11638" s="28"/>
    </row>
    <row r="11639" spans="7:7" s="66" customFormat="1" ht="14.25" x14ac:dyDescent="0.25">
      <c r="G11639" s="28"/>
    </row>
    <row r="11640" spans="7:7" s="66" customFormat="1" ht="14.25" x14ac:dyDescent="0.25">
      <c r="G11640" s="28"/>
    </row>
    <row r="11641" spans="7:7" s="66" customFormat="1" ht="14.25" x14ac:dyDescent="0.25">
      <c r="G11641" s="28"/>
    </row>
    <row r="11642" spans="7:7" s="66" customFormat="1" ht="14.25" x14ac:dyDescent="0.25">
      <c r="G11642" s="28"/>
    </row>
    <row r="11643" spans="7:7" s="66" customFormat="1" ht="14.25" x14ac:dyDescent="0.25">
      <c r="G11643" s="28"/>
    </row>
    <row r="11644" spans="7:7" s="66" customFormat="1" ht="14.25" x14ac:dyDescent="0.25">
      <c r="G11644" s="28"/>
    </row>
    <row r="11645" spans="7:7" s="66" customFormat="1" ht="14.25" x14ac:dyDescent="0.25">
      <c r="G11645" s="28"/>
    </row>
    <row r="11646" spans="7:7" s="66" customFormat="1" ht="14.25" x14ac:dyDescent="0.25">
      <c r="G11646" s="28"/>
    </row>
    <row r="11647" spans="7:7" s="66" customFormat="1" ht="14.25" x14ac:dyDescent="0.25">
      <c r="G11647" s="28"/>
    </row>
    <row r="11648" spans="7:7" s="66" customFormat="1" ht="14.25" x14ac:dyDescent="0.25">
      <c r="G11648" s="28"/>
    </row>
    <row r="11649" spans="7:7" s="66" customFormat="1" ht="14.25" x14ac:dyDescent="0.25">
      <c r="G11649" s="28"/>
    </row>
    <row r="11650" spans="7:7" s="66" customFormat="1" ht="14.25" x14ac:dyDescent="0.25">
      <c r="G11650" s="28"/>
    </row>
    <row r="11651" spans="7:7" s="66" customFormat="1" ht="14.25" x14ac:dyDescent="0.25">
      <c r="G11651" s="28"/>
    </row>
    <row r="11652" spans="7:7" s="66" customFormat="1" ht="14.25" x14ac:dyDescent="0.25">
      <c r="G11652" s="28"/>
    </row>
    <row r="11653" spans="7:7" s="66" customFormat="1" ht="14.25" x14ac:dyDescent="0.25">
      <c r="G11653" s="28"/>
    </row>
    <row r="11654" spans="7:7" s="66" customFormat="1" ht="14.25" x14ac:dyDescent="0.25">
      <c r="G11654" s="28"/>
    </row>
    <row r="11655" spans="7:7" s="66" customFormat="1" ht="14.25" x14ac:dyDescent="0.25">
      <c r="G11655" s="28"/>
    </row>
    <row r="11656" spans="7:7" s="66" customFormat="1" ht="14.25" x14ac:dyDescent="0.25">
      <c r="G11656" s="28"/>
    </row>
    <row r="11657" spans="7:7" s="66" customFormat="1" ht="14.25" x14ac:dyDescent="0.25">
      <c r="G11657" s="28"/>
    </row>
    <row r="11658" spans="7:7" s="66" customFormat="1" ht="14.25" x14ac:dyDescent="0.25">
      <c r="G11658" s="28"/>
    </row>
    <row r="11659" spans="7:7" s="66" customFormat="1" ht="14.25" x14ac:dyDescent="0.25">
      <c r="G11659" s="28"/>
    </row>
    <row r="11660" spans="7:7" s="66" customFormat="1" ht="14.25" x14ac:dyDescent="0.25">
      <c r="G11660" s="28"/>
    </row>
    <row r="11661" spans="7:7" s="66" customFormat="1" ht="14.25" x14ac:dyDescent="0.25">
      <c r="G11661" s="28"/>
    </row>
    <row r="11662" spans="7:7" s="66" customFormat="1" ht="14.25" x14ac:dyDescent="0.25">
      <c r="G11662" s="28"/>
    </row>
    <row r="11663" spans="7:7" s="66" customFormat="1" ht="14.25" x14ac:dyDescent="0.25">
      <c r="G11663" s="28"/>
    </row>
    <row r="11664" spans="7:7" s="66" customFormat="1" ht="14.25" x14ac:dyDescent="0.25">
      <c r="G11664" s="28"/>
    </row>
    <row r="11665" spans="7:7" s="66" customFormat="1" ht="14.25" x14ac:dyDescent="0.25">
      <c r="G11665" s="28"/>
    </row>
    <row r="11666" spans="7:7" s="66" customFormat="1" ht="14.25" x14ac:dyDescent="0.25">
      <c r="G11666" s="28"/>
    </row>
    <row r="11667" spans="7:7" s="66" customFormat="1" ht="14.25" x14ac:dyDescent="0.25">
      <c r="G11667" s="28"/>
    </row>
    <row r="11668" spans="7:7" s="66" customFormat="1" ht="14.25" x14ac:dyDescent="0.25">
      <c r="G11668" s="28"/>
    </row>
    <row r="11669" spans="7:7" s="66" customFormat="1" ht="14.25" x14ac:dyDescent="0.25">
      <c r="G11669" s="28"/>
    </row>
    <row r="11670" spans="7:7" s="66" customFormat="1" ht="14.25" x14ac:dyDescent="0.25">
      <c r="G11670" s="28"/>
    </row>
    <row r="11671" spans="7:7" s="66" customFormat="1" ht="14.25" x14ac:dyDescent="0.25">
      <c r="G11671" s="28"/>
    </row>
    <row r="11672" spans="7:7" s="66" customFormat="1" ht="14.25" x14ac:dyDescent="0.25">
      <c r="G11672" s="28"/>
    </row>
    <row r="11673" spans="7:7" s="66" customFormat="1" ht="14.25" x14ac:dyDescent="0.25">
      <c r="G11673" s="28"/>
    </row>
    <row r="11674" spans="7:7" s="66" customFormat="1" ht="14.25" x14ac:dyDescent="0.25">
      <c r="G11674" s="28"/>
    </row>
    <row r="11675" spans="7:7" s="66" customFormat="1" ht="14.25" x14ac:dyDescent="0.25">
      <c r="G11675" s="28"/>
    </row>
    <row r="11676" spans="7:7" s="66" customFormat="1" ht="14.25" x14ac:dyDescent="0.25">
      <c r="G11676" s="28"/>
    </row>
    <row r="11677" spans="7:7" s="66" customFormat="1" ht="14.25" x14ac:dyDescent="0.25">
      <c r="G11677" s="28"/>
    </row>
    <row r="11678" spans="7:7" s="66" customFormat="1" ht="14.25" x14ac:dyDescent="0.25">
      <c r="G11678" s="28"/>
    </row>
    <row r="11679" spans="7:7" s="66" customFormat="1" ht="14.25" x14ac:dyDescent="0.25">
      <c r="G11679" s="28"/>
    </row>
    <row r="11680" spans="7:7" s="66" customFormat="1" ht="14.25" x14ac:dyDescent="0.25">
      <c r="G11680" s="28"/>
    </row>
    <row r="11681" spans="7:7" s="66" customFormat="1" ht="14.25" x14ac:dyDescent="0.25">
      <c r="G11681" s="28"/>
    </row>
    <row r="11682" spans="7:7" s="66" customFormat="1" ht="14.25" x14ac:dyDescent="0.25">
      <c r="G11682" s="28"/>
    </row>
    <row r="11683" spans="7:7" s="66" customFormat="1" ht="14.25" x14ac:dyDescent="0.25">
      <c r="G11683" s="28"/>
    </row>
    <row r="11684" spans="7:7" s="66" customFormat="1" ht="14.25" x14ac:dyDescent="0.25">
      <c r="G11684" s="28"/>
    </row>
    <row r="11685" spans="7:7" s="66" customFormat="1" ht="14.25" x14ac:dyDescent="0.25">
      <c r="G11685" s="28"/>
    </row>
    <row r="11686" spans="7:7" s="66" customFormat="1" ht="14.25" x14ac:dyDescent="0.25">
      <c r="G11686" s="28"/>
    </row>
    <row r="11687" spans="7:7" s="66" customFormat="1" ht="14.25" x14ac:dyDescent="0.25">
      <c r="G11687" s="28"/>
    </row>
    <row r="11688" spans="7:7" s="66" customFormat="1" ht="14.25" x14ac:dyDescent="0.25">
      <c r="G11688" s="28"/>
    </row>
    <row r="11689" spans="7:7" s="66" customFormat="1" ht="14.25" x14ac:dyDescent="0.25">
      <c r="G11689" s="28"/>
    </row>
    <row r="11690" spans="7:7" s="66" customFormat="1" ht="14.25" x14ac:dyDescent="0.25">
      <c r="G11690" s="28"/>
    </row>
    <row r="11691" spans="7:7" s="66" customFormat="1" ht="14.25" x14ac:dyDescent="0.25">
      <c r="G11691" s="28"/>
    </row>
    <row r="11692" spans="7:7" s="66" customFormat="1" ht="14.25" x14ac:dyDescent="0.25">
      <c r="G11692" s="28"/>
    </row>
    <row r="11693" spans="7:7" s="66" customFormat="1" ht="14.25" x14ac:dyDescent="0.25">
      <c r="G11693" s="28"/>
    </row>
    <row r="11694" spans="7:7" s="66" customFormat="1" ht="14.25" x14ac:dyDescent="0.25">
      <c r="G11694" s="28"/>
    </row>
    <row r="11695" spans="7:7" s="66" customFormat="1" ht="14.25" x14ac:dyDescent="0.25">
      <c r="G11695" s="28"/>
    </row>
    <row r="11696" spans="7:7" s="66" customFormat="1" ht="14.25" x14ac:dyDescent="0.25">
      <c r="G11696" s="28"/>
    </row>
    <row r="11697" spans="7:7" s="66" customFormat="1" ht="14.25" x14ac:dyDescent="0.25">
      <c r="G11697" s="28"/>
    </row>
    <row r="11698" spans="7:7" s="66" customFormat="1" ht="14.25" x14ac:dyDescent="0.25">
      <c r="G11698" s="28"/>
    </row>
    <row r="11699" spans="7:7" s="66" customFormat="1" ht="14.25" x14ac:dyDescent="0.25">
      <c r="G11699" s="28"/>
    </row>
    <row r="11700" spans="7:7" s="66" customFormat="1" ht="14.25" x14ac:dyDescent="0.25">
      <c r="G11700" s="28"/>
    </row>
    <row r="11701" spans="7:7" s="66" customFormat="1" ht="14.25" x14ac:dyDescent="0.25">
      <c r="G11701" s="28"/>
    </row>
    <row r="11702" spans="7:7" s="66" customFormat="1" ht="14.25" x14ac:dyDescent="0.25">
      <c r="G11702" s="28"/>
    </row>
    <row r="11703" spans="7:7" s="66" customFormat="1" ht="14.25" x14ac:dyDescent="0.25">
      <c r="G11703" s="28"/>
    </row>
    <row r="11704" spans="7:7" s="66" customFormat="1" ht="14.25" x14ac:dyDescent="0.25">
      <c r="G11704" s="28"/>
    </row>
    <row r="11705" spans="7:7" s="66" customFormat="1" ht="14.25" x14ac:dyDescent="0.25">
      <c r="G11705" s="28"/>
    </row>
    <row r="11706" spans="7:7" s="66" customFormat="1" ht="14.25" x14ac:dyDescent="0.25">
      <c r="G11706" s="28"/>
    </row>
    <row r="11707" spans="7:7" s="66" customFormat="1" ht="14.25" x14ac:dyDescent="0.25">
      <c r="G11707" s="28"/>
    </row>
    <row r="11708" spans="7:7" s="66" customFormat="1" ht="14.25" x14ac:dyDescent="0.25">
      <c r="G11708" s="28"/>
    </row>
    <row r="11709" spans="7:7" s="66" customFormat="1" ht="14.25" x14ac:dyDescent="0.25">
      <c r="G11709" s="28"/>
    </row>
    <row r="11710" spans="7:7" s="66" customFormat="1" ht="14.25" x14ac:dyDescent="0.25">
      <c r="G11710" s="28"/>
    </row>
    <row r="11711" spans="7:7" s="66" customFormat="1" ht="14.25" x14ac:dyDescent="0.25">
      <c r="G11711" s="28"/>
    </row>
    <row r="11712" spans="7:7" s="66" customFormat="1" ht="14.25" x14ac:dyDescent="0.25">
      <c r="G11712" s="28"/>
    </row>
    <row r="11713" spans="7:7" s="66" customFormat="1" ht="14.25" x14ac:dyDescent="0.25">
      <c r="G11713" s="28"/>
    </row>
    <row r="11714" spans="7:7" s="66" customFormat="1" ht="14.25" x14ac:dyDescent="0.25">
      <c r="G11714" s="28"/>
    </row>
    <row r="11715" spans="7:7" s="66" customFormat="1" ht="14.25" x14ac:dyDescent="0.25">
      <c r="G11715" s="28"/>
    </row>
    <row r="11716" spans="7:7" s="66" customFormat="1" ht="14.25" x14ac:dyDescent="0.25">
      <c r="G11716" s="28"/>
    </row>
    <row r="11717" spans="7:7" s="66" customFormat="1" ht="14.25" x14ac:dyDescent="0.25">
      <c r="G11717" s="28"/>
    </row>
    <row r="11718" spans="7:7" s="66" customFormat="1" ht="14.25" x14ac:dyDescent="0.25">
      <c r="G11718" s="28"/>
    </row>
    <row r="11719" spans="7:7" s="66" customFormat="1" ht="14.25" x14ac:dyDescent="0.25">
      <c r="G11719" s="28"/>
    </row>
    <row r="11720" spans="7:7" s="66" customFormat="1" ht="14.25" x14ac:dyDescent="0.25">
      <c r="G11720" s="28"/>
    </row>
    <row r="11721" spans="7:7" s="66" customFormat="1" ht="14.25" x14ac:dyDescent="0.25">
      <c r="G11721" s="28"/>
    </row>
    <row r="11722" spans="7:7" s="66" customFormat="1" ht="14.25" x14ac:dyDescent="0.25">
      <c r="G11722" s="28"/>
    </row>
    <row r="11723" spans="7:7" s="66" customFormat="1" ht="14.25" x14ac:dyDescent="0.25">
      <c r="G11723" s="28"/>
    </row>
    <row r="11724" spans="7:7" s="66" customFormat="1" ht="14.25" x14ac:dyDescent="0.25">
      <c r="G11724" s="28"/>
    </row>
    <row r="11725" spans="7:7" s="66" customFormat="1" ht="14.25" x14ac:dyDescent="0.25">
      <c r="G11725" s="28"/>
    </row>
    <row r="11726" spans="7:7" s="66" customFormat="1" ht="14.25" x14ac:dyDescent="0.25">
      <c r="G11726" s="28"/>
    </row>
    <row r="11727" spans="7:7" s="66" customFormat="1" ht="14.25" x14ac:dyDescent="0.25">
      <c r="G11727" s="28"/>
    </row>
    <row r="11728" spans="7:7" s="66" customFormat="1" ht="14.25" x14ac:dyDescent="0.25">
      <c r="G11728" s="28"/>
    </row>
    <row r="11729" spans="7:7" s="66" customFormat="1" ht="14.25" x14ac:dyDescent="0.25">
      <c r="G11729" s="28"/>
    </row>
    <row r="11730" spans="7:7" s="66" customFormat="1" ht="14.25" x14ac:dyDescent="0.25">
      <c r="G11730" s="28"/>
    </row>
    <row r="11731" spans="7:7" s="66" customFormat="1" ht="14.25" x14ac:dyDescent="0.25">
      <c r="G11731" s="28"/>
    </row>
    <row r="11732" spans="7:7" s="66" customFormat="1" ht="14.25" x14ac:dyDescent="0.25">
      <c r="G11732" s="28"/>
    </row>
    <row r="11733" spans="7:7" s="66" customFormat="1" ht="14.25" x14ac:dyDescent="0.25">
      <c r="G11733" s="28"/>
    </row>
    <row r="11734" spans="7:7" s="66" customFormat="1" ht="14.25" x14ac:dyDescent="0.25">
      <c r="G11734" s="28"/>
    </row>
    <row r="11735" spans="7:7" s="66" customFormat="1" ht="14.25" x14ac:dyDescent="0.25">
      <c r="G11735" s="28"/>
    </row>
    <row r="11736" spans="7:7" s="66" customFormat="1" ht="14.25" x14ac:dyDescent="0.25">
      <c r="G11736" s="28"/>
    </row>
    <row r="11737" spans="7:7" s="66" customFormat="1" ht="14.25" x14ac:dyDescent="0.25">
      <c r="G11737" s="28"/>
    </row>
    <row r="11738" spans="7:7" s="66" customFormat="1" ht="14.25" x14ac:dyDescent="0.25">
      <c r="G11738" s="28"/>
    </row>
    <row r="11739" spans="7:7" s="66" customFormat="1" ht="14.25" x14ac:dyDescent="0.25">
      <c r="G11739" s="28"/>
    </row>
    <row r="11740" spans="7:7" s="66" customFormat="1" ht="14.25" x14ac:dyDescent="0.25">
      <c r="G11740" s="28"/>
    </row>
    <row r="11741" spans="7:7" s="66" customFormat="1" ht="14.25" x14ac:dyDescent="0.25">
      <c r="G11741" s="28"/>
    </row>
    <row r="11742" spans="7:7" s="66" customFormat="1" ht="14.25" x14ac:dyDescent="0.25">
      <c r="G11742" s="28"/>
    </row>
    <row r="11743" spans="7:7" s="66" customFormat="1" ht="14.25" x14ac:dyDescent="0.25">
      <c r="G11743" s="28"/>
    </row>
    <row r="11744" spans="7:7" s="66" customFormat="1" ht="14.25" x14ac:dyDescent="0.25">
      <c r="G11744" s="28"/>
    </row>
    <row r="11745" spans="7:7" s="66" customFormat="1" ht="14.25" x14ac:dyDescent="0.25">
      <c r="G11745" s="28"/>
    </row>
    <row r="11746" spans="7:7" s="66" customFormat="1" ht="14.25" x14ac:dyDescent="0.25">
      <c r="G11746" s="28"/>
    </row>
    <row r="11747" spans="7:7" s="66" customFormat="1" ht="14.25" x14ac:dyDescent="0.25">
      <c r="G11747" s="28"/>
    </row>
    <row r="11748" spans="7:7" s="66" customFormat="1" ht="14.25" x14ac:dyDescent="0.25">
      <c r="G11748" s="28"/>
    </row>
    <row r="11749" spans="7:7" s="66" customFormat="1" ht="14.25" x14ac:dyDescent="0.25">
      <c r="G11749" s="28"/>
    </row>
    <row r="11750" spans="7:7" s="66" customFormat="1" ht="14.25" x14ac:dyDescent="0.25">
      <c r="G11750" s="28"/>
    </row>
    <row r="11751" spans="7:7" s="66" customFormat="1" ht="14.25" x14ac:dyDescent="0.25">
      <c r="G11751" s="28"/>
    </row>
    <row r="11752" spans="7:7" s="66" customFormat="1" ht="14.25" x14ac:dyDescent="0.25">
      <c r="G11752" s="28"/>
    </row>
    <row r="11753" spans="7:7" s="66" customFormat="1" ht="14.25" x14ac:dyDescent="0.25">
      <c r="G11753" s="28"/>
    </row>
    <row r="11754" spans="7:7" s="66" customFormat="1" ht="14.25" x14ac:dyDescent="0.25">
      <c r="G11754" s="28"/>
    </row>
    <row r="11755" spans="7:7" s="66" customFormat="1" ht="14.25" x14ac:dyDescent="0.25">
      <c r="G11755" s="28"/>
    </row>
    <row r="11756" spans="7:7" s="66" customFormat="1" ht="14.25" x14ac:dyDescent="0.25">
      <c r="G11756" s="28"/>
    </row>
    <row r="11757" spans="7:7" s="66" customFormat="1" ht="14.25" x14ac:dyDescent="0.25">
      <c r="G11757" s="28"/>
    </row>
    <row r="11758" spans="7:7" s="66" customFormat="1" ht="14.25" x14ac:dyDescent="0.25">
      <c r="G11758" s="28"/>
    </row>
    <row r="11759" spans="7:7" s="66" customFormat="1" ht="14.25" x14ac:dyDescent="0.25">
      <c r="G11759" s="28"/>
    </row>
    <row r="11760" spans="7:7" s="66" customFormat="1" ht="14.25" x14ac:dyDescent="0.25">
      <c r="G11760" s="28"/>
    </row>
    <row r="11761" spans="7:7" s="66" customFormat="1" ht="14.25" x14ac:dyDescent="0.25">
      <c r="G11761" s="28"/>
    </row>
    <row r="11762" spans="7:7" s="66" customFormat="1" ht="14.25" x14ac:dyDescent="0.25">
      <c r="G11762" s="28"/>
    </row>
    <row r="11763" spans="7:7" s="66" customFormat="1" ht="14.25" x14ac:dyDescent="0.25">
      <c r="G11763" s="28"/>
    </row>
    <row r="11764" spans="7:7" s="66" customFormat="1" ht="14.25" x14ac:dyDescent="0.25">
      <c r="G11764" s="28"/>
    </row>
    <row r="11765" spans="7:7" s="66" customFormat="1" ht="14.25" x14ac:dyDescent="0.25">
      <c r="G11765" s="28"/>
    </row>
    <row r="11766" spans="7:7" s="66" customFormat="1" ht="14.25" x14ac:dyDescent="0.25">
      <c r="G11766" s="28"/>
    </row>
    <row r="11767" spans="7:7" s="66" customFormat="1" ht="14.25" x14ac:dyDescent="0.25">
      <c r="G11767" s="28"/>
    </row>
    <row r="11768" spans="7:7" s="66" customFormat="1" ht="14.25" x14ac:dyDescent="0.25">
      <c r="G11768" s="28"/>
    </row>
    <row r="11769" spans="7:7" s="66" customFormat="1" ht="14.25" x14ac:dyDescent="0.25">
      <c r="G11769" s="28"/>
    </row>
    <row r="11770" spans="7:7" s="66" customFormat="1" ht="14.25" x14ac:dyDescent="0.25">
      <c r="G11770" s="28"/>
    </row>
    <row r="11771" spans="7:7" s="66" customFormat="1" ht="14.25" x14ac:dyDescent="0.25">
      <c r="G11771" s="28"/>
    </row>
    <row r="11772" spans="7:7" s="66" customFormat="1" ht="14.25" x14ac:dyDescent="0.25">
      <c r="G11772" s="28"/>
    </row>
    <row r="11773" spans="7:7" s="66" customFormat="1" ht="14.25" x14ac:dyDescent="0.25">
      <c r="G11773" s="28"/>
    </row>
    <row r="11774" spans="7:7" s="66" customFormat="1" ht="14.25" x14ac:dyDescent="0.25">
      <c r="G11774" s="28"/>
    </row>
    <row r="11775" spans="7:7" s="66" customFormat="1" ht="14.25" x14ac:dyDescent="0.25">
      <c r="G11775" s="28"/>
    </row>
    <row r="11776" spans="7:7" s="66" customFormat="1" ht="14.25" x14ac:dyDescent="0.25">
      <c r="G11776" s="28"/>
    </row>
    <row r="11777" spans="7:7" s="66" customFormat="1" ht="14.25" x14ac:dyDescent="0.25">
      <c r="G11777" s="28"/>
    </row>
    <row r="11778" spans="7:7" s="66" customFormat="1" ht="14.25" x14ac:dyDescent="0.25">
      <c r="G11778" s="28"/>
    </row>
    <row r="11779" spans="7:7" s="66" customFormat="1" ht="14.25" x14ac:dyDescent="0.25">
      <c r="G11779" s="28"/>
    </row>
    <row r="11780" spans="7:7" s="66" customFormat="1" ht="14.25" x14ac:dyDescent="0.25">
      <c r="G11780" s="28"/>
    </row>
    <row r="11781" spans="7:7" s="66" customFormat="1" ht="14.25" x14ac:dyDescent="0.25">
      <c r="G11781" s="28"/>
    </row>
    <row r="11782" spans="7:7" s="66" customFormat="1" ht="14.25" x14ac:dyDescent="0.25">
      <c r="G11782" s="28"/>
    </row>
    <row r="11783" spans="7:7" s="66" customFormat="1" ht="14.25" x14ac:dyDescent="0.25">
      <c r="G11783" s="28"/>
    </row>
    <row r="11784" spans="7:7" s="66" customFormat="1" ht="14.25" x14ac:dyDescent="0.25">
      <c r="G11784" s="28"/>
    </row>
    <row r="11785" spans="7:7" s="66" customFormat="1" ht="14.25" x14ac:dyDescent="0.25">
      <c r="G11785" s="28"/>
    </row>
    <row r="11786" spans="7:7" s="66" customFormat="1" ht="14.25" x14ac:dyDescent="0.25">
      <c r="G11786" s="28"/>
    </row>
    <row r="11787" spans="7:7" s="66" customFormat="1" ht="14.25" x14ac:dyDescent="0.25">
      <c r="G11787" s="28"/>
    </row>
    <row r="11788" spans="7:7" s="66" customFormat="1" ht="14.25" x14ac:dyDescent="0.25">
      <c r="G11788" s="28"/>
    </row>
    <row r="11789" spans="7:7" s="66" customFormat="1" ht="14.25" x14ac:dyDescent="0.25">
      <c r="G11789" s="28"/>
    </row>
    <row r="11790" spans="7:7" s="66" customFormat="1" ht="14.25" x14ac:dyDescent="0.25">
      <c r="G11790" s="28"/>
    </row>
    <row r="11791" spans="7:7" s="66" customFormat="1" ht="14.25" x14ac:dyDescent="0.25">
      <c r="G11791" s="28"/>
    </row>
    <row r="11792" spans="7:7" s="66" customFormat="1" ht="14.25" x14ac:dyDescent="0.25">
      <c r="G11792" s="28"/>
    </row>
    <row r="11793" spans="7:7" s="66" customFormat="1" ht="14.25" x14ac:dyDescent="0.25">
      <c r="G11793" s="28"/>
    </row>
    <row r="11794" spans="7:7" s="66" customFormat="1" ht="14.25" x14ac:dyDescent="0.25">
      <c r="G11794" s="28"/>
    </row>
    <row r="11795" spans="7:7" s="66" customFormat="1" ht="14.25" x14ac:dyDescent="0.25">
      <c r="G11795" s="28"/>
    </row>
    <row r="11796" spans="7:7" s="66" customFormat="1" ht="14.25" x14ac:dyDescent="0.25">
      <c r="G11796" s="28"/>
    </row>
    <row r="11797" spans="7:7" s="66" customFormat="1" ht="14.25" x14ac:dyDescent="0.25">
      <c r="G11797" s="28"/>
    </row>
    <row r="11798" spans="7:7" s="66" customFormat="1" ht="14.25" x14ac:dyDescent="0.25">
      <c r="G11798" s="28"/>
    </row>
    <row r="11799" spans="7:7" s="66" customFormat="1" ht="14.25" x14ac:dyDescent="0.25">
      <c r="G11799" s="28"/>
    </row>
    <row r="11800" spans="7:7" s="66" customFormat="1" ht="14.25" x14ac:dyDescent="0.25">
      <c r="G11800" s="28"/>
    </row>
    <row r="11801" spans="7:7" s="66" customFormat="1" ht="14.25" x14ac:dyDescent="0.25">
      <c r="G11801" s="28"/>
    </row>
    <row r="11802" spans="7:7" s="66" customFormat="1" ht="14.25" x14ac:dyDescent="0.25">
      <c r="G11802" s="28"/>
    </row>
    <row r="11803" spans="7:7" s="66" customFormat="1" ht="14.25" x14ac:dyDescent="0.25">
      <c r="G11803" s="28"/>
    </row>
    <row r="11804" spans="7:7" s="66" customFormat="1" ht="14.25" x14ac:dyDescent="0.25">
      <c r="G11804" s="28"/>
    </row>
    <row r="11805" spans="7:7" s="66" customFormat="1" ht="14.25" x14ac:dyDescent="0.25">
      <c r="G11805" s="28"/>
    </row>
    <row r="11806" spans="7:7" s="66" customFormat="1" ht="14.25" x14ac:dyDescent="0.25">
      <c r="G11806" s="28"/>
    </row>
    <row r="11807" spans="7:7" s="66" customFormat="1" ht="14.25" x14ac:dyDescent="0.25">
      <c r="G11807" s="28"/>
    </row>
    <row r="11808" spans="7:7" s="66" customFormat="1" ht="14.25" x14ac:dyDescent="0.25">
      <c r="G11808" s="28"/>
    </row>
    <row r="11809" spans="7:7" s="66" customFormat="1" ht="14.25" x14ac:dyDescent="0.25">
      <c r="G11809" s="28"/>
    </row>
    <row r="11810" spans="7:7" s="66" customFormat="1" ht="14.25" x14ac:dyDescent="0.25">
      <c r="G11810" s="28"/>
    </row>
    <row r="11811" spans="7:7" s="66" customFormat="1" ht="14.25" x14ac:dyDescent="0.25">
      <c r="G11811" s="28"/>
    </row>
    <row r="11812" spans="7:7" s="66" customFormat="1" ht="14.25" x14ac:dyDescent="0.25">
      <c r="G11812" s="28"/>
    </row>
    <row r="11813" spans="7:7" s="66" customFormat="1" ht="14.25" x14ac:dyDescent="0.25">
      <c r="G11813" s="28"/>
    </row>
    <row r="11814" spans="7:7" s="66" customFormat="1" ht="14.25" x14ac:dyDescent="0.25">
      <c r="G11814" s="28"/>
    </row>
    <row r="11815" spans="7:7" s="66" customFormat="1" ht="14.25" x14ac:dyDescent="0.25">
      <c r="G11815" s="28"/>
    </row>
    <row r="11816" spans="7:7" s="66" customFormat="1" ht="14.25" x14ac:dyDescent="0.25">
      <c r="G11816" s="28"/>
    </row>
    <row r="11817" spans="7:7" s="66" customFormat="1" ht="14.25" x14ac:dyDescent="0.25">
      <c r="G11817" s="28"/>
    </row>
    <row r="11818" spans="7:7" s="66" customFormat="1" ht="14.25" x14ac:dyDescent="0.25">
      <c r="G11818" s="28"/>
    </row>
    <row r="11819" spans="7:7" s="66" customFormat="1" ht="14.25" x14ac:dyDescent="0.25">
      <c r="G11819" s="28"/>
    </row>
    <row r="11820" spans="7:7" s="66" customFormat="1" ht="14.25" x14ac:dyDescent="0.25">
      <c r="G11820" s="28"/>
    </row>
    <row r="11821" spans="7:7" s="66" customFormat="1" ht="14.25" x14ac:dyDescent="0.25">
      <c r="G11821" s="28"/>
    </row>
    <row r="11822" spans="7:7" s="66" customFormat="1" ht="14.25" x14ac:dyDescent="0.25">
      <c r="G11822" s="28"/>
    </row>
    <row r="11823" spans="7:7" s="66" customFormat="1" ht="14.25" x14ac:dyDescent="0.25">
      <c r="G11823" s="28"/>
    </row>
    <row r="11824" spans="7:7" s="66" customFormat="1" ht="14.25" x14ac:dyDescent="0.25">
      <c r="G11824" s="28"/>
    </row>
    <row r="11825" spans="7:7" s="66" customFormat="1" ht="14.25" x14ac:dyDescent="0.25">
      <c r="G11825" s="28"/>
    </row>
    <row r="11826" spans="7:7" s="66" customFormat="1" ht="14.25" x14ac:dyDescent="0.25">
      <c r="G11826" s="28"/>
    </row>
    <row r="11827" spans="7:7" s="66" customFormat="1" ht="14.25" x14ac:dyDescent="0.25">
      <c r="G11827" s="28"/>
    </row>
    <row r="11828" spans="7:7" s="66" customFormat="1" ht="14.25" x14ac:dyDescent="0.25">
      <c r="G11828" s="28"/>
    </row>
    <row r="11829" spans="7:7" s="66" customFormat="1" ht="14.25" x14ac:dyDescent="0.25">
      <c r="G11829" s="28"/>
    </row>
    <row r="11830" spans="7:7" s="66" customFormat="1" ht="14.25" x14ac:dyDescent="0.25">
      <c r="G11830" s="28"/>
    </row>
    <row r="11831" spans="7:7" s="66" customFormat="1" ht="14.25" x14ac:dyDescent="0.25">
      <c r="G11831" s="28"/>
    </row>
    <row r="11832" spans="7:7" s="66" customFormat="1" ht="14.25" x14ac:dyDescent="0.25">
      <c r="G11832" s="28"/>
    </row>
    <row r="11833" spans="7:7" s="66" customFormat="1" ht="14.25" x14ac:dyDescent="0.25">
      <c r="G11833" s="28"/>
    </row>
    <row r="11834" spans="7:7" s="66" customFormat="1" ht="14.25" x14ac:dyDescent="0.25">
      <c r="G11834" s="28"/>
    </row>
    <row r="11835" spans="7:7" s="66" customFormat="1" ht="14.25" x14ac:dyDescent="0.25">
      <c r="G11835" s="28"/>
    </row>
    <row r="11836" spans="7:7" s="66" customFormat="1" ht="14.25" x14ac:dyDescent="0.25">
      <c r="G11836" s="28"/>
    </row>
    <row r="11837" spans="7:7" s="66" customFormat="1" ht="14.25" x14ac:dyDescent="0.25">
      <c r="G11837" s="28"/>
    </row>
    <row r="11838" spans="7:7" s="66" customFormat="1" ht="14.25" x14ac:dyDescent="0.25">
      <c r="G11838" s="28"/>
    </row>
    <row r="11839" spans="7:7" s="66" customFormat="1" ht="14.25" x14ac:dyDescent="0.25">
      <c r="G11839" s="28"/>
    </row>
    <row r="11840" spans="7:7" s="66" customFormat="1" ht="14.25" x14ac:dyDescent="0.25">
      <c r="G11840" s="28"/>
    </row>
    <row r="11841" spans="7:7" s="66" customFormat="1" ht="14.25" x14ac:dyDescent="0.25">
      <c r="G11841" s="28"/>
    </row>
    <row r="11842" spans="7:7" s="66" customFormat="1" ht="14.25" x14ac:dyDescent="0.25">
      <c r="G11842" s="28"/>
    </row>
    <row r="11843" spans="7:7" s="66" customFormat="1" ht="14.25" x14ac:dyDescent="0.25">
      <c r="G11843" s="28"/>
    </row>
    <row r="11844" spans="7:7" s="66" customFormat="1" ht="14.25" x14ac:dyDescent="0.25">
      <c r="G11844" s="28"/>
    </row>
    <row r="11845" spans="7:7" s="66" customFormat="1" ht="14.25" x14ac:dyDescent="0.25">
      <c r="G11845" s="28"/>
    </row>
    <row r="11846" spans="7:7" s="66" customFormat="1" ht="14.25" x14ac:dyDescent="0.25">
      <c r="G11846" s="28"/>
    </row>
    <row r="11847" spans="7:7" s="66" customFormat="1" ht="14.25" x14ac:dyDescent="0.25">
      <c r="G11847" s="28"/>
    </row>
    <row r="11848" spans="7:7" s="66" customFormat="1" ht="14.25" x14ac:dyDescent="0.25">
      <c r="G11848" s="28"/>
    </row>
    <row r="11849" spans="7:7" s="66" customFormat="1" ht="14.25" x14ac:dyDescent="0.25">
      <c r="G11849" s="28"/>
    </row>
    <row r="11850" spans="7:7" s="66" customFormat="1" ht="14.25" x14ac:dyDescent="0.25">
      <c r="G11850" s="28"/>
    </row>
    <row r="11851" spans="7:7" s="66" customFormat="1" ht="14.25" x14ac:dyDescent="0.25">
      <c r="G11851" s="28"/>
    </row>
    <row r="11852" spans="7:7" s="66" customFormat="1" ht="14.25" x14ac:dyDescent="0.25">
      <c r="G11852" s="28"/>
    </row>
    <row r="11853" spans="7:7" s="66" customFormat="1" ht="14.25" x14ac:dyDescent="0.25">
      <c r="G11853" s="28"/>
    </row>
    <row r="11854" spans="7:7" s="66" customFormat="1" ht="14.25" x14ac:dyDescent="0.25">
      <c r="G11854" s="28"/>
    </row>
    <row r="11855" spans="7:7" s="66" customFormat="1" ht="14.25" x14ac:dyDescent="0.25">
      <c r="G11855" s="28"/>
    </row>
    <row r="11856" spans="7:7" s="66" customFormat="1" ht="14.25" x14ac:dyDescent="0.25">
      <c r="G11856" s="28"/>
    </row>
    <row r="11857" spans="7:7" s="66" customFormat="1" ht="14.25" x14ac:dyDescent="0.25">
      <c r="G11857" s="28"/>
    </row>
    <row r="11858" spans="7:7" s="66" customFormat="1" ht="14.25" x14ac:dyDescent="0.25">
      <c r="G11858" s="28"/>
    </row>
    <row r="11859" spans="7:7" s="66" customFormat="1" ht="14.25" x14ac:dyDescent="0.25">
      <c r="G11859" s="28"/>
    </row>
    <row r="11860" spans="7:7" s="66" customFormat="1" ht="14.25" x14ac:dyDescent="0.25">
      <c r="G11860" s="28"/>
    </row>
    <row r="11861" spans="7:7" s="66" customFormat="1" ht="14.25" x14ac:dyDescent="0.25">
      <c r="G11861" s="28"/>
    </row>
    <row r="11862" spans="7:7" s="66" customFormat="1" ht="14.25" x14ac:dyDescent="0.25">
      <c r="G11862" s="28"/>
    </row>
    <row r="11863" spans="7:7" s="66" customFormat="1" ht="14.25" x14ac:dyDescent="0.25">
      <c r="G11863" s="28"/>
    </row>
    <row r="11864" spans="7:7" s="66" customFormat="1" ht="14.25" x14ac:dyDescent="0.25">
      <c r="G11864" s="28"/>
    </row>
    <row r="11865" spans="7:7" s="66" customFormat="1" ht="14.25" x14ac:dyDescent="0.25">
      <c r="G11865" s="28"/>
    </row>
    <row r="11866" spans="7:7" s="66" customFormat="1" ht="14.25" x14ac:dyDescent="0.25">
      <c r="G11866" s="28"/>
    </row>
    <row r="11867" spans="7:7" s="66" customFormat="1" ht="14.25" x14ac:dyDescent="0.25">
      <c r="G11867" s="28"/>
    </row>
    <row r="11868" spans="7:7" s="66" customFormat="1" ht="14.25" x14ac:dyDescent="0.25">
      <c r="G11868" s="28"/>
    </row>
    <row r="11869" spans="7:7" s="66" customFormat="1" ht="14.25" x14ac:dyDescent="0.25">
      <c r="G11869" s="28"/>
    </row>
    <row r="11870" spans="7:7" s="66" customFormat="1" ht="14.25" x14ac:dyDescent="0.25">
      <c r="G11870" s="28"/>
    </row>
    <row r="11871" spans="7:7" s="66" customFormat="1" ht="14.25" x14ac:dyDescent="0.25">
      <c r="G11871" s="28"/>
    </row>
    <row r="11872" spans="7:7" s="66" customFormat="1" ht="14.25" x14ac:dyDescent="0.25">
      <c r="G11872" s="28"/>
    </row>
    <row r="11873" spans="7:7" s="66" customFormat="1" ht="14.25" x14ac:dyDescent="0.25">
      <c r="G11873" s="28"/>
    </row>
    <row r="11874" spans="7:7" s="66" customFormat="1" ht="14.25" x14ac:dyDescent="0.25">
      <c r="G11874" s="28"/>
    </row>
    <row r="11875" spans="7:7" s="66" customFormat="1" ht="14.25" x14ac:dyDescent="0.25">
      <c r="G11875" s="28"/>
    </row>
    <row r="11876" spans="7:7" s="66" customFormat="1" ht="14.25" x14ac:dyDescent="0.25">
      <c r="G11876" s="28"/>
    </row>
    <row r="11877" spans="7:7" s="66" customFormat="1" ht="14.25" x14ac:dyDescent="0.25">
      <c r="G11877" s="28"/>
    </row>
    <row r="11878" spans="7:7" s="66" customFormat="1" ht="14.25" x14ac:dyDescent="0.25">
      <c r="G11878" s="28"/>
    </row>
    <row r="11879" spans="7:7" s="66" customFormat="1" ht="14.25" x14ac:dyDescent="0.25">
      <c r="G11879" s="28"/>
    </row>
    <row r="11880" spans="7:7" s="66" customFormat="1" ht="14.25" x14ac:dyDescent="0.25">
      <c r="G11880" s="28"/>
    </row>
    <row r="11881" spans="7:7" s="66" customFormat="1" ht="14.25" x14ac:dyDescent="0.25">
      <c r="G11881" s="28"/>
    </row>
    <row r="11882" spans="7:7" s="66" customFormat="1" ht="14.25" x14ac:dyDescent="0.25">
      <c r="G11882" s="28"/>
    </row>
    <row r="11883" spans="7:7" s="66" customFormat="1" ht="14.25" x14ac:dyDescent="0.25">
      <c r="G11883" s="28"/>
    </row>
    <row r="11884" spans="7:7" s="66" customFormat="1" ht="14.25" x14ac:dyDescent="0.25">
      <c r="G11884" s="28"/>
    </row>
    <row r="11885" spans="7:7" s="66" customFormat="1" ht="14.25" x14ac:dyDescent="0.25">
      <c r="G11885" s="28"/>
    </row>
    <row r="11886" spans="7:7" s="66" customFormat="1" ht="14.25" x14ac:dyDescent="0.25">
      <c r="G11886" s="28"/>
    </row>
    <row r="11887" spans="7:7" s="66" customFormat="1" ht="14.25" x14ac:dyDescent="0.25">
      <c r="G11887" s="28"/>
    </row>
    <row r="11888" spans="7:7" s="66" customFormat="1" ht="14.25" x14ac:dyDescent="0.25">
      <c r="G11888" s="28"/>
    </row>
    <row r="11889" spans="7:7" s="66" customFormat="1" ht="14.25" x14ac:dyDescent="0.25">
      <c r="G11889" s="28"/>
    </row>
    <row r="11890" spans="7:7" s="66" customFormat="1" ht="14.25" x14ac:dyDescent="0.25">
      <c r="G11890" s="28"/>
    </row>
    <row r="11891" spans="7:7" s="66" customFormat="1" ht="14.25" x14ac:dyDescent="0.25">
      <c r="G11891" s="28"/>
    </row>
    <row r="11892" spans="7:7" s="66" customFormat="1" ht="14.25" x14ac:dyDescent="0.25">
      <c r="G11892" s="28"/>
    </row>
    <row r="11893" spans="7:7" s="66" customFormat="1" ht="14.25" x14ac:dyDescent="0.25">
      <c r="G11893" s="28"/>
    </row>
    <row r="11894" spans="7:7" s="66" customFormat="1" ht="14.25" x14ac:dyDescent="0.25">
      <c r="G11894" s="28"/>
    </row>
    <row r="11895" spans="7:7" s="66" customFormat="1" ht="14.25" x14ac:dyDescent="0.25">
      <c r="G11895" s="28"/>
    </row>
    <row r="11896" spans="7:7" s="66" customFormat="1" ht="14.25" x14ac:dyDescent="0.25">
      <c r="G11896" s="28"/>
    </row>
    <row r="11897" spans="7:7" s="66" customFormat="1" ht="14.25" x14ac:dyDescent="0.25">
      <c r="G11897" s="28"/>
    </row>
    <row r="11898" spans="7:7" s="66" customFormat="1" ht="14.25" x14ac:dyDescent="0.25">
      <c r="G11898" s="28"/>
    </row>
    <row r="11899" spans="7:7" s="66" customFormat="1" ht="14.25" x14ac:dyDescent="0.25">
      <c r="G11899" s="28"/>
    </row>
    <row r="11900" spans="7:7" s="66" customFormat="1" ht="14.25" x14ac:dyDescent="0.25">
      <c r="G11900" s="28"/>
    </row>
    <row r="11901" spans="7:7" s="66" customFormat="1" ht="14.25" x14ac:dyDescent="0.25">
      <c r="G11901" s="28"/>
    </row>
    <row r="11902" spans="7:7" s="66" customFormat="1" ht="14.25" x14ac:dyDescent="0.25">
      <c r="G11902" s="28"/>
    </row>
    <row r="11903" spans="7:7" s="66" customFormat="1" ht="14.25" x14ac:dyDescent="0.25">
      <c r="G11903" s="28"/>
    </row>
    <row r="11904" spans="7:7" s="66" customFormat="1" ht="14.25" x14ac:dyDescent="0.25">
      <c r="G11904" s="28"/>
    </row>
    <row r="11905" spans="7:7" s="66" customFormat="1" ht="14.25" x14ac:dyDescent="0.25">
      <c r="G11905" s="28"/>
    </row>
    <row r="11906" spans="7:7" s="66" customFormat="1" ht="14.25" x14ac:dyDescent="0.25">
      <c r="G11906" s="28"/>
    </row>
    <row r="11907" spans="7:7" s="66" customFormat="1" ht="14.25" x14ac:dyDescent="0.25">
      <c r="G11907" s="28"/>
    </row>
    <row r="11908" spans="7:7" s="66" customFormat="1" ht="14.25" x14ac:dyDescent="0.25">
      <c r="G11908" s="28"/>
    </row>
    <row r="11909" spans="7:7" s="66" customFormat="1" ht="14.25" x14ac:dyDescent="0.25">
      <c r="G11909" s="28"/>
    </row>
    <row r="11910" spans="7:7" s="66" customFormat="1" ht="14.25" x14ac:dyDescent="0.25">
      <c r="G11910" s="28"/>
    </row>
    <row r="11911" spans="7:7" s="66" customFormat="1" ht="14.25" x14ac:dyDescent="0.25">
      <c r="G11911" s="28"/>
    </row>
    <row r="11912" spans="7:7" s="66" customFormat="1" ht="14.25" x14ac:dyDescent="0.25">
      <c r="G11912" s="28"/>
    </row>
    <row r="11913" spans="7:7" s="66" customFormat="1" ht="14.25" x14ac:dyDescent="0.25">
      <c r="G11913" s="28"/>
    </row>
    <row r="11914" spans="7:7" s="66" customFormat="1" ht="14.25" x14ac:dyDescent="0.25">
      <c r="G11914" s="28"/>
    </row>
    <row r="11915" spans="7:7" s="66" customFormat="1" ht="14.25" x14ac:dyDescent="0.25">
      <c r="G11915" s="28"/>
    </row>
    <row r="11916" spans="7:7" s="66" customFormat="1" ht="14.25" x14ac:dyDescent="0.25">
      <c r="G11916" s="28"/>
    </row>
    <row r="11917" spans="7:7" s="66" customFormat="1" ht="14.25" x14ac:dyDescent="0.25">
      <c r="G11917" s="28"/>
    </row>
    <row r="11918" spans="7:7" s="66" customFormat="1" ht="14.25" x14ac:dyDescent="0.25">
      <c r="G11918" s="28"/>
    </row>
    <row r="11919" spans="7:7" s="66" customFormat="1" ht="14.25" x14ac:dyDescent="0.25">
      <c r="G11919" s="28"/>
    </row>
    <row r="11920" spans="7:7" s="66" customFormat="1" ht="14.25" x14ac:dyDescent="0.25">
      <c r="G11920" s="28"/>
    </row>
    <row r="11921" spans="7:7" s="66" customFormat="1" ht="14.25" x14ac:dyDescent="0.25">
      <c r="G11921" s="28"/>
    </row>
    <row r="11922" spans="7:7" s="66" customFormat="1" ht="14.25" x14ac:dyDescent="0.25">
      <c r="G11922" s="28"/>
    </row>
    <row r="11923" spans="7:7" s="66" customFormat="1" ht="14.25" x14ac:dyDescent="0.25">
      <c r="G11923" s="28"/>
    </row>
    <row r="11924" spans="7:7" s="66" customFormat="1" ht="14.25" x14ac:dyDescent="0.25">
      <c r="G11924" s="28"/>
    </row>
    <row r="11925" spans="7:7" s="66" customFormat="1" ht="14.25" x14ac:dyDescent="0.25">
      <c r="G11925" s="28"/>
    </row>
    <row r="11926" spans="7:7" s="66" customFormat="1" ht="14.25" x14ac:dyDescent="0.25">
      <c r="G11926" s="28"/>
    </row>
    <row r="11927" spans="7:7" s="66" customFormat="1" ht="14.25" x14ac:dyDescent="0.25">
      <c r="G11927" s="28"/>
    </row>
    <row r="11928" spans="7:7" s="66" customFormat="1" ht="14.25" x14ac:dyDescent="0.25">
      <c r="G11928" s="28"/>
    </row>
    <row r="11929" spans="7:7" s="66" customFormat="1" ht="14.25" x14ac:dyDescent="0.25">
      <c r="G11929" s="28"/>
    </row>
    <row r="11930" spans="7:7" s="66" customFormat="1" ht="14.25" x14ac:dyDescent="0.25">
      <c r="G11930" s="28"/>
    </row>
    <row r="11931" spans="7:7" s="66" customFormat="1" ht="14.25" x14ac:dyDescent="0.25">
      <c r="G11931" s="28"/>
    </row>
    <row r="11932" spans="7:7" s="66" customFormat="1" ht="14.25" x14ac:dyDescent="0.25">
      <c r="G11932" s="28"/>
    </row>
    <row r="11933" spans="7:7" s="66" customFormat="1" ht="14.25" x14ac:dyDescent="0.25">
      <c r="G11933" s="28"/>
    </row>
    <row r="11934" spans="7:7" s="66" customFormat="1" ht="14.25" x14ac:dyDescent="0.25">
      <c r="G11934" s="28"/>
    </row>
    <row r="11935" spans="7:7" s="66" customFormat="1" ht="14.25" x14ac:dyDescent="0.25">
      <c r="G11935" s="28"/>
    </row>
    <row r="11936" spans="7:7" s="66" customFormat="1" ht="14.25" x14ac:dyDescent="0.25">
      <c r="G11936" s="28"/>
    </row>
    <row r="11937" spans="7:7" s="66" customFormat="1" ht="14.25" x14ac:dyDescent="0.25">
      <c r="G11937" s="28"/>
    </row>
    <row r="11938" spans="7:7" s="66" customFormat="1" ht="14.25" x14ac:dyDescent="0.25">
      <c r="G11938" s="28"/>
    </row>
    <row r="11939" spans="7:7" s="66" customFormat="1" ht="14.25" x14ac:dyDescent="0.25">
      <c r="G11939" s="28"/>
    </row>
    <row r="11940" spans="7:7" s="66" customFormat="1" ht="14.25" x14ac:dyDescent="0.25">
      <c r="G11940" s="28"/>
    </row>
    <row r="11941" spans="7:7" s="66" customFormat="1" ht="14.25" x14ac:dyDescent="0.25">
      <c r="G11941" s="28"/>
    </row>
    <row r="11942" spans="7:7" s="66" customFormat="1" ht="14.25" x14ac:dyDescent="0.25">
      <c r="G11942" s="28"/>
    </row>
    <row r="11943" spans="7:7" s="66" customFormat="1" ht="14.25" x14ac:dyDescent="0.25">
      <c r="G11943" s="28"/>
    </row>
    <row r="11944" spans="7:7" s="66" customFormat="1" ht="14.25" x14ac:dyDescent="0.25">
      <c r="G11944" s="28"/>
    </row>
    <row r="11945" spans="7:7" s="66" customFormat="1" ht="14.25" x14ac:dyDescent="0.25">
      <c r="G11945" s="28"/>
    </row>
    <row r="11946" spans="7:7" s="66" customFormat="1" ht="14.25" x14ac:dyDescent="0.25">
      <c r="G11946" s="28"/>
    </row>
    <row r="11947" spans="7:7" s="66" customFormat="1" ht="14.25" x14ac:dyDescent="0.25">
      <c r="G11947" s="28"/>
    </row>
    <row r="11948" spans="7:7" s="66" customFormat="1" ht="14.25" x14ac:dyDescent="0.25">
      <c r="G11948" s="28"/>
    </row>
    <row r="11949" spans="7:7" s="66" customFormat="1" ht="14.25" x14ac:dyDescent="0.25">
      <c r="G11949" s="28"/>
    </row>
    <row r="11950" spans="7:7" s="66" customFormat="1" ht="14.25" x14ac:dyDescent="0.25">
      <c r="G11950" s="28"/>
    </row>
    <row r="11951" spans="7:7" s="66" customFormat="1" ht="14.25" x14ac:dyDescent="0.25">
      <c r="G11951" s="28"/>
    </row>
    <row r="11952" spans="7:7" s="66" customFormat="1" ht="14.25" x14ac:dyDescent="0.25">
      <c r="G11952" s="28"/>
    </row>
    <row r="11953" spans="7:7" s="66" customFormat="1" ht="14.25" x14ac:dyDescent="0.25">
      <c r="G11953" s="28"/>
    </row>
    <row r="11954" spans="7:7" s="66" customFormat="1" ht="14.25" x14ac:dyDescent="0.25">
      <c r="G11954" s="28"/>
    </row>
    <row r="11955" spans="7:7" s="66" customFormat="1" ht="14.25" x14ac:dyDescent="0.25">
      <c r="G11955" s="28"/>
    </row>
    <row r="11956" spans="7:7" s="66" customFormat="1" ht="14.25" x14ac:dyDescent="0.25">
      <c r="G11956" s="28"/>
    </row>
    <row r="11957" spans="7:7" s="66" customFormat="1" ht="14.25" x14ac:dyDescent="0.25">
      <c r="G11957" s="28"/>
    </row>
    <row r="11958" spans="7:7" s="66" customFormat="1" ht="14.25" x14ac:dyDescent="0.25">
      <c r="G11958" s="28"/>
    </row>
    <row r="11959" spans="7:7" s="66" customFormat="1" ht="14.25" x14ac:dyDescent="0.25">
      <c r="G11959" s="28"/>
    </row>
    <row r="11960" spans="7:7" s="66" customFormat="1" ht="14.25" x14ac:dyDescent="0.25">
      <c r="G11960" s="28"/>
    </row>
    <row r="11961" spans="7:7" s="66" customFormat="1" ht="14.25" x14ac:dyDescent="0.25">
      <c r="G11961" s="28"/>
    </row>
    <row r="11962" spans="7:7" s="66" customFormat="1" ht="14.25" x14ac:dyDescent="0.25">
      <c r="G11962" s="28"/>
    </row>
    <row r="11963" spans="7:7" s="66" customFormat="1" ht="14.25" x14ac:dyDescent="0.25">
      <c r="G11963" s="28"/>
    </row>
    <row r="11964" spans="7:7" s="66" customFormat="1" ht="14.25" x14ac:dyDescent="0.25">
      <c r="G11964" s="28"/>
    </row>
    <row r="11965" spans="7:7" s="66" customFormat="1" ht="14.25" x14ac:dyDescent="0.25">
      <c r="G11965" s="28"/>
    </row>
    <row r="11966" spans="7:7" s="66" customFormat="1" ht="14.25" x14ac:dyDescent="0.25">
      <c r="G11966" s="28"/>
    </row>
    <row r="11967" spans="7:7" s="66" customFormat="1" ht="14.25" x14ac:dyDescent="0.25">
      <c r="G11967" s="28"/>
    </row>
    <row r="11968" spans="7:7" s="66" customFormat="1" ht="14.25" x14ac:dyDescent="0.25">
      <c r="G11968" s="28"/>
    </row>
    <row r="11969" spans="7:7" s="66" customFormat="1" ht="14.25" x14ac:dyDescent="0.25">
      <c r="G11969" s="28"/>
    </row>
    <row r="11970" spans="7:7" s="66" customFormat="1" ht="14.25" x14ac:dyDescent="0.25">
      <c r="G11970" s="28"/>
    </row>
    <row r="11971" spans="7:7" s="66" customFormat="1" ht="14.25" x14ac:dyDescent="0.25">
      <c r="G11971" s="28"/>
    </row>
    <row r="11972" spans="7:7" s="66" customFormat="1" ht="14.25" x14ac:dyDescent="0.25">
      <c r="G11972" s="28"/>
    </row>
    <row r="11973" spans="7:7" s="66" customFormat="1" ht="14.25" x14ac:dyDescent="0.25">
      <c r="G11973" s="28"/>
    </row>
    <row r="11974" spans="7:7" s="66" customFormat="1" ht="14.25" x14ac:dyDescent="0.25">
      <c r="G11974" s="28"/>
    </row>
    <row r="11975" spans="7:7" s="66" customFormat="1" ht="14.25" x14ac:dyDescent="0.25">
      <c r="G11975" s="28"/>
    </row>
    <row r="11976" spans="7:7" s="66" customFormat="1" ht="14.25" x14ac:dyDescent="0.25">
      <c r="G11976" s="28"/>
    </row>
    <row r="11977" spans="7:7" s="66" customFormat="1" ht="14.25" x14ac:dyDescent="0.25">
      <c r="G11977" s="28"/>
    </row>
    <row r="11978" spans="7:7" s="66" customFormat="1" ht="14.25" x14ac:dyDescent="0.25">
      <c r="G11978" s="28"/>
    </row>
    <row r="11979" spans="7:7" s="66" customFormat="1" ht="14.25" x14ac:dyDescent="0.25">
      <c r="G11979" s="28"/>
    </row>
    <row r="11980" spans="7:7" s="66" customFormat="1" ht="14.25" x14ac:dyDescent="0.25">
      <c r="G11980" s="28"/>
    </row>
    <row r="11981" spans="7:7" s="66" customFormat="1" ht="14.25" x14ac:dyDescent="0.25">
      <c r="G11981" s="28"/>
    </row>
    <row r="11982" spans="7:7" s="66" customFormat="1" ht="14.25" x14ac:dyDescent="0.25">
      <c r="G11982" s="28"/>
    </row>
    <row r="11983" spans="7:7" s="66" customFormat="1" ht="14.25" x14ac:dyDescent="0.25">
      <c r="G11983" s="28"/>
    </row>
    <row r="11984" spans="7:7" s="66" customFormat="1" ht="14.25" x14ac:dyDescent="0.25">
      <c r="G11984" s="28"/>
    </row>
    <row r="11985" spans="7:7" s="66" customFormat="1" ht="14.25" x14ac:dyDescent="0.25">
      <c r="G11985" s="28"/>
    </row>
    <row r="11986" spans="7:7" s="66" customFormat="1" ht="14.25" x14ac:dyDescent="0.25">
      <c r="G11986" s="28"/>
    </row>
    <row r="11987" spans="7:7" s="66" customFormat="1" ht="14.25" x14ac:dyDescent="0.25">
      <c r="G11987" s="28"/>
    </row>
    <row r="11988" spans="7:7" s="66" customFormat="1" ht="14.25" x14ac:dyDescent="0.25">
      <c r="G11988" s="28"/>
    </row>
    <row r="11989" spans="7:7" s="66" customFormat="1" ht="14.25" x14ac:dyDescent="0.25">
      <c r="G11989" s="28"/>
    </row>
    <row r="11990" spans="7:7" s="66" customFormat="1" ht="14.25" x14ac:dyDescent="0.25">
      <c r="G11990" s="28"/>
    </row>
    <row r="11991" spans="7:7" s="66" customFormat="1" ht="14.25" x14ac:dyDescent="0.25">
      <c r="G11991" s="28"/>
    </row>
    <row r="11992" spans="7:7" s="66" customFormat="1" ht="14.25" x14ac:dyDescent="0.25">
      <c r="G11992" s="28"/>
    </row>
    <row r="11993" spans="7:7" s="66" customFormat="1" ht="14.25" x14ac:dyDescent="0.25">
      <c r="G11993" s="28"/>
    </row>
    <row r="11994" spans="7:7" s="66" customFormat="1" ht="14.25" x14ac:dyDescent="0.25">
      <c r="G11994" s="28"/>
    </row>
    <row r="11995" spans="7:7" s="66" customFormat="1" ht="14.25" x14ac:dyDescent="0.25">
      <c r="G11995" s="28"/>
    </row>
    <row r="11996" spans="7:7" s="66" customFormat="1" ht="14.25" x14ac:dyDescent="0.25">
      <c r="G11996" s="28"/>
    </row>
    <row r="11997" spans="7:7" s="66" customFormat="1" ht="14.25" x14ac:dyDescent="0.25">
      <c r="G11997" s="28"/>
    </row>
    <row r="11998" spans="7:7" s="66" customFormat="1" ht="14.25" x14ac:dyDescent="0.25">
      <c r="G11998" s="28"/>
    </row>
    <row r="11999" spans="7:7" s="66" customFormat="1" ht="14.25" x14ac:dyDescent="0.25">
      <c r="G11999" s="28"/>
    </row>
    <row r="12000" spans="7:7" s="66" customFormat="1" ht="14.25" x14ac:dyDescent="0.25">
      <c r="G12000" s="28"/>
    </row>
    <row r="12001" spans="7:7" s="66" customFormat="1" ht="14.25" x14ac:dyDescent="0.25">
      <c r="G12001" s="28"/>
    </row>
    <row r="12002" spans="7:7" s="66" customFormat="1" ht="14.25" x14ac:dyDescent="0.25">
      <c r="G12002" s="28"/>
    </row>
    <row r="12003" spans="7:7" s="66" customFormat="1" ht="14.25" x14ac:dyDescent="0.25">
      <c r="G12003" s="28"/>
    </row>
    <row r="12004" spans="7:7" s="66" customFormat="1" ht="14.25" x14ac:dyDescent="0.25">
      <c r="G12004" s="28"/>
    </row>
    <row r="12005" spans="7:7" s="66" customFormat="1" ht="14.25" x14ac:dyDescent="0.25">
      <c r="G12005" s="28"/>
    </row>
    <row r="12006" spans="7:7" s="66" customFormat="1" ht="14.25" x14ac:dyDescent="0.25">
      <c r="G12006" s="28"/>
    </row>
    <row r="12007" spans="7:7" s="66" customFormat="1" ht="14.25" x14ac:dyDescent="0.25">
      <c r="G12007" s="28"/>
    </row>
    <row r="12008" spans="7:7" s="66" customFormat="1" ht="14.25" x14ac:dyDescent="0.25">
      <c r="G12008" s="28"/>
    </row>
    <row r="12009" spans="7:7" s="66" customFormat="1" ht="14.25" x14ac:dyDescent="0.25">
      <c r="G12009" s="28"/>
    </row>
    <row r="12010" spans="7:7" s="66" customFormat="1" ht="14.25" x14ac:dyDescent="0.25">
      <c r="G12010" s="28"/>
    </row>
    <row r="12011" spans="7:7" s="66" customFormat="1" ht="14.25" x14ac:dyDescent="0.25">
      <c r="G12011" s="28"/>
    </row>
    <row r="12012" spans="7:7" s="66" customFormat="1" ht="14.25" x14ac:dyDescent="0.25">
      <c r="G12012" s="28"/>
    </row>
    <row r="12013" spans="7:7" s="66" customFormat="1" ht="14.25" x14ac:dyDescent="0.25">
      <c r="G12013" s="28"/>
    </row>
    <row r="12014" spans="7:7" s="66" customFormat="1" ht="14.25" x14ac:dyDescent="0.25">
      <c r="G12014" s="28"/>
    </row>
    <row r="12015" spans="7:7" s="66" customFormat="1" ht="14.25" x14ac:dyDescent="0.25">
      <c r="G12015" s="28"/>
    </row>
    <row r="12016" spans="7:7" s="66" customFormat="1" ht="14.25" x14ac:dyDescent="0.25">
      <c r="G12016" s="28"/>
    </row>
    <row r="12017" spans="7:7" s="66" customFormat="1" ht="14.25" x14ac:dyDescent="0.25">
      <c r="G12017" s="28"/>
    </row>
    <row r="12018" spans="7:7" s="66" customFormat="1" ht="14.25" x14ac:dyDescent="0.25">
      <c r="G12018" s="28"/>
    </row>
    <row r="12019" spans="7:7" s="66" customFormat="1" ht="14.25" x14ac:dyDescent="0.25">
      <c r="G12019" s="28"/>
    </row>
    <row r="12020" spans="7:7" s="66" customFormat="1" ht="14.25" x14ac:dyDescent="0.25">
      <c r="G12020" s="28"/>
    </row>
    <row r="12021" spans="7:7" s="66" customFormat="1" ht="14.25" x14ac:dyDescent="0.25">
      <c r="G12021" s="28"/>
    </row>
    <row r="12022" spans="7:7" s="66" customFormat="1" ht="14.25" x14ac:dyDescent="0.25">
      <c r="G12022" s="28"/>
    </row>
    <row r="12023" spans="7:7" s="66" customFormat="1" ht="14.25" x14ac:dyDescent="0.25">
      <c r="G12023" s="28"/>
    </row>
    <row r="12024" spans="7:7" s="66" customFormat="1" ht="14.25" x14ac:dyDescent="0.25">
      <c r="G12024" s="28"/>
    </row>
    <row r="12025" spans="7:7" s="66" customFormat="1" ht="14.25" x14ac:dyDescent="0.25">
      <c r="G12025" s="28"/>
    </row>
    <row r="12026" spans="7:7" s="66" customFormat="1" ht="14.25" x14ac:dyDescent="0.25">
      <c r="G12026" s="28"/>
    </row>
    <row r="12027" spans="7:7" s="66" customFormat="1" ht="14.25" x14ac:dyDescent="0.25">
      <c r="G12027" s="28"/>
    </row>
    <row r="12028" spans="7:7" s="66" customFormat="1" ht="14.25" x14ac:dyDescent="0.25">
      <c r="G12028" s="28"/>
    </row>
    <row r="12029" spans="7:7" s="66" customFormat="1" ht="14.25" x14ac:dyDescent="0.25">
      <c r="G12029" s="28"/>
    </row>
    <row r="12030" spans="7:7" s="66" customFormat="1" ht="14.25" x14ac:dyDescent="0.25">
      <c r="G12030" s="28"/>
    </row>
    <row r="12031" spans="7:7" s="66" customFormat="1" ht="14.25" x14ac:dyDescent="0.25">
      <c r="G12031" s="28"/>
    </row>
    <row r="12032" spans="7:7" s="66" customFormat="1" ht="14.25" x14ac:dyDescent="0.25">
      <c r="G12032" s="28"/>
    </row>
    <row r="12033" spans="7:7" s="66" customFormat="1" ht="14.25" x14ac:dyDescent="0.25">
      <c r="G12033" s="28"/>
    </row>
    <row r="12034" spans="7:7" s="66" customFormat="1" ht="14.25" x14ac:dyDescent="0.25">
      <c r="G12034" s="28"/>
    </row>
    <row r="12035" spans="7:7" s="66" customFormat="1" ht="14.25" x14ac:dyDescent="0.25">
      <c r="G12035" s="28"/>
    </row>
    <row r="12036" spans="7:7" s="66" customFormat="1" ht="14.25" x14ac:dyDescent="0.25">
      <c r="G12036" s="28"/>
    </row>
    <row r="12037" spans="7:7" s="66" customFormat="1" ht="14.25" x14ac:dyDescent="0.25">
      <c r="G12037" s="28"/>
    </row>
    <row r="12038" spans="7:7" s="66" customFormat="1" ht="14.25" x14ac:dyDescent="0.25">
      <c r="G12038" s="28"/>
    </row>
    <row r="12039" spans="7:7" s="66" customFormat="1" ht="14.25" x14ac:dyDescent="0.25">
      <c r="G12039" s="28"/>
    </row>
    <row r="12040" spans="7:7" s="66" customFormat="1" ht="14.25" x14ac:dyDescent="0.25">
      <c r="G12040" s="28"/>
    </row>
    <row r="12041" spans="7:7" s="66" customFormat="1" ht="14.25" x14ac:dyDescent="0.25">
      <c r="G12041" s="28"/>
    </row>
    <row r="12042" spans="7:7" s="66" customFormat="1" ht="14.25" x14ac:dyDescent="0.25">
      <c r="G12042" s="28"/>
    </row>
    <row r="12043" spans="7:7" s="66" customFormat="1" ht="14.25" x14ac:dyDescent="0.25">
      <c r="G12043" s="28"/>
    </row>
    <row r="12044" spans="7:7" s="66" customFormat="1" ht="14.25" x14ac:dyDescent="0.25">
      <c r="G12044" s="28"/>
    </row>
    <row r="12045" spans="7:7" s="66" customFormat="1" ht="14.25" x14ac:dyDescent="0.25">
      <c r="G12045" s="28"/>
    </row>
    <row r="12046" spans="7:7" s="66" customFormat="1" ht="14.25" x14ac:dyDescent="0.25">
      <c r="G12046" s="28"/>
    </row>
    <row r="12047" spans="7:7" s="66" customFormat="1" ht="14.25" x14ac:dyDescent="0.25">
      <c r="G12047" s="28"/>
    </row>
    <row r="12048" spans="7:7" s="66" customFormat="1" ht="14.25" x14ac:dyDescent="0.25">
      <c r="G12048" s="28"/>
    </row>
    <row r="12049" spans="7:7" s="66" customFormat="1" ht="14.25" x14ac:dyDescent="0.25">
      <c r="G12049" s="28"/>
    </row>
    <row r="12050" spans="7:7" s="66" customFormat="1" ht="14.25" x14ac:dyDescent="0.25">
      <c r="G12050" s="28"/>
    </row>
    <row r="12051" spans="7:7" s="66" customFormat="1" ht="14.25" x14ac:dyDescent="0.25">
      <c r="G12051" s="28"/>
    </row>
    <row r="12052" spans="7:7" s="66" customFormat="1" ht="14.25" x14ac:dyDescent="0.25">
      <c r="G12052" s="28"/>
    </row>
    <row r="12053" spans="7:7" s="66" customFormat="1" ht="14.25" x14ac:dyDescent="0.25">
      <c r="G12053" s="28"/>
    </row>
    <row r="12054" spans="7:7" s="66" customFormat="1" ht="14.25" x14ac:dyDescent="0.25">
      <c r="G12054" s="28"/>
    </row>
    <row r="12055" spans="7:7" s="66" customFormat="1" ht="14.25" x14ac:dyDescent="0.25">
      <c r="G12055" s="28"/>
    </row>
    <row r="12056" spans="7:7" s="66" customFormat="1" ht="14.25" x14ac:dyDescent="0.25">
      <c r="G12056" s="28"/>
    </row>
    <row r="12057" spans="7:7" s="66" customFormat="1" ht="14.25" x14ac:dyDescent="0.25">
      <c r="G12057" s="28"/>
    </row>
    <row r="12058" spans="7:7" s="66" customFormat="1" ht="14.25" x14ac:dyDescent="0.25">
      <c r="G12058" s="28"/>
    </row>
    <row r="12059" spans="7:7" s="66" customFormat="1" ht="14.25" x14ac:dyDescent="0.25">
      <c r="G12059" s="28"/>
    </row>
    <row r="12060" spans="7:7" s="66" customFormat="1" ht="14.25" x14ac:dyDescent="0.25">
      <c r="G12060" s="28"/>
    </row>
    <row r="12061" spans="7:7" s="66" customFormat="1" ht="14.25" x14ac:dyDescent="0.25">
      <c r="G12061" s="28"/>
    </row>
    <row r="12062" spans="7:7" s="66" customFormat="1" ht="14.25" x14ac:dyDescent="0.25">
      <c r="G12062" s="28"/>
    </row>
    <row r="12063" spans="7:7" s="66" customFormat="1" ht="14.25" x14ac:dyDescent="0.25">
      <c r="G12063" s="28"/>
    </row>
    <row r="12064" spans="7:7" s="66" customFormat="1" ht="14.25" x14ac:dyDescent="0.25">
      <c r="G12064" s="28"/>
    </row>
    <row r="12065" spans="7:7" s="66" customFormat="1" ht="14.25" x14ac:dyDescent="0.25">
      <c r="G12065" s="28"/>
    </row>
    <row r="12066" spans="7:7" s="66" customFormat="1" ht="14.25" x14ac:dyDescent="0.25">
      <c r="G12066" s="28"/>
    </row>
    <row r="12067" spans="7:7" s="66" customFormat="1" ht="14.25" x14ac:dyDescent="0.25">
      <c r="G12067" s="28"/>
    </row>
    <row r="12068" spans="7:7" s="66" customFormat="1" ht="14.25" x14ac:dyDescent="0.25">
      <c r="G12068" s="28"/>
    </row>
    <row r="12069" spans="7:7" s="66" customFormat="1" ht="14.25" x14ac:dyDescent="0.25">
      <c r="G12069" s="28"/>
    </row>
    <row r="12070" spans="7:7" s="66" customFormat="1" ht="14.25" x14ac:dyDescent="0.25">
      <c r="G12070" s="28"/>
    </row>
    <row r="12071" spans="7:7" s="66" customFormat="1" ht="14.25" x14ac:dyDescent="0.25">
      <c r="G12071" s="28"/>
    </row>
    <row r="12072" spans="7:7" s="66" customFormat="1" ht="14.25" x14ac:dyDescent="0.25">
      <c r="G12072" s="28"/>
    </row>
    <row r="12073" spans="7:7" s="66" customFormat="1" ht="14.25" x14ac:dyDescent="0.25">
      <c r="G12073" s="28"/>
    </row>
    <row r="12074" spans="7:7" s="66" customFormat="1" ht="14.25" x14ac:dyDescent="0.25">
      <c r="G12074" s="28"/>
    </row>
    <row r="12075" spans="7:7" s="66" customFormat="1" ht="14.25" x14ac:dyDescent="0.25">
      <c r="G12075" s="28"/>
    </row>
    <row r="12076" spans="7:7" s="66" customFormat="1" ht="14.25" x14ac:dyDescent="0.25">
      <c r="G12076" s="28"/>
    </row>
    <row r="12077" spans="7:7" s="66" customFormat="1" ht="14.25" x14ac:dyDescent="0.25">
      <c r="G12077" s="28"/>
    </row>
    <row r="12078" spans="7:7" s="66" customFormat="1" ht="14.25" x14ac:dyDescent="0.25">
      <c r="G12078" s="28"/>
    </row>
    <row r="12079" spans="7:7" s="66" customFormat="1" ht="14.25" x14ac:dyDescent="0.25">
      <c r="G12079" s="28"/>
    </row>
    <row r="12080" spans="7:7" s="66" customFormat="1" ht="14.25" x14ac:dyDescent="0.25">
      <c r="G12080" s="28"/>
    </row>
    <row r="12081" spans="7:7" s="66" customFormat="1" ht="14.25" x14ac:dyDescent="0.25">
      <c r="G12081" s="28"/>
    </row>
    <row r="12082" spans="7:7" s="66" customFormat="1" ht="14.25" x14ac:dyDescent="0.25">
      <c r="G12082" s="28"/>
    </row>
    <row r="12083" spans="7:7" s="66" customFormat="1" ht="14.25" x14ac:dyDescent="0.25">
      <c r="G12083" s="28"/>
    </row>
    <row r="12084" spans="7:7" s="66" customFormat="1" ht="14.25" x14ac:dyDescent="0.25">
      <c r="G12084" s="28"/>
    </row>
    <row r="12085" spans="7:7" s="66" customFormat="1" ht="14.25" x14ac:dyDescent="0.25">
      <c r="G12085" s="28"/>
    </row>
    <row r="12086" spans="7:7" s="66" customFormat="1" ht="14.25" x14ac:dyDescent="0.25">
      <c r="G12086" s="28"/>
    </row>
    <row r="12087" spans="7:7" s="66" customFormat="1" ht="14.25" x14ac:dyDescent="0.25">
      <c r="G12087" s="28"/>
    </row>
    <row r="12088" spans="7:7" s="66" customFormat="1" ht="14.25" x14ac:dyDescent="0.25">
      <c r="G12088" s="28"/>
    </row>
    <row r="12089" spans="7:7" s="66" customFormat="1" ht="14.25" x14ac:dyDescent="0.25">
      <c r="G12089" s="28"/>
    </row>
    <row r="12090" spans="7:7" s="66" customFormat="1" ht="14.25" x14ac:dyDescent="0.25">
      <c r="G12090" s="28"/>
    </row>
    <row r="12091" spans="7:7" s="66" customFormat="1" ht="14.25" x14ac:dyDescent="0.25">
      <c r="G12091" s="28"/>
    </row>
    <row r="12092" spans="7:7" s="66" customFormat="1" ht="14.25" x14ac:dyDescent="0.25">
      <c r="G12092" s="28"/>
    </row>
    <row r="12093" spans="7:7" s="66" customFormat="1" ht="14.25" x14ac:dyDescent="0.25">
      <c r="G12093" s="28"/>
    </row>
    <row r="12094" spans="7:7" s="66" customFormat="1" ht="14.25" x14ac:dyDescent="0.25">
      <c r="G12094" s="28"/>
    </row>
    <row r="12095" spans="7:7" s="66" customFormat="1" ht="14.25" x14ac:dyDescent="0.25">
      <c r="G12095" s="28"/>
    </row>
    <row r="12096" spans="7:7" s="66" customFormat="1" ht="14.25" x14ac:dyDescent="0.25">
      <c r="G12096" s="28"/>
    </row>
    <row r="12097" spans="7:7" s="66" customFormat="1" ht="14.25" x14ac:dyDescent="0.25">
      <c r="G12097" s="28"/>
    </row>
    <row r="12098" spans="7:7" s="66" customFormat="1" ht="14.25" x14ac:dyDescent="0.25">
      <c r="G12098" s="28"/>
    </row>
    <row r="12099" spans="7:7" s="66" customFormat="1" ht="14.25" x14ac:dyDescent="0.25">
      <c r="G12099" s="28"/>
    </row>
    <row r="12100" spans="7:7" s="66" customFormat="1" ht="14.25" x14ac:dyDescent="0.25">
      <c r="G12100" s="28"/>
    </row>
    <row r="12101" spans="7:7" s="66" customFormat="1" ht="14.25" x14ac:dyDescent="0.25">
      <c r="G12101" s="28"/>
    </row>
    <row r="12102" spans="7:7" s="66" customFormat="1" ht="14.25" x14ac:dyDescent="0.25">
      <c r="G12102" s="28"/>
    </row>
    <row r="12103" spans="7:7" s="66" customFormat="1" ht="14.25" x14ac:dyDescent="0.25">
      <c r="G12103" s="28"/>
    </row>
    <row r="12104" spans="7:7" s="66" customFormat="1" ht="14.25" x14ac:dyDescent="0.25">
      <c r="G12104" s="28"/>
    </row>
    <row r="12105" spans="7:7" s="66" customFormat="1" ht="14.25" x14ac:dyDescent="0.25">
      <c r="G12105" s="28"/>
    </row>
    <row r="12106" spans="7:7" s="66" customFormat="1" ht="14.25" x14ac:dyDescent="0.25">
      <c r="G12106" s="28"/>
    </row>
    <row r="12107" spans="7:7" s="66" customFormat="1" ht="14.25" x14ac:dyDescent="0.25">
      <c r="G12107" s="28"/>
    </row>
    <row r="12108" spans="7:7" s="66" customFormat="1" ht="14.25" x14ac:dyDescent="0.25">
      <c r="G12108" s="28"/>
    </row>
    <row r="12109" spans="7:7" s="66" customFormat="1" ht="14.25" x14ac:dyDescent="0.25">
      <c r="G12109" s="28"/>
    </row>
    <row r="12110" spans="7:7" s="66" customFormat="1" ht="14.25" x14ac:dyDescent="0.25">
      <c r="G12110" s="28"/>
    </row>
    <row r="12111" spans="7:7" s="66" customFormat="1" ht="14.25" x14ac:dyDescent="0.25">
      <c r="G12111" s="28"/>
    </row>
    <row r="12112" spans="7:7" s="66" customFormat="1" ht="14.25" x14ac:dyDescent="0.25">
      <c r="G12112" s="28"/>
    </row>
    <row r="12113" spans="7:7" s="66" customFormat="1" ht="14.25" x14ac:dyDescent="0.25">
      <c r="G12113" s="28"/>
    </row>
    <row r="12114" spans="7:7" s="66" customFormat="1" ht="14.25" x14ac:dyDescent="0.25">
      <c r="G12114" s="28"/>
    </row>
    <row r="12115" spans="7:7" s="66" customFormat="1" ht="14.25" x14ac:dyDescent="0.25">
      <c r="G12115" s="28"/>
    </row>
    <row r="12116" spans="7:7" s="66" customFormat="1" ht="14.25" x14ac:dyDescent="0.25">
      <c r="G12116" s="28"/>
    </row>
    <row r="12117" spans="7:7" s="66" customFormat="1" ht="14.25" x14ac:dyDescent="0.25">
      <c r="G12117" s="28"/>
    </row>
    <row r="12118" spans="7:7" s="66" customFormat="1" ht="14.25" x14ac:dyDescent="0.25">
      <c r="G12118" s="28"/>
    </row>
    <row r="12119" spans="7:7" s="66" customFormat="1" ht="14.25" x14ac:dyDescent="0.25">
      <c r="G12119" s="28"/>
    </row>
    <row r="12120" spans="7:7" s="66" customFormat="1" ht="14.25" x14ac:dyDescent="0.25">
      <c r="G12120" s="28"/>
    </row>
    <row r="12121" spans="7:7" s="66" customFormat="1" ht="14.25" x14ac:dyDescent="0.25">
      <c r="G12121" s="28"/>
    </row>
    <row r="12122" spans="7:7" s="66" customFormat="1" ht="14.25" x14ac:dyDescent="0.25">
      <c r="G12122" s="28"/>
    </row>
    <row r="12123" spans="7:7" s="66" customFormat="1" ht="14.25" x14ac:dyDescent="0.25">
      <c r="G12123" s="28"/>
    </row>
    <row r="12124" spans="7:7" s="66" customFormat="1" ht="14.25" x14ac:dyDescent="0.25">
      <c r="G12124" s="28"/>
    </row>
    <row r="12125" spans="7:7" s="66" customFormat="1" ht="14.25" x14ac:dyDescent="0.25">
      <c r="G12125" s="28"/>
    </row>
    <row r="12126" spans="7:7" s="66" customFormat="1" ht="14.25" x14ac:dyDescent="0.25">
      <c r="G12126" s="28"/>
    </row>
    <row r="12127" spans="7:7" s="66" customFormat="1" ht="14.25" x14ac:dyDescent="0.25">
      <c r="G12127" s="28"/>
    </row>
    <row r="12128" spans="7:7" s="66" customFormat="1" ht="14.25" x14ac:dyDescent="0.25">
      <c r="G12128" s="28"/>
    </row>
    <row r="12129" spans="7:7" s="66" customFormat="1" ht="14.25" x14ac:dyDescent="0.25">
      <c r="G12129" s="28"/>
    </row>
    <row r="12130" spans="7:7" s="66" customFormat="1" ht="14.25" x14ac:dyDescent="0.25">
      <c r="G12130" s="28"/>
    </row>
    <row r="12131" spans="7:7" s="66" customFormat="1" ht="14.25" x14ac:dyDescent="0.25">
      <c r="G12131" s="28"/>
    </row>
    <row r="12132" spans="7:7" s="66" customFormat="1" ht="14.25" x14ac:dyDescent="0.25">
      <c r="G12132" s="28"/>
    </row>
    <row r="12133" spans="7:7" s="66" customFormat="1" ht="14.25" x14ac:dyDescent="0.25">
      <c r="G12133" s="28"/>
    </row>
    <row r="12134" spans="7:7" s="66" customFormat="1" ht="14.25" x14ac:dyDescent="0.25">
      <c r="G12134" s="28"/>
    </row>
    <row r="12135" spans="7:7" s="66" customFormat="1" ht="14.25" x14ac:dyDescent="0.25">
      <c r="G12135" s="28"/>
    </row>
    <row r="12136" spans="7:7" s="66" customFormat="1" ht="14.25" x14ac:dyDescent="0.25">
      <c r="G12136" s="28"/>
    </row>
    <row r="12137" spans="7:7" s="66" customFormat="1" ht="14.25" x14ac:dyDescent="0.25">
      <c r="G12137" s="28"/>
    </row>
    <row r="12138" spans="7:7" s="66" customFormat="1" ht="14.25" x14ac:dyDescent="0.25">
      <c r="G12138" s="28"/>
    </row>
    <row r="12139" spans="7:7" s="66" customFormat="1" ht="14.25" x14ac:dyDescent="0.25">
      <c r="G12139" s="28"/>
    </row>
    <row r="12140" spans="7:7" s="66" customFormat="1" ht="14.25" x14ac:dyDescent="0.25">
      <c r="G12140" s="28"/>
    </row>
    <row r="12141" spans="7:7" s="66" customFormat="1" ht="14.25" x14ac:dyDescent="0.25">
      <c r="G12141" s="28"/>
    </row>
    <row r="12142" spans="7:7" s="66" customFormat="1" ht="14.25" x14ac:dyDescent="0.25">
      <c r="G12142" s="28"/>
    </row>
    <row r="12143" spans="7:7" s="66" customFormat="1" ht="14.25" x14ac:dyDescent="0.25">
      <c r="G12143" s="28"/>
    </row>
    <row r="12144" spans="7:7" s="66" customFormat="1" ht="14.25" x14ac:dyDescent="0.25">
      <c r="G12144" s="28"/>
    </row>
    <row r="12145" spans="7:7" s="66" customFormat="1" ht="14.25" x14ac:dyDescent="0.25">
      <c r="G12145" s="28"/>
    </row>
    <row r="12146" spans="7:7" s="66" customFormat="1" ht="14.25" x14ac:dyDescent="0.25">
      <c r="G12146" s="28"/>
    </row>
    <row r="12147" spans="7:7" s="66" customFormat="1" ht="14.25" x14ac:dyDescent="0.25">
      <c r="G12147" s="28"/>
    </row>
    <row r="12148" spans="7:7" s="66" customFormat="1" ht="14.25" x14ac:dyDescent="0.25">
      <c r="G12148" s="28"/>
    </row>
    <row r="12149" spans="7:7" s="66" customFormat="1" ht="14.25" x14ac:dyDescent="0.25">
      <c r="G12149" s="28"/>
    </row>
    <row r="12150" spans="7:7" s="66" customFormat="1" ht="14.25" x14ac:dyDescent="0.25">
      <c r="G12150" s="28"/>
    </row>
    <row r="12151" spans="7:7" s="66" customFormat="1" ht="14.25" x14ac:dyDescent="0.25">
      <c r="G12151" s="28"/>
    </row>
    <row r="12152" spans="7:7" s="66" customFormat="1" ht="14.25" x14ac:dyDescent="0.25">
      <c r="G12152" s="28"/>
    </row>
    <row r="12153" spans="7:7" s="66" customFormat="1" ht="14.25" x14ac:dyDescent="0.25">
      <c r="G12153" s="28"/>
    </row>
    <row r="12154" spans="7:7" s="66" customFormat="1" ht="14.25" x14ac:dyDescent="0.25">
      <c r="G12154" s="28"/>
    </row>
    <row r="12155" spans="7:7" s="66" customFormat="1" ht="14.25" x14ac:dyDescent="0.25">
      <c r="G12155" s="28"/>
    </row>
    <row r="12156" spans="7:7" s="66" customFormat="1" ht="14.25" x14ac:dyDescent="0.25">
      <c r="G12156" s="28"/>
    </row>
    <row r="12157" spans="7:7" s="66" customFormat="1" ht="14.25" x14ac:dyDescent="0.25">
      <c r="G12157" s="28"/>
    </row>
    <row r="12158" spans="7:7" s="66" customFormat="1" ht="14.25" x14ac:dyDescent="0.25">
      <c r="G12158" s="28"/>
    </row>
    <row r="12159" spans="7:7" s="66" customFormat="1" ht="14.25" x14ac:dyDescent="0.25">
      <c r="G12159" s="28"/>
    </row>
    <row r="12160" spans="7:7" s="66" customFormat="1" ht="14.25" x14ac:dyDescent="0.25">
      <c r="G12160" s="28"/>
    </row>
    <row r="12161" spans="7:7" s="66" customFormat="1" ht="14.25" x14ac:dyDescent="0.25">
      <c r="G12161" s="28"/>
    </row>
    <row r="12162" spans="7:7" s="66" customFormat="1" ht="14.25" x14ac:dyDescent="0.25">
      <c r="G12162" s="28"/>
    </row>
    <row r="12163" spans="7:7" s="66" customFormat="1" ht="14.25" x14ac:dyDescent="0.25">
      <c r="G12163" s="28"/>
    </row>
    <row r="12164" spans="7:7" s="66" customFormat="1" ht="14.25" x14ac:dyDescent="0.25">
      <c r="G12164" s="28"/>
    </row>
    <row r="12165" spans="7:7" s="66" customFormat="1" ht="14.25" x14ac:dyDescent="0.25">
      <c r="G12165" s="28"/>
    </row>
    <row r="12166" spans="7:7" s="66" customFormat="1" ht="14.25" x14ac:dyDescent="0.25">
      <c r="G12166" s="28"/>
    </row>
    <row r="12167" spans="7:7" s="66" customFormat="1" ht="14.25" x14ac:dyDescent="0.25">
      <c r="G12167" s="28"/>
    </row>
    <row r="12168" spans="7:7" s="66" customFormat="1" ht="14.25" x14ac:dyDescent="0.25">
      <c r="G12168" s="28"/>
    </row>
    <row r="12169" spans="7:7" s="66" customFormat="1" ht="14.25" x14ac:dyDescent="0.25">
      <c r="G12169" s="28"/>
    </row>
    <row r="12170" spans="7:7" s="66" customFormat="1" ht="14.25" x14ac:dyDescent="0.25">
      <c r="G12170" s="28"/>
    </row>
    <row r="12171" spans="7:7" s="66" customFormat="1" ht="14.25" x14ac:dyDescent="0.25">
      <c r="G12171" s="28"/>
    </row>
    <row r="12172" spans="7:7" s="66" customFormat="1" ht="14.25" x14ac:dyDescent="0.25">
      <c r="G12172" s="28"/>
    </row>
    <row r="12173" spans="7:7" s="66" customFormat="1" ht="14.25" x14ac:dyDescent="0.25">
      <c r="G12173" s="28"/>
    </row>
    <row r="12174" spans="7:7" s="66" customFormat="1" ht="14.25" x14ac:dyDescent="0.25">
      <c r="G12174" s="28"/>
    </row>
    <row r="12175" spans="7:7" s="66" customFormat="1" ht="14.25" x14ac:dyDescent="0.25">
      <c r="G12175" s="28"/>
    </row>
    <row r="12176" spans="7:7" s="66" customFormat="1" ht="14.25" x14ac:dyDescent="0.25">
      <c r="G12176" s="28"/>
    </row>
    <row r="12177" spans="7:7" s="66" customFormat="1" ht="14.25" x14ac:dyDescent="0.25">
      <c r="G12177" s="28"/>
    </row>
    <row r="12178" spans="7:7" s="66" customFormat="1" ht="14.25" x14ac:dyDescent="0.25">
      <c r="G12178" s="28"/>
    </row>
    <row r="12179" spans="7:7" s="66" customFormat="1" ht="14.25" x14ac:dyDescent="0.25">
      <c r="G12179" s="28"/>
    </row>
    <row r="12180" spans="7:7" s="66" customFormat="1" ht="14.25" x14ac:dyDescent="0.25">
      <c r="G12180" s="28"/>
    </row>
    <row r="12181" spans="7:7" s="66" customFormat="1" ht="14.25" x14ac:dyDescent="0.25">
      <c r="G12181" s="28"/>
    </row>
    <row r="12182" spans="7:7" s="66" customFormat="1" ht="14.25" x14ac:dyDescent="0.25">
      <c r="G12182" s="28"/>
    </row>
    <row r="12183" spans="7:7" s="66" customFormat="1" ht="14.25" x14ac:dyDescent="0.25">
      <c r="G12183" s="28"/>
    </row>
    <row r="12184" spans="7:7" s="66" customFormat="1" ht="14.25" x14ac:dyDescent="0.25">
      <c r="G12184" s="28"/>
    </row>
    <row r="12185" spans="7:7" s="66" customFormat="1" ht="14.25" x14ac:dyDescent="0.25">
      <c r="G12185" s="28"/>
    </row>
    <row r="12186" spans="7:7" s="66" customFormat="1" ht="14.25" x14ac:dyDescent="0.25">
      <c r="G12186" s="28"/>
    </row>
    <row r="12187" spans="7:7" s="66" customFormat="1" ht="14.25" x14ac:dyDescent="0.25">
      <c r="G12187" s="28"/>
    </row>
    <row r="12188" spans="7:7" s="66" customFormat="1" ht="14.25" x14ac:dyDescent="0.25">
      <c r="G12188" s="28"/>
    </row>
    <row r="12189" spans="7:7" s="66" customFormat="1" ht="14.25" x14ac:dyDescent="0.25">
      <c r="G12189" s="28"/>
    </row>
    <row r="12190" spans="7:7" s="66" customFormat="1" ht="14.25" x14ac:dyDescent="0.25">
      <c r="G12190" s="28"/>
    </row>
    <row r="12191" spans="7:7" s="66" customFormat="1" ht="14.25" x14ac:dyDescent="0.25">
      <c r="G12191" s="28"/>
    </row>
    <row r="12192" spans="7:7" s="66" customFormat="1" ht="14.25" x14ac:dyDescent="0.25">
      <c r="G12192" s="28"/>
    </row>
    <row r="12193" spans="7:7" s="66" customFormat="1" ht="14.25" x14ac:dyDescent="0.25">
      <c r="G12193" s="28"/>
    </row>
    <row r="12194" spans="7:7" s="66" customFormat="1" ht="14.25" x14ac:dyDescent="0.25">
      <c r="G12194" s="28"/>
    </row>
    <row r="12195" spans="7:7" s="66" customFormat="1" ht="14.25" x14ac:dyDescent="0.25">
      <c r="G12195" s="28"/>
    </row>
    <row r="12196" spans="7:7" s="66" customFormat="1" ht="14.25" x14ac:dyDescent="0.25">
      <c r="G12196" s="28"/>
    </row>
    <row r="12197" spans="7:7" s="66" customFormat="1" ht="14.25" x14ac:dyDescent="0.25">
      <c r="G12197" s="28"/>
    </row>
    <row r="12198" spans="7:7" s="66" customFormat="1" ht="14.25" x14ac:dyDescent="0.25">
      <c r="G12198" s="28"/>
    </row>
    <row r="12199" spans="7:7" s="66" customFormat="1" ht="14.25" x14ac:dyDescent="0.25">
      <c r="G12199" s="28"/>
    </row>
    <row r="12200" spans="7:7" s="66" customFormat="1" ht="14.25" x14ac:dyDescent="0.25">
      <c r="G12200" s="28"/>
    </row>
    <row r="12201" spans="7:7" s="66" customFormat="1" ht="14.25" x14ac:dyDescent="0.25">
      <c r="G12201" s="28"/>
    </row>
    <row r="12202" spans="7:7" s="66" customFormat="1" ht="14.25" x14ac:dyDescent="0.25">
      <c r="G12202" s="28"/>
    </row>
    <row r="12203" spans="7:7" s="66" customFormat="1" ht="14.25" x14ac:dyDescent="0.25">
      <c r="G12203" s="28"/>
    </row>
    <row r="12204" spans="7:7" s="66" customFormat="1" ht="14.25" x14ac:dyDescent="0.25">
      <c r="G12204" s="28"/>
    </row>
    <row r="12205" spans="7:7" s="66" customFormat="1" ht="14.25" x14ac:dyDescent="0.25">
      <c r="G12205" s="28"/>
    </row>
    <row r="12206" spans="7:7" s="66" customFormat="1" ht="14.25" x14ac:dyDescent="0.25">
      <c r="G12206" s="28"/>
    </row>
    <row r="12207" spans="7:7" s="66" customFormat="1" ht="14.25" x14ac:dyDescent="0.25">
      <c r="G12207" s="28"/>
    </row>
    <row r="12208" spans="7:7" s="66" customFormat="1" ht="14.25" x14ac:dyDescent="0.25">
      <c r="G12208" s="28"/>
    </row>
    <row r="12209" spans="7:7" s="66" customFormat="1" ht="14.25" x14ac:dyDescent="0.25">
      <c r="G12209" s="28"/>
    </row>
    <row r="12210" spans="7:7" s="66" customFormat="1" ht="14.25" x14ac:dyDescent="0.25">
      <c r="G12210" s="28"/>
    </row>
    <row r="12211" spans="7:7" s="66" customFormat="1" ht="14.25" x14ac:dyDescent="0.25">
      <c r="G12211" s="28"/>
    </row>
    <row r="12212" spans="7:7" s="66" customFormat="1" ht="14.25" x14ac:dyDescent="0.25">
      <c r="G12212" s="28"/>
    </row>
    <row r="12213" spans="7:7" s="66" customFormat="1" ht="14.25" x14ac:dyDescent="0.25">
      <c r="G12213" s="28"/>
    </row>
    <row r="12214" spans="7:7" s="66" customFormat="1" ht="14.25" x14ac:dyDescent="0.25">
      <c r="G12214" s="28"/>
    </row>
    <row r="12215" spans="7:7" s="66" customFormat="1" ht="14.25" x14ac:dyDescent="0.25">
      <c r="G12215" s="28"/>
    </row>
    <row r="12216" spans="7:7" s="66" customFormat="1" ht="14.25" x14ac:dyDescent="0.25">
      <c r="G12216" s="28"/>
    </row>
    <row r="12217" spans="7:7" s="66" customFormat="1" ht="14.25" x14ac:dyDescent="0.25">
      <c r="G12217" s="28"/>
    </row>
    <row r="12218" spans="7:7" s="66" customFormat="1" ht="14.25" x14ac:dyDescent="0.25">
      <c r="G12218" s="28"/>
    </row>
    <row r="12219" spans="7:7" s="66" customFormat="1" ht="14.25" x14ac:dyDescent="0.25">
      <c r="G12219" s="28"/>
    </row>
    <row r="12220" spans="7:7" s="66" customFormat="1" ht="14.25" x14ac:dyDescent="0.25">
      <c r="G12220" s="28"/>
    </row>
    <row r="12221" spans="7:7" s="66" customFormat="1" ht="14.25" x14ac:dyDescent="0.25">
      <c r="G12221" s="28"/>
    </row>
    <row r="12222" spans="7:7" s="66" customFormat="1" ht="14.25" x14ac:dyDescent="0.25">
      <c r="G12222" s="28"/>
    </row>
    <row r="12223" spans="7:7" s="66" customFormat="1" ht="14.25" x14ac:dyDescent="0.25">
      <c r="G12223" s="28"/>
    </row>
    <row r="12224" spans="7:7" s="66" customFormat="1" ht="14.25" x14ac:dyDescent="0.25">
      <c r="G12224" s="28"/>
    </row>
    <row r="12225" spans="7:7" s="66" customFormat="1" ht="14.25" x14ac:dyDescent="0.25">
      <c r="G12225" s="28"/>
    </row>
    <row r="12226" spans="7:7" s="66" customFormat="1" ht="14.25" x14ac:dyDescent="0.25">
      <c r="G12226" s="28"/>
    </row>
    <row r="12227" spans="7:7" s="66" customFormat="1" ht="14.25" x14ac:dyDescent="0.25">
      <c r="G12227" s="28"/>
    </row>
    <row r="12228" spans="7:7" s="66" customFormat="1" ht="14.25" x14ac:dyDescent="0.25">
      <c r="G12228" s="28"/>
    </row>
    <row r="12229" spans="7:7" s="66" customFormat="1" ht="14.25" x14ac:dyDescent="0.25">
      <c r="G12229" s="28"/>
    </row>
    <row r="12230" spans="7:7" s="66" customFormat="1" ht="14.25" x14ac:dyDescent="0.25">
      <c r="G12230" s="28"/>
    </row>
    <row r="12231" spans="7:7" s="66" customFormat="1" ht="14.25" x14ac:dyDescent="0.25">
      <c r="G12231" s="28"/>
    </row>
    <row r="12232" spans="7:7" s="66" customFormat="1" ht="14.25" x14ac:dyDescent="0.25">
      <c r="G12232" s="28"/>
    </row>
    <row r="12233" spans="7:7" s="66" customFormat="1" ht="14.25" x14ac:dyDescent="0.25">
      <c r="G12233" s="28"/>
    </row>
    <row r="12234" spans="7:7" s="66" customFormat="1" ht="14.25" x14ac:dyDescent="0.25">
      <c r="G12234" s="28"/>
    </row>
    <row r="12235" spans="7:7" s="66" customFormat="1" ht="14.25" x14ac:dyDescent="0.25">
      <c r="G12235" s="28"/>
    </row>
    <row r="12236" spans="7:7" s="66" customFormat="1" ht="14.25" x14ac:dyDescent="0.25">
      <c r="G12236" s="28"/>
    </row>
    <row r="12237" spans="7:7" s="66" customFormat="1" ht="14.25" x14ac:dyDescent="0.25">
      <c r="G12237" s="28"/>
    </row>
    <row r="12238" spans="7:7" s="66" customFormat="1" ht="14.25" x14ac:dyDescent="0.25">
      <c r="G12238" s="28"/>
    </row>
    <row r="12239" spans="7:7" s="66" customFormat="1" ht="14.25" x14ac:dyDescent="0.25">
      <c r="G12239" s="28"/>
    </row>
    <row r="12240" spans="7:7" s="66" customFormat="1" ht="14.25" x14ac:dyDescent="0.25">
      <c r="G12240" s="28"/>
    </row>
    <row r="12241" spans="7:7" s="66" customFormat="1" ht="14.25" x14ac:dyDescent="0.25">
      <c r="G12241" s="28"/>
    </row>
    <row r="12242" spans="7:7" s="66" customFormat="1" ht="14.25" x14ac:dyDescent="0.25">
      <c r="G12242" s="28"/>
    </row>
    <row r="12243" spans="7:7" s="66" customFormat="1" ht="14.25" x14ac:dyDescent="0.25">
      <c r="G12243" s="28"/>
    </row>
    <row r="12244" spans="7:7" s="66" customFormat="1" ht="14.25" x14ac:dyDescent="0.25">
      <c r="G12244" s="28"/>
    </row>
    <row r="12245" spans="7:7" s="66" customFormat="1" ht="14.25" x14ac:dyDescent="0.25">
      <c r="G12245" s="28"/>
    </row>
    <row r="12246" spans="7:7" s="66" customFormat="1" ht="14.25" x14ac:dyDescent="0.25">
      <c r="G12246" s="28"/>
    </row>
    <row r="12247" spans="7:7" s="66" customFormat="1" ht="14.25" x14ac:dyDescent="0.25">
      <c r="G12247" s="28"/>
    </row>
    <row r="12248" spans="7:7" s="66" customFormat="1" ht="14.25" x14ac:dyDescent="0.25">
      <c r="G12248" s="28"/>
    </row>
    <row r="12249" spans="7:7" s="66" customFormat="1" ht="14.25" x14ac:dyDescent="0.25">
      <c r="G12249" s="28"/>
    </row>
    <row r="12250" spans="7:7" s="66" customFormat="1" ht="14.25" x14ac:dyDescent="0.25">
      <c r="G12250" s="28"/>
    </row>
    <row r="12251" spans="7:7" s="66" customFormat="1" ht="14.25" x14ac:dyDescent="0.25">
      <c r="G12251" s="28"/>
    </row>
    <row r="12252" spans="7:7" s="66" customFormat="1" ht="14.25" x14ac:dyDescent="0.25">
      <c r="G12252" s="28"/>
    </row>
    <row r="12253" spans="7:7" s="66" customFormat="1" ht="14.25" x14ac:dyDescent="0.25">
      <c r="G12253" s="28"/>
    </row>
    <row r="12254" spans="7:7" s="66" customFormat="1" ht="14.25" x14ac:dyDescent="0.25">
      <c r="G12254" s="28"/>
    </row>
    <row r="12255" spans="7:7" s="66" customFormat="1" ht="14.25" x14ac:dyDescent="0.25">
      <c r="G12255" s="28"/>
    </row>
    <row r="12256" spans="7:7" s="66" customFormat="1" ht="14.25" x14ac:dyDescent="0.25">
      <c r="G12256" s="28"/>
    </row>
    <row r="12257" spans="7:7" s="66" customFormat="1" ht="14.25" x14ac:dyDescent="0.25">
      <c r="G12257" s="28"/>
    </row>
    <row r="12258" spans="7:7" s="66" customFormat="1" ht="14.25" x14ac:dyDescent="0.25">
      <c r="G12258" s="28"/>
    </row>
    <row r="12259" spans="7:7" s="66" customFormat="1" ht="14.25" x14ac:dyDescent="0.25">
      <c r="G12259" s="28"/>
    </row>
    <row r="12260" spans="7:7" s="66" customFormat="1" ht="14.25" x14ac:dyDescent="0.25">
      <c r="G12260" s="28"/>
    </row>
    <row r="12261" spans="7:7" s="66" customFormat="1" ht="14.25" x14ac:dyDescent="0.25">
      <c r="G12261" s="28"/>
    </row>
    <row r="12262" spans="7:7" s="66" customFormat="1" ht="14.25" x14ac:dyDescent="0.25">
      <c r="G12262" s="28"/>
    </row>
    <row r="12263" spans="7:7" s="66" customFormat="1" ht="14.25" x14ac:dyDescent="0.25">
      <c r="G12263" s="28"/>
    </row>
    <row r="12264" spans="7:7" s="66" customFormat="1" ht="14.25" x14ac:dyDescent="0.25">
      <c r="G12264" s="28"/>
    </row>
    <row r="12265" spans="7:7" s="66" customFormat="1" ht="14.25" x14ac:dyDescent="0.25">
      <c r="G12265" s="28"/>
    </row>
    <row r="12266" spans="7:7" s="66" customFormat="1" ht="14.25" x14ac:dyDescent="0.25">
      <c r="G12266" s="28"/>
    </row>
    <row r="12267" spans="7:7" s="66" customFormat="1" ht="14.25" x14ac:dyDescent="0.25">
      <c r="G12267" s="28"/>
    </row>
    <row r="12268" spans="7:7" s="66" customFormat="1" ht="14.25" x14ac:dyDescent="0.25">
      <c r="G12268" s="28"/>
    </row>
    <row r="12269" spans="7:7" s="66" customFormat="1" ht="14.25" x14ac:dyDescent="0.25">
      <c r="G12269" s="28"/>
    </row>
    <row r="12270" spans="7:7" s="66" customFormat="1" ht="14.25" x14ac:dyDescent="0.25">
      <c r="G12270" s="28"/>
    </row>
    <row r="12271" spans="7:7" s="66" customFormat="1" ht="14.25" x14ac:dyDescent="0.25">
      <c r="G12271" s="28"/>
    </row>
    <row r="12272" spans="7:7" s="66" customFormat="1" ht="14.25" x14ac:dyDescent="0.25">
      <c r="G12272" s="28"/>
    </row>
    <row r="12273" spans="7:7" s="66" customFormat="1" ht="14.25" x14ac:dyDescent="0.25">
      <c r="G12273" s="28"/>
    </row>
    <row r="12274" spans="7:7" s="66" customFormat="1" ht="14.25" x14ac:dyDescent="0.25">
      <c r="G12274" s="28"/>
    </row>
    <row r="12275" spans="7:7" s="66" customFormat="1" ht="14.25" x14ac:dyDescent="0.25">
      <c r="G12275" s="28"/>
    </row>
    <row r="12276" spans="7:7" s="66" customFormat="1" ht="14.25" x14ac:dyDescent="0.25">
      <c r="G12276" s="28"/>
    </row>
    <row r="12277" spans="7:7" s="66" customFormat="1" ht="14.25" x14ac:dyDescent="0.25">
      <c r="G12277" s="28"/>
    </row>
    <row r="12278" spans="7:7" s="66" customFormat="1" ht="14.25" x14ac:dyDescent="0.25">
      <c r="G12278" s="28"/>
    </row>
    <row r="12279" spans="7:7" s="66" customFormat="1" ht="14.25" x14ac:dyDescent="0.25">
      <c r="G12279" s="28"/>
    </row>
    <row r="12280" spans="7:7" s="66" customFormat="1" ht="14.25" x14ac:dyDescent="0.25">
      <c r="G12280" s="28"/>
    </row>
    <row r="12281" spans="7:7" s="66" customFormat="1" ht="14.25" x14ac:dyDescent="0.25">
      <c r="G12281" s="28"/>
    </row>
    <row r="12282" spans="7:7" s="66" customFormat="1" ht="14.25" x14ac:dyDescent="0.25">
      <c r="G12282" s="28"/>
    </row>
    <row r="12283" spans="7:7" s="66" customFormat="1" ht="14.25" x14ac:dyDescent="0.25">
      <c r="G12283" s="28"/>
    </row>
    <row r="12284" spans="7:7" s="66" customFormat="1" ht="14.25" x14ac:dyDescent="0.25">
      <c r="G12284" s="28"/>
    </row>
    <row r="12285" spans="7:7" s="66" customFormat="1" ht="14.25" x14ac:dyDescent="0.25">
      <c r="G12285" s="28"/>
    </row>
    <row r="12286" spans="7:7" s="66" customFormat="1" ht="14.25" x14ac:dyDescent="0.25">
      <c r="G12286" s="28"/>
    </row>
    <row r="12287" spans="7:7" s="66" customFormat="1" ht="14.25" x14ac:dyDescent="0.25">
      <c r="G12287" s="28"/>
    </row>
    <row r="12288" spans="7:7" s="66" customFormat="1" ht="14.25" x14ac:dyDescent="0.25">
      <c r="G12288" s="28"/>
    </row>
    <row r="12289" spans="7:7" s="66" customFormat="1" ht="14.25" x14ac:dyDescent="0.25">
      <c r="G12289" s="28"/>
    </row>
    <row r="12290" spans="7:7" s="66" customFormat="1" ht="14.25" x14ac:dyDescent="0.25">
      <c r="G12290" s="28"/>
    </row>
    <row r="12291" spans="7:7" s="66" customFormat="1" ht="14.25" x14ac:dyDescent="0.25">
      <c r="G12291" s="28"/>
    </row>
    <row r="12292" spans="7:7" s="66" customFormat="1" ht="14.25" x14ac:dyDescent="0.25">
      <c r="G12292" s="28"/>
    </row>
    <row r="12293" spans="7:7" s="66" customFormat="1" ht="14.25" x14ac:dyDescent="0.25">
      <c r="G12293" s="28"/>
    </row>
    <row r="12294" spans="7:7" s="66" customFormat="1" ht="14.25" x14ac:dyDescent="0.25">
      <c r="G12294" s="28"/>
    </row>
    <row r="12295" spans="7:7" s="66" customFormat="1" ht="14.25" x14ac:dyDescent="0.25">
      <c r="G12295" s="28"/>
    </row>
    <row r="12296" spans="7:7" s="66" customFormat="1" ht="14.25" x14ac:dyDescent="0.25">
      <c r="G12296" s="28"/>
    </row>
    <row r="12297" spans="7:7" s="66" customFormat="1" ht="14.25" x14ac:dyDescent="0.25">
      <c r="G12297" s="28"/>
    </row>
    <row r="12298" spans="7:7" s="66" customFormat="1" ht="14.25" x14ac:dyDescent="0.25">
      <c r="G12298" s="28"/>
    </row>
    <row r="12299" spans="7:7" s="66" customFormat="1" ht="14.25" x14ac:dyDescent="0.25">
      <c r="G12299" s="28"/>
    </row>
    <row r="12300" spans="7:7" s="66" customFormat="1" ht="14.25" x14ac:dyDescent="0.25">
      <c r="G12300" s="28"/>
    </row>
    <row r="12301" spans="7:7" s="66" customFormat="1" ht="14.25" x14ac:dyDescent="0.25">
      <c r="G12301" s="28"/>
    </row>
    <row r="12302" spans="7:7" s="66" customFormat="1" ht="14.25" x14ac:dyDescent="0.25">
      <c r="G12302" s="28"/>
    </row>
    <row r="12303" spans="7:7" s="66" customFormat="1" ht="14.25" x14ac:dyDescent="0.25">
      <c r="G12303" s="28"/>
    </row>
    <row r="12304" spans="7:7" s="66" customFormat="1" ht="14.25" x14ac:dyDescent="0.25">
      <c r="G12304" s="28"/>
    </row>
    <row r="12305" spans="7:7" s="66" customFormat="1" ht="14.25" x14ac:dyDescent="0.25">
      <c r="G12305" s="28"/>
    </row>
    <row r="12306" spans="7:7" s="66" customFormat="1" ht="14.25" x14ac:dyDescent="0.25">
      <c r="G12306" s="28"/>
    </row>
    <row r="12307" spans="7:7" s="66" customFormat="1" ht="14.25" x14ac:dyDescent="0.25">
      <c r="G12307" s="28"/>
    </row>
    <row r="12308" spans="7:7" s="66" customFormat="1" ht="14.25" x14ac:dyDescent="0.25">
      <c r="G12308" s="28"/>
    </row>
    <row r="12309" spans="7:7" s="66" customFormat="1" ht="14.25" x14ac:dyDescent="0.25">
      <c r="G12309" s="28"/>
    </row>
    <row r="12310" spans="7:7" s="66" customFormat="1" ht="14.25" x14ac:dyDescent="0.25">
      <c r="G12310" s="28"/>
    </row>
    <row r="12311" spans="7:7" s="66" customFormat="1" ht="14.25" x14ac:dyDescent="0.25">
      <c r="G12311" s="28"/>
    </row>
    <row r="12312" spans="7:7" s="66" customFormat="1" ht="14.25" x14ac:dyDescent="0.25">
      <c r="G12312" s="28"/>
    </row>
    <row r="12313" spans="7:7" s="66" customFormat="1" ht="14.25" x14ac:dyDescent="0.25">
      <c r="G12313" s="28"/>
    </row>
    <row r="12314" spans="7:7" s="66" customFormat="1" ht="14.25" x14ac:dyDescent="0.25">
      <c r="G12314" s="28"/>
    </row>
    <row r="12315" spans="7:7" s="66" customFormat="1" ht="14.25" x14ac:dyDescent="0.25">
      <c r="G12315" s="28"/>
    </row>
    <row r="12316" spans="7:7" s="66" customFormat="1" ht="14.25" x14ac:dyDescent="0.25">
      <c r="G12316" s="28"/>
    </row>
    <row r="12317" spans="7:7" s="66" customFormat="1" ht="14.25" x14ac:dyDescent="0.25">
      <c r="G12317" s="28"/>
    </row>
    <row r="12318" spans="7:7" s="66" customFormat="1" ht="14.25" x14ac:dyDescent="0.25">
      <c r="G12318" s="28"/>
    </row>
    <row r="12319" spans="7:7" s="66" customFormat="1" ht="14.25" x14ac:dyDescent="0.25">
      <c r="G12319" s="28"/>
    </row>
    <row r="12320" spans="7:7" s="66" customFormat="1" ht="14.25" x14ac:dyDescent="0.25">
      <c r="G12320" s="28"/>
    </row>
    <row r="12321" spans="7:7" s="66" customFormat="1" ht="14.25" x14ac:dyDescent="0.25">
      <c r="G12321" s="28"/>
    </row>
    <row r="12322" spans="7:7" s="66" customFormat="1" ht="14.25" x14ac:dyDescent="0.25">
      <c r="G12322" s="28"/>
    </row>
    <row r="12323" spans="7:7" s="66" customFormat="1" ht="14.25" x14ac:dyDescent="0.25">
      <c r="G12323" s="28"/>
    </row>
    <row r="12324" spans="7:7" s="66" customFormat="1" ht="14.25" x14ac:dyDescent="0.25">
      <c r="G12324" s="28"/>
    </row>
    <row r="12325" spans="7:7" s="66" customFormat="1" ht="14.25" x14ac:dyDescent="0.25">
      <c r="G12325" s="28"/>
    </row>
    <row r="12326" spans="7:7" s="66" customFormat="1" ht="14.25" x14ac:dyDescent="0.25">
      <c r="G12326" s="28"/>
    </row>
    <row r="12327" spans="7:7" s="66" customFormat="1" ht="14.25" x14ac:dyDescent="0.25">
      <c r="G12327" s="28"/>
    </row>
    <row r="12328" spans="7:7" s="66" customFormat="1" ht="14.25" x14ac:dyDescent="0.25">
      <c r="G12328" s="28"/>
    </row>
    <row r="12329" spans="7:7" s="66" customFormat="1" ht="14.25" x14ac:dyDescent="0.25">
      <c r="G12329" s="28"/>
    </row>
    <row r="12330" spans="7:7" s="66" customFormat="1" ht="14.25" x14ac:dyDescent="0.25">
      <c r="G12330" s="28"/>
    </row>
    <row r="12331" spans="7:7" s="66" customFormat="1" ht="14.25" x14ac:dyDescent="0.25">
      <c r="G12331" s="28"/>
    </row>
    <row r="12332" spans="7:7" s="66" customFormat="1" ht="14.25" x14ac:dyDescent="0.25">
      <c r="G12332" s="28"/>
    </row>
    <row r="12333" spans="7:7" s="66" customFormat="1" ht="14.25" x14ac:dyDescent="0.25">
      <c r="G12333" s="28"/>
    </row>
    <row r="12334" spans="7:7" s="66" customFormat="1" ht="14.25" x14ac:dyDescent="0.25">
      <c r="G12334" s="28"/>
    </row>
    <row r="12335" spans="7:7" s="66" customFormat="1" ht="14.25" x14ac:dyDescent="0.25">
      <c r="G12335" s="28"/>
    </row>
    <row r="12336" spans="7:7" s="66" customFormat="1" ht="14.25" x14ac:dyDescent="0.25">
      <c r="G12336" s="28"/>
    </row>
    <row r="12337" spans="7:7" s="66" customFormat="1" ht="14.25" x14ac:dyDescent="0.25">
      <c r="G12337" s="28"/>
    </row>
    <row r="12338" spans="7:7" s="66" customFormat="1" ht="14.25" x14ac:dyDescent="0.25">
      <c r="G12338" s="28"/>
    </row>
    <row r="12339" spans="7:7" s="66" customFormat="1" ht="14.25" x14ac:dyDescent="0.25">
      <c r="G12339" s="28"/>
    </row>
    <row r="12340" spans="7:7" s="66" customFormat="1" ht="14.25" x14ac:dyDescent="0.25">
      <c r="G12340" s="28"/>
    </row>
    <row r="12341" spans="7:7" s="66" customFormat="1" ht="14.25" x14ac:dyDescent="0.25">
      <c r="G12341" s="28"/>
    </row>
    <row r="12342" spans="7:7" s="66" customFormat="1" ht="14.25" x14ac:dyDescent="0.25">
      <c r="G12342" s="28"/>
    </row>
    <row r="12343" spans="7:7" s="66" customFormat="1" ht="14.25" x14ac:dyDescent="0.25">
      <c r="G12343" s="28"/>
    </row>
    <row r="12344" spans="7:7" s="66" customFormat="1" ht="14.25" x14ac:dyDescent="0.25">
      <c r="G12344" s="28"/>
    </row>
    <row r="12345" spans="7:7" s="66" customFormat="1" ht="14.25" x14ac:dyDescent="0.25">
      <c r="G12345" s="28"/>
    </row>
    <row r="12346" spans="7:7" s="66" customFormat="1" ht="14.25" x14ac:dyDescent="0.25">
      <c r="G12346" s="28"/>
    </row>
    <row r="12347" spans="7:7" s="66" customFormat="1" ht="14.25" x14ac:dyDescent="0.25">
      <c r="G12347" s="28"/>
    </row>
    <row r="12348" spans="7:7" s="66" customFormat="1" ht="14.25" x14ac:dyDescent="0.25">
      <c r="G12348" s="28"/>
    </row>
    <row r="12349" spans="7:7" s="66" customFormat="1" ht="14.25" x14ac:dyDescent="0.25">
      <c r="G12349" s="28"/>
    </row>
    <row r="12350" spans="7:7" s="66" customFormat="1" ht="14.25" x14ac:dyDescent="0.25">
      <c r="G12350" s="28"/>
    </row>
    <row r="12351" spans="7:7" s="66" customFormat="1" ht="14.25" x14ac:dyDescent="0.25">
      <c r="G12351" s="28"/>
    </row>
    <row r="12352" spans="7:7" s="66" customFormat="1" ht="14.25" x14ac:dyDescent="0.25">
      <c r="G12352" s="28"/>
    </row>
    <row r="12353" spans="7:7" s="66" customFormat="1" ht="14.25" x14ac:dyDescent="0.25">
      <c r="G12353" s="28"/>
    </row>
    <row r="12354" spans="7:7" s="66" customFormat="1" ht="14.25" x14ac:dyDescent="0.25">
      <c r="G12354" s="28"/>
    </row>
    <row r="12355" spans="7:7" s="66" customFormat="1" ht="14.25" x14ac:dyDescent="0.25">
      <c r="G12355" s="28"/>
    </row>
    <row r="12356" spans="7:7" s="66" customFormat="1" ht="14.25" x14ac:dyDescent="0.25">
      <c r="G12356" s="28"/>
    </row>
    <row r="12357" spans="7:7" s="66" customFormat="1" ht="14.25" x14ac:dyDescent="0.25">
      <c r="G12357" s="28"/>
    </row>
    <row r="12358" spans="7:7" s="66" customFormat="1" ht="14.25" x14ac:dyDescent="0.25">
      <c r="G12358" s="28"/>
    </row>
    <row r="12359" spans="7:7" s="66" customFormat="1" ht="14.25" x14ac:dyDescent="0.25">
      <c r="G12359" s="28"/>
    </row>
    <row r="12360" spans="7:7" s="66" customFormat="1" ht="14.25" x14ac:dyDescent="0.25">
      <c r="G12360" s="28"/>
    </row>
    <row r="12361" spans="7:7" s="66" customFormat="1" ht="14.25" x14ac:dyDescent="0.25">
      <c r="G12361" s="28"/>
    </row>
    <row r="12362" spans="7:7" s="66" customFormat="1" ht="14.25" x14ac:dyDescent="0.25">
      <c r="G12362" s="28"/>
    </row>
    <row r="12363" spans="7:7" s="66" customFormat="1" ht="14.25" x14ac:dyDescent="0.25">
      <c r="G12363" s="28"/>
    </row>
    <row r="12364" spans="7:7" s="66" customFormat="1" ht="14.25" x14ac:dyDescent="0.25">
      <c r="G12364" s="28"/>
    </row>
    <row r="12365" spans="7:7" s="66" customFormat="1" ht="14.25" x14ac:dyDescent="0.25">
      <c r="G12365" s="28"/>
    </row>
    <row r="12366" spans="7:7" s="66" customFormat="1" ht="14.25" x14ac:dyDescent="0.25">
      <c r="G12366" s="28"/>
    </row>
    <row r="12367" spans="7:7" s="66" customFormat="1" ht="14.25" x14ac:dyDescent="0.25">
      <c r="G12367" s="28"/>
    </row>
    <row r="12368" spans="7:7" s="66" customFormat="1" ht="14.25" x14ac:dyDescent="0.25">
      <c r="G12368" s="28"/>
    </row>
    <row r="12369" spans="7:7" s="66" customFormat="1" ht="14.25" x14ac:dyDescent="0.25">
      <c r="G12369" s="28"/>
    </row>
    <row r="12370" spans="7:7" s="66" customFormat="1" ht="14.25" x14ac:dyDescent="0.25">
      <c r="G12370" s="28"/>
    </row>
    <row r="12371" spans="7:7" s="66" customFormat="1" ht="14.25" x14ac:dyDescent="0.25">
      <c r="G12371" s="28"/>
    </row>
    <row r="12372" spans="7:7" s="66" customFormat="1" ht="14.25" x14ac:dyDescent="0.25">
      <c r="G12372" s="28"/>
    </row>
    <row r="12373" spans="7:7" s="66" customFormat="1" ht="14.25" x14ac:dyDescent="0.25">
      <c r="G12373" s="28"/>
    </row>
    <row r="12374" spans="7:7" s="66" customFormat="1" ht="14.25" x14ac:dyDescent="0.25">
      <c r="G12374" s="28"/>
    </row>
    <row r="12375" spans="7:7" s="66" customFormat="1" ht="14.25" x14ac:dyDescent="0.25">
      <c r="G12375" s="28"/>
    </row>
    <row r="12376" spans="7:7" s="66" customFormat="1" ht="14.25" x14ac:dyDescent="0.25">
      <c r="G12376" s="28"/>
    </row>
    <row r="12377" spans="7:7" s="66" customFormat="1" ht="14.25" x14ac:dyDescent="0.25">
      <c r="G12377" s="28"/>
    </row>
    <row r="12378" spans="7:7" s="66" customFormat="1" ht="14.25" x14ac:dyDescent="0.25">
      <c r="G12378" s="28"/>
    </row>
    <row r="12379" spans="7:7" s="66" customFormat="1" ht="14.25" x14ac:dyDescent="0.25">
      <c r="G12379" s="28"/>
    </row>
    <row r="12380" spans="7:7" s="66" customFormat="1" ht="14.25" x14ac:dyDescent="0.25">
      <c r="G12380" s="28"/>
    </row>
    <row r="12381" spans="7:7" s="66" customFormat="1" ht="14.25" x14ac:dyDescent="0.25">
      <c r="G12381" s="28"/>
    </row>
    <row r="12382" spans="7:7" s="66" customFormat="1" ht="14.25" x14ac:dyDescent="0.25">
      <c r="G12382" s="28"/>
    </row>
    <row r="12383" spans="7:7" s="66" customFormat="1" ht="14.25" x14ac:dyDescent="0.25">
      <c r="G12383" s="28"/>
    </row>
    <row r="12384" spans="7:7" s="66" customFormat="1" ht="14.25" x14ac:dyDescent="0.25">
      <c r="G12384" s="28"/>
    </row>
    <row r="12385" spans="7:7" s="66" customFormat="1" ht="14.25" x14ac:dyDescent="0.25">
      <c r="G12385" s="28"/>
    </row>
    <row r="12386" spans="7:7" s="66" customFormat="1" ht="14.25" x14ac:dyDescent="0.25">
      <c r="G12386" s="28"/>
    </row>
    <row r="12387" spans="7:7" s="66" customFormat="1" ht="14.25" x14ac:dyDescent="0.25">
      <c r="G12387" s="28"/>
    </row>
    <row r="12388" spans="7:7" s="66" customFormat="1" ht="14.25" x14ac:dyDescent="0.25">
      <c r="G12388" s="28"/>
    </row>
    <row r="12389" spans="7:7" s="66" customFormat="1" ht="14.25" x14ac:dyDescent="0.25">
      <c r="G12389" s="28"/>
    </row>
    <row r="12390" spans="7:7" s="66" customFormat="1" ht="14.25" x14ac:dyDescent="0.25">
      <c r="G12390" s="28"/>
    </row>
    <row r="12391" spans="7:7" s="66" customFormat="1" ht="14.25" x14ac:dyDescent="0.25">
      <c r="G12391" s="28"/>
    </row>
    <row r="12392" spans="7:7" s="66" customFormat="1" ht="14.25" x14ac:dyDescent="0.25">
      <c r="G12392" s="28"/>
    </row>
    <row r="12393" spans="7:7" s="66" customFormat="1" ht="14.25" x14ac:dyDescent="0.25">
      <c r="G12393" s="28"/>
    </row>
    <row r="12394" spans="7:7" s="66" customFormat="1" ht="14.25" x14ac:dyDescent="0.25">
      <c r="G12394" s="28"/>
    </row>
    <row r="12395" spans="7:7" s="66" customFormat="1" ht="14.25" x14ac:dyDescent="0.25">
      <c r="G12395" s="28"/>
    </row>
    <row r="12396" spans="7:7" s="66" customFormat="1" ht="14.25" x14ac:dyDescent="0.25">
      <c r="G12396" s="28"/>
    </row>
    <row r="12397" spans="7:7" s="66" customFormat="1" ht="14.25" x14ac:dyDescent="0.25">
      <c r="G12397" s="28"/>
    </row>
    <row r="12398" spans="7:7" s="66" customFormat="1" ht="14.25" x14ac:dyDescent="0.25">
      <c r="G12398" s="28"/>
    </row>
    <row r="12399" spans="7:7" s="66" customFormat="1" ht="14.25" x14ac:dyDescent="0.25">
      <c r="G12399" s="28"/>
    </row>
    <row r="12400" spans="7:7" s="66" customFormat="1" ht="14.25" x14ac:dyDescent="0.25">
      <c r="G12400" s="28"/>
    </row>
    <row r="12401" spans="7:7" s="66" customFormat="1" ht="14.25" x14ac:dyDescent="0.25">
      <c r="G12401" s="28"/>
    </row>
    <row r="12402" spans="7:7" s="66" customFormat="1" ht="14.25" x14ac:dyDescent="0.25">
      <c r="G12402" s="28"/>
    </row>
    <row r="12403" spans="7:7" s="66" customFormat="1" ht="14.25" x14ac:dyDescent="0.25">
      <c r="G12403" s="28"/>
    </row>
    <row r="12404" spans="7:7" s="66" customFormat="1" ht="14.25" x14ac:dyDescent="0.25">
      <c r="G12404" s="28"/>
    </row>
    <row r="12405" spans="7:7" s="66" customFormat="1" ht="14.25" x14ac:dyDescent="0.25">
      <c r="G12405" s="28"/>
    </row>
    <row r="12406" spans="7:7" s="66" customFormat="1" ht="14.25" x14ac:dyDescent="0.25">
      <c r="G12406" s="28"/>
    </row>
    <row r="12407" spans="7:7" s="66" customFormat="1" ht="14.25" x14ac:dyDescent="0.25">
      <c r="G12407" s="28"/>
    </row>
    <row r="12408" spans="7:7" s="66" customFormat="1" ht="14.25" x14ac:dyDescent="0.25">
      <c r="G12408" s="28"/>
    </row>
    <row r="12409" spans="7:7" s="66" customFormat="1" ht="14.25" x14ac:dyDescent="0.25">
      <c r="G12409" s="28"/>
    </row>
    <row r="12410" spans="7:7" s="66" customFormat="1" ht="14.25" x14ac:dyDescent="0.25">
      <c r="G12410" s="28"/>
    </row>
    <row r="12411" spans="7:7" s="66" customFormat="1" ht="14.25" x14ac:dyDescent="0.25">
      <c r="G12411" s="28"/>
    </row>
    <row r="12412" spans="7:7" s="66" customFormat="1" ht="14.25" x14ac:dyDescent="0.25">
      <c r="G12412" s="28"/>
    </row>
    <row r="12413" spans="7:7" s="66" customFormat="1" ht="14.25" x14ac:dyDescent="0.25">
      <c r="G12413" s="28"/>
    </row>
    <row r="12414" spans="7:7" s="66" customFormat="1" ht="14.25" x14ac:dyDescent="0.25">
      <c r="G12414" s="28"/>
    </row>
    <row r="12415" spans="7:7" s="66" customFormat="1" ht="14.25" x14ac:dyDescent="0.25">
      <c r="G12415" s="28"/>
    </row>
    <row r="12416" spans="7:7" s="66" customFormat="1" ht="14.25" x14ac:dyDescent="0.25">
      <c r="G12416" s="28"/>
    </row>
    <row r="12417" spans="7:7" s="66" customFormat="1" ht="14.25" x14ac:dyDescent="0.25">
      <c r="G12417" s="28"/>
    </row>
    <row r="12418" spans="7:7" s="66" customFormat="1" ht="14.25" x14ac:dyDescent="0.25">
      <c r="G12418" s="28"/>
    </row>
    <row r="12419" spans="7:7" s="66" customFormat="1" ht="14.25" x14ac:dyDescent="0.25">
      <c r="G12419" s="28"/>
    </row>
    <row r="12420" spans="7:7" s="66" customFormat="1" ht="14.25" x14ac:dyDescent="0.25">
      <c r="G12420" s="28"/>
    </row>
    <row r="12421" spans="7:7" s="66" customFormat="1" ht="14.25" x14ac:dyDescent="0.25">
      <c r="G12421" s="28"/>
    </row>
    <row r="12422" spans="7:7" s="66" customFormat="1" ht="14.25" x14ac:dyDescent="0.25">
      <c r="G12422" s="28"/>
    </row>
    <row r="12423" spans="7:7" s="66" customFormat="1" ht="14.25" x14ac:dyDescent="0.25">
      <c r="G12423" s="28"/>
    </row>
    <row r="12424" spans="7:7" s="66" customFormat="1" ht="14.25" x14ac:dyDescent="0.25">
      <c r="G12424" s="28"/>
    </row>
    <row r="12425" spans="7:7" s="66" customFormat="1" ht="14.25" x14ac:dyDescent="0.25">
      <c r="G12425" s="28"/>
    </row>
    <row r="12426" spans="7:7" s="66" customFormat="1" ht="14.25" x14ac:dyDescent="0.25">
      <c r="G12426" s="28"/>
    </row>
    <row r="12427" spans="7:7" s="66" customFormat="1" ht="14.25" x14ac:dyDescent="0.25">
      <c r="G12427" s="28"/>
    </row>
    <row r="12428" spans="7:7" s="66" customFormat="1" ht="14.25" x14ac:dyDescent="0.25">
      <c r="G12428" s="28"/>
    </row>
    <row r="12429" spans="7:7" s="66" customFormat="1" ht="14.25" x14ac:dyDescent="0.25">
      <c r="G12429" s="28"/>
    </row>
    <row r="12430" spans="7:7" s="66" customFormat="1" ht="14.25" x14ac:dyDescent="0.25">
      <c r="G12430" s="28"/>
    </row>
    <row r="12431" spans="7:7" s="66" customFormat="1" ht="14.25" x14ac:dyDescent="0.25">
      <c r="G12431" s="28"/>
    </row>
    <row r="12432" spans="7:7" s="66" customFormat="1" ht="14.25" x14ac:dyDescent="0.25">
      <c r="G12432" s="28"/>
    </row>
    <row r="12433" spans="7:7" s="66" customFormat="1" ht="14.25" x14ac:dyDescent="0.25">
      <c r="G12433" s="28"/>
    </row>
    <row r="12434" spans="7:7" s="66" customFormat="1" ht="14.25" x14ac:dyDescent="0.25">
      <c r="G12434" s="28"/>
    </row>
    <row r="12435" spans="7:7" s="66" customFormat="1" ht="14.25" x14ac:dyDescent="0.25">
      <c r="G12435" s="28"/>
    </row>
    <row r="12436" spans="7:7" s="66" customFormat="1" ht="14.25" x14ac:dyDescent="0.25">
      <c r="G12436" s="28"/>
    </row>
    <row r="12437" spans="7:7" s="66" customFormat="1" ht="14.25" x14ac:dyDescent="0.25">
      <c r="G12437" s="28"/>
    </row>
    <row r="12438" spans="7:7" s="66" customFormat="1" ht="14.25" x14ac:dyDescent="0.25">
      <c r="G12438" s="28"/>
    </row>
    <row r="12439" spans="7:7" s="66" customFormat="1" ht="14.25" x14ac:dyDescent="0.25">
      <c r="G12439" s="28"/>
    </row>
    <row r="12440" spans="7:7" s="66" customFormat="1" ht="14.25" x14ac:dyDescent="0.25">
      <c r="G12440" s="28"/>
    </row>
    <row r="12441" spans="7:7" s="66" customFormat="1" ht="14.25" x14ac:dyDescent="0.25">
      <c r="G12441" s="28"/>
    </row>
    <row r="12442" spans="7:7" s="66" customFormat="1" ht="14.25" x14ac:dyDescent="0.25">
      <c r="G12442" s="28"/>
    </row>
    <row r="12443" spans="7:7" s="66" customFormat="1" ht="14.25" x14ac:dyDescent="0.25">
      <c r="G12443" s="28"/>
    </row>
    <row r="12444" spans="7:7" s="66" customFormat="1" ht="14.25" x14ac:dyDescent="0.25">
      <c r="G12444" s="28"/>
    </row>
    <row r="12445" spans="7:7" s="66" customFormat="1" ht="14.25" x14ac:dyDescent="0.25">
      <c r="G12445" s="28"/>
    </row>
    <row r="12446" spans="7:7" s="66" customFormat="1" ht="14.25" x14ac:dyDescent="0.25">
      <c r="G12446" s="28"/>
    </row>
    <row r="12447" spans="7:7" s="66" customFormat="1" ht="14.25" x14ac:dyDescent="0.25">
      <c r="G12447" s="28"/>
    </row>
    <row r="12448" spans="7:7" s="66" customFormat="1" ht="14.25" x14ac:dyDescent="0.25">
      <c r="G12448" s="28"/>
    </row>
    <row r="12449" spans="7:7" s="66" customFormat="1" ht="14.25" x14ac:dyDescent="0.25">
      <c r="G12449" s="28"/>
    </row>
    <row r="12450" spans="7:7" s="66" customFormat="1" ht="14.25" x14ac:dyDescent="0.25">
      <c r="G12450" s="28"/>
    </row>
    <row r="12451" spans="7:7" s="66" customFormat="1" ht="14.25" x14ac:dyDescent="0.25">
      <c r="G12451" s="28"/>
    </row>
    <row r="12452" spans="7:7" s="66" customFormat="1" ht="14.25" x14ac:dyDescent="0.25">
      <c r="G12452" s="28"/>
    </row>
    <row r="12453" spans="7:7" s="66" customFormat="1" ht="14.25" x14ac:dyDescent="0.25">
      <c r="G12453" s="28"/>
    </row>
    <row r="12454" spans="7:7" s="66" customFormat="1" ht="14.25" x14ac:dyDescent="0.25">
      <c r="G12454" s="28"/>
    </row>
    <row r="12455" spans="7:7" s="66" customFormat="1" ht="14.25" x14ac:dyDescent="0.25">
      <c r="G12455" s="28"/>
    </row>
    <row r="12456" spans="7:7" s="66" customFormat="1" ht="14.25" x14ac:dyDescent="0.25">
      <c r="G12456" s="28"/>
    </row>
    <row r="12457" spans="7:7" s="66" customFormat="1" ht="14.25" x14ac:dyDescent="0.25">
      <c r="G12457" s="28"/>
    </row>
    <row r="12458" spans="7:7" s="66" customFormat="1" ht="14.25" x14ac:dyDescent="0.25">
      <c r="G12458" s="28"/>
    </row>
    <row r="12459" spans="7:7" s="66" customFormat="1" ht="14.25" x14ac:dyDescent="0.25">
      <c r="G12459" s="28"/>
    </row>
    <row r="12460" spans="7:7" s="66" customFormat="1" ht="14.25" x14ac:dyDescent="0.25">
      <c r="G12460" s="28"/>
    </row>
    <row r="12461" spans="7:7" s="66" customFormat="1" ht="14.25" x14ac:dyDescent="0.25">
      <c r="G12461" s="28"/>
    </row>
    <row r="12462" spans="7:7" s="66" customFormat="1" ht="14.25" x14ac:dyDescent="0.25">
      <c r="G12462" s="28"/>
    </row>
    <row r="12463" spans="7:7" s="66" customFormat="1" ht="14.25" x14ac:dyDescent="0.25">
      <c r="G12463" s="28"/>
    </row>
    <row r="12464" spans="7:7" s="66" customFormat="1" ht="14.25" x14ac:dyDescent="0.25">
      <c r="G12464" s="28"/>
    </row>
    <row r="12465" spans="7:7" s="66" customFormat="1" ht="14.25" x14ac:dyDescent="0.25">
      <c r="G12465" s="28"/>
    </row>
    <row r="12466" spans="7:7" s="66" customFormat="1" ht="14.25" x14ac:dyDescent="0.25">
      <c r="G12466" s="28"/>
    </row>
    <row r="12467" spans="7:7" s="66" customFormat="1" ht="14.25" x14ac:dyDescent="0.25">
      <c r="G12467" s="28"/>
    </row>
    <row r="12468" spans="7:7" s="66" customFormat="1" ht="14.25" x14ac:dyDescent="0.25">
      <c r="G12468" s="28"/>
    </row>
    <row r="12469" spans="7:7" s="66" customFormat="1" ht="14.25" x14ac:dyDescent="0.25">
      <c r="G12469" s="28"/>
    </row>
    <row r="12470" spans="7:7" s="66" customFormat="1" ht="14.25" x14ac:dyDescent="0.25">
      <c r="G12470" s="28"/>
    </row>
    <row r="12471" spans="7:7" s="66" customFormat="1" ht="14.25" x14ac:dyDescent="0.25">
      <c r="G12471" s="28"/>
    </row>
    <row r="12472" spans="7:7" s="66" customFormat="1" ht="14.25" x14ac:dyDescent="0.25">
      <c r="G12472" s="28"/>
    </row>
    <row r="12473" spans="7:7" s="66" customFormat="1" ht="14.25" x14ac:dyDescent="0.25">
      <c r="G12473" s="28"/>
    </row>
    <row r="12474" spans="7:7" s="66" customFormat="1" ht="14.25" x14ac:dyDescent="0.25">
      <c r="G12474" s="28"/>
    </row>
    <row r="12475" spans="7:7" s="66" customFormat="1" ht="14.25" x14ac:dyDescent="0.25">
      <c r="G12475" s="28"/>
    </row>
    <row r="12476" spans="7:7" s="66" customFormat="1" ht="14.25" x14ac:dyDescent="0.25">
      <c r="G12476" s="28"/>
    </row>
    <row r="12477" spans="7:7" s="66" customFormat="1" ht="14.25" x14ac:dyDescent="0.25">
      <c r="G12477" s="28"/>
    </row>
    <row r="12478" spans="7:7" s="66" customFormat="1" ht="14.25" x14ac:dyDescent="0.25">
      <c r="G12478" s="28"/>
    </row>
    <row r="12479" spans="7:7" s="66" customFormat="1" ht="14.25" x14ac:dyDescent="0.25">
      <c r="G12479" s="28"/>
    </row>
    <row r="12480" spans="7:7" s="66" customFormat="1" ht="14.25" x14ac:dyDescent="0.25">
      <c r="G12480" s="28"/>
    </row>
    <row r="12481" spans="7:7" s="66" customFormat="1" ht="14.25" x14ac:dyDescent="0.25">
      <c r="G12481" s="28"/>
    </row>
    <row r="12482" spans="7:7" s="66" customFormat="1" ht="14.25" x14ac:dyDescent="0.25">
      <c r="G12482" s="28"/>
    </row>
    <row r="12483" spans="7:7" s="66" customFormat="1" ht="14.25" x14ac:dyDescent="0.25">
      <c r="G12483" s="28"/>
    </row>
    <row r="12484" spans="7:7" s="66" customFormat="1" ht="14.25" x14ac:dyDescent="0.25">
      <c r="G12484" s="28"/>
    </row>
    <row r="12485" spans="7:7" s="66" customFormat="1" ht="14.25" x14ac:dyDescent="0.25">
      <c r="G12485" s="28"/>
    </row>
    <row r="12486" spans="7:7" s="66" customFormat="1" ht="14.25" x14ac:dyDescent="0.25">
      <c r="G12486" s="28"/>
    </row>
    <row r="12487" spans="7:7" s="66" customFormat="1" ht="14.25" x14ac:dyDescent="0.25">
      <c r="G12487" s="28"/>
    </row>
    <row r="12488" spans="7:7" s="66" customFormat="1" ht="14.25" x14ac:dyDescent="0.25">
      <c r="G12488" s="28"/>
    </row>
    <row r="12489" spans="7:7" s="66" customFormat="1" ht="14.25" x14ac:dyDescent="0.25">
      <c r="G12489" s="28"/>
    </row>
    <row r="12490" spans="7:7" s="66" customFormat="1" ht="14.25" x14ac:dyDescent="0.25">
      <c r="G12490" s="28"/>
    </row>
    <row r="12491" spans="7:7" s="66" customFormat="1" ht="14.25" x14ac:dyDescent="0.25">
      <c r="G12491" s="28"/>
    </row>
    <row r="12492" spans="7:7" s="66" customFormat="1" ht="14.25" x14ac:dyDescent="0.25">
      <c r="G12492" s="28"/>
    </row>
    <row r="12493" spans="7:7" s="66" customFormat="1" ht="14.25" x14ac:dyDescent="0.25">
      <c r="G12493" s="28"/>
    </row>
    <row r="12494" spans="7:7" s="66" customFormat="1" ht="14.25" x14ac:dyDescent="0.25">
      <c r="G12494" s="28"/>
    </row>
    <row r="12495" spans="7:7" s="66" customFormat="1" ht="14.25" x14ac:dyDescent="0.25">
      <c r="G12495" s="28"/>
    </row>
    <row r="12496" spans="7:7" s="66" customFormat="1" ht="14.25" x14ac:dyDescent="0.25">
      <c r="G12496" s="28"/>
    </row>
    <row r="12497" spans="7:7" s="66" customFormat="1" ht="14.25" x14ac:dyDescent="0.25">
      <c r="G12497" s="28"/>
    </row>
    <row r="12498" spans="7:7" s="66" customFormat="1" ht="14.25" x14ac:dyDescent="0.25">
      <c r="G12498" s="28"/>
    </row>
    <row r="12499" spans="7:7" s="66" customFormat="1" ht="14.25" x14ac:dyDescent="0.25">
      <c r="G12499" s="28"/>
    </row>
    <row r="12500" spans="7:7" s="66" customFormat="1" ht="14.25" x14ac:dyDescent="0.25">
      <c r="G12500" s="28"/>
    </row>
    <row r="12501" spans="7:7" s="66" customFormat="1" ht="14.25" x14ac:dyDescent="0.25">
      <c r="G12501" s="28"/>
    </row>
    <row r="12502" spans="7:7" s="66" customFormat="1" ht="14.25" x14ac:dyDescent="0.25">
      <c r="G12502" s="28"/>
    </row>
    <row r="12503" spans="7:7" s="66" customFormat="1" ht="14.25" x14ac:dyDescent="0.25">
      <c r="G12503" s="28"/>
    </row>
    <row r="12504" spans="7:7" s="66" customFormat="1" ht="14.25" x14ac:dyDescent="0.25">
      <c r="G12504" s="28"/>
    </row>
    <row r="12505" spans="7:7" s="66" customFormat="1" ht="14.25" x14ac:dyDescent="0.25">
      <c r="G12505" s="28"/>
    </row>
    <row r="12506" spans="7:7" s="66" customFormat="1" ht="14.25" x14ac:dyDescent="0.25">
      <c r="G12506" s="28"/>
    </row>
    <row r="12507" spans="7:7" s="66" customFormat="1" ht="14.25" x14ac:dyDescent="0.25">
      <c r="G12507" s="28"/>
    </row>
    <row r="12508" spans="7:7" s="66" customFormat="1" ht="14.25" x14ac:dyDescent="0.25">
      <c r="G12508" s="28"/>
    </row>
    <row r="12509" spans="7:7" s="66" customFormat="1" ht="14.25" x14ac:dyDescent="0.25">
      <c r="G12509" s="28"/>
    </row>
    <row r="12510" spans="7:7" s="66" customFormat="1" ht="14.25" x14ac:dyDescent="0.25">
      <c r="G12510" s="28"/>
    </row>
    <row r="12511" spans="7:7" s="66" customFormat="1" ht="14.25" x14ac:dyDescent="0.25">
      <c r="G12511" s="28"/>
    </row>
    <row r="12512" spans="7:7" s="66" customFormat="1" ht="14.25" x14ac:dyDescent="0.25">
      <c r="G12512" s="28"/>
    </row>
    <row r="12513" spans="7:7" s="66" customFormat="1" ht="14.25" x14ac:dyDescent="0.25">
      <c r="G12513" s="28"/>
    </row>
    <row r="12514" spans="7:7" s="66" customFormat="1" ht="14.25" x14ac:dyDescent="0.25">
      <c r="G12514" s="28"/>
    </row>
    <row r="12515" spans="7:7" s="66" customFormat="1" ht="14.25" x14ac:dyDescent="0.25">
      <c r="G12515" s="28"/>
    </row>
    <row r="12516" spans="7:7" s="66" customFormat="1" ht="14.25" x14ac:dyDescent="0.25">
      <c r="G12516" s="28"/>
    </row>
    <row r="12517" spans="7:7" s="66" customFormat="1" ht="14.25" x14ac:dyDescent="0.25">
      <c r="G12517" s="28"/>
    </row>
    <row r="12518" spans="7:7" s="66" customFormat="1" ht="14.25" x14ac:dyDescent="0.25">
      <c r="G12518" s="28"/>
    </row>
    <row r="12519" spans="7:7" s="66" customFormat="1" ht="14.25" x14ac:dyDescent="0.25">
      <c r="G12519" s="28"/>
    </row>
    <row r="12520" spans="7:7" s="66" customFormat="1" ht="14.25" x14ac:dyDescent="0.25">
      <c r="G12520" s="28"/>
    </row>
    <row r="12521" spans="7:7" s="66" customFormat="1" ht="14.25" x14ac:dyDescent="0.25">
      <c r="G12521" s="28"/>
    </row>
    <row r="12522" spans="7:7" s="66" customFormat="1" ht="14.25" x14ac:dyDescent="0.25">
      <c r="G12522" s="28"/>
    </row>
    <row r="12523" spans="7:7" s="66" customFormat="1" ht="14.25" x14ac:dyDescent="0.25">
      <c r="G12523" s="28"/>
    </row>
    <row r="12524" spans="7:7" s="66" customFormat="1" ht="14.25" x14ac:dyDescent="0.25">
      <c r="G12524" s="28"/>
    </row>
    <row r="12525" spans="7:7" s="66" customFormat="1" ht="14.25" x14ac:dyDescent="0.25">
      <c r="G12525" s="28"/>
    </row>
    <row r="12526" spans="7:7" s="66" customFormat="1" ht="14.25" x14ac:dyDescent="0.25">
      <c r="G12526" s="28"/>
    </row>
    <row r="12527" spans="7:7" s="66" customFormat="1" ht="14.25" x14ac:dyDescent="0.25">
      <c r="G12527" s="28"/>
    </row>
    <row r="12528" spans="7:7" s="66" customFormat="1" ht="14.25" x14ac:dyDescent="0.25">
      <c r="G12528" s="28"/>
    </row>
    <row r="12529" spans="7:7" s="66" customFormat="1" ht="14.25" x14ac:dyDescent="0.25">
      <c r="G12529" s="28"/>
    </row>
    <row r="12530" spans="7:7" s="66" customFormat="1" ht="14.25" x14ac:dyDescent="0.25">
      <c r="G12530" s="28"/>
    </row>
    <row r="12531" spans="7:7" s="66" customFormat="1" ht="14.25" x14ac:dyDescent="0.25">
      <c r="G12531" s="28"/>
    </row>
    <row r="12532" spans="7:7" s="66" customFormat="1" ht="14.25" x14ac:dyDescent="0.25">
      <c r="G12532" s="28"/>
    </row>
    <row r="12533" spans="7:7" s="66" customFormat="1" ht="14.25" x14ac:dyDescent="0.25">
      <c r="G12533" s="28"/>
    </row>
    <row r="12534" spans="7:7" s="66" customFormat="1" ht="14.25" x14ac:dyDescent="0.25">
      <c r="G12534" s="28"/>
    </row>
    <row r="12535" spans="7:7" s="66" customFormat="1" ht="14.25" x14ac:dyDescent="0.25">
      <c r="G12535" s="28"/>
    </row>
    <row r="12536" spans="7:7" s="66" customFormat="1" ht="14.25" x14ac:dyDescent="0.25">
      <c r="G12536" s="28"/>
    </row>
    <row r="12537" spans="7:7" s="66" customFormat="1" ht="14.25" x14ac:dyDescent="0.25">
      <c r="G12537" s="28"/>
    </row>
    <row r="12538" spans="7:7" s="66" customFormat="1" ht="14.25" x14ac:dyDescent="0.25">
      <c r="G12538" s="28"/>
    </row>
    <row r="12539" spans="7:7" s="66" customFormat="1" ht="14.25" x14ac:dyDescent="0.25">
      <c r="G12539" s="28"/>
    </row>
    <row r="12540" spans="7:7" s="66" customFormat="1" ht="14.25" x14ac:dyDescent="0.25">
      <c r="G12540" s="28"/>
    </row>
    <row r="12541" spans="7:7" s="66" customFormat="1" ht="14.25" x14ac:dyDescent="0.25">
      <c r="G12541" s="28"/>
    </row>
    <row r="12542" spans="7:7" s="66" customFormat="1" ht="14.25" x14ac:dyDescent="0.25">
      <c r="G12542" s="28"/>
    </row>
    <row r="12543" spans="7:7" s="66" customFormat="1" ht="14.25" x14ac:dyDescent="0.25">
      <c r="G12543" s="28"/>
    </row>
    <row r="12544" spans="7:7" s="66" customFormat="1" ht="14.25" x14ac:dyDescent="0.25">
      <c r="G12544" s="28"/>
    </row>
    <row r="12545" spans="7:7" s="66" customFormat="1" ht="14.25" x14ac:dyDescent="0.25">
      <c r="G12545" s="28"/>
    </row>
    <row r="12546" spans="7:7" s="66" customFormat="1" ht="14.25" x14ac:dyDescent="0.25">
      <c r="G12546" s="28"/>
    </row>
    <row r="12547" spans="7:7" s="66" customFormat="1" ht="14.25" x14ac:dyDescent="0.25">
      <c r="G12547" s="28"/>
    </row>
    <row r="12548" spans="7:7" s="66" customFormat="1" ht="14.25" x14ac:dyDescent="0.25">
      <c r="G12548" s="28"/>
    </row>
    <row r="12549" spans="7:7" s="66" customFormat="1" ht="14.25" x14ac:dyDescent="0.25">
      <c r="G12549" s="28"/>
    </row>
    <row r="12550" spans="7:7" s="66" customFormat="1" ht="14.25" x14ac:dyDescent="0.25">
      <c r="G12550" s="28"/>
    </row>
    <row r="12551" spans="7:7" s="66" customFormat="1" ht="14.25" x14ac:dyDescent="0.25">
      <c r="G12551" s="28"/>
    </row>
    <row r="12552" spans="7:7" s="66" customFormat="1" ht="14.25" x14ac:dyDescent="0.25">
      <c r="G12552" s="28"/>
    </row>
    <row r="12553" spans="7:7" s="66" customFormat="1" ht="14.25" x14ac:dyDescent="0.25">
      <c r="G12553" s="28"/>
    </row>
    <row r="12554" spans="7:7" s="66" customFormat="1" ht="14.25" x14ac:dyDescent="0.25">
      <c r="G12554" s="28"/>
    </row>
    <row r="12555" spans="7:7" s="66" customFormat="1" ht="14.25" x14ac:dyDescent="0.25">
      <c r="G12555" s="28"/>
    </row>
    <row r="12556" spans="7:7" s="66" customFormat="1" ht="14.25" x14ac:dyDescent="0.25">
      <c r="G12556" s="28"/>
    </row>
    <row r="12557" spans="7:7" s="66" customFormat="1" ht="14.25" x14ac:dyDescent="0.25">
      <c r="G12557" s="28"/>
    </row>
    <row r="12558" spans="7:7" s="66" customFormat="1" ht="14.25" x14ac:dyDescent="0.25">
      <c r="G12558" s="28"/>
    </row>
    <row r="12559" spans="7:7" s="66" customFormat="1" ht="14.25" x14ac:dyDescent="0.25">
      <c r="G12559" s="28"/>
    </row>
    <row r="12560" spans="7:7" s="66" customFormat="1" ht="14.25" x14ac:dyDescent="0.25">
      <c r="G12560" s="28"/>
    </row>
    <row r="12561" spans="7:7" s="66" customFormat="1" ht="14.25" x14ac:dyDescent="0.25">
      <c r="G12561" s="28"/>
    </row>
    <row r="12562" spans="7:7" s="66" customFormat="1" ht="14.25" x14ac:dyDescent="0.25">
      <c r="G12562" s="28"/>
    </row>
    <row r="12563" spans="7:7" s="66" customFormat="1" ht="14.25" x14ac:dyDescent="0.25">
      <c r="G12563" s="28"/>
    </row>
    <row r="12564" spans="7:7" s="66" customFormat="1" ht="14.25" x14ac:dyDescent="0.25">
      <c r="G12564" s="28"/>
    </row>
    <row r="12565" spans="7:7" s="66" customFormat="1" ht="14.25" x14ac:dyDescent="0.25">
      <c r="G12565" s="28"/>
    </row>
    <row r="12566" spans="7:7" s="66" customFormat="1" ht="14.25" x14ac:dyDescent="0.25">
      <c r="G12566" s="28"/>
    </row>
    <row r="12567" spans="7:7" s="66" customFormat="1" ht="14.25" x14ac:dyDescent="0.25">
      <c r="G12567" s="28"/>
    </row>
    <row r="12568" spans="7:7" s="66" customFormat="1" ht="14.25" x14ac:dyDescent="0.25">
      <c r="G12568" s="28"/>
    </row>
    <row r="12569" spans="7:7" s="66" customFormat="1" ht="14.25" x14ac:dyDescent="0.25">
      <c r="G12569" s="28"/>
    </row>
    <row r="12570" spans="7:7" s="66" customFormat="1" ht="14.25" x14ac:dyDescent="0.25">
      <c r="G12570" s="28"/>
    </row>
    <row r="12571" spans="7:7" s="66" customFormat="1" ht="14.25" x14ac:dyDescent="0.25">
      <c r="G12571" s="28"/>
    </row>
    <row r="12572" spans="7:7" s="66" customFormat="1" ht="14.25" x14ac:dyDescent="0.25">
      <c r="G12572" s="28"/>
    </row>
    <row r="12573" spans="7:7" s="66" customFormat="1" ht="14.25" x14ac:dyDescent="0.25">
      <c r="G12573" s="28"/>
    </row>
    <row r="12574" spans="7:7" s="66" customFormat="1" ht="14.25" x14ac:dyDescent="0.25">
      <c r="G12574" s="28"/>
    </row>
    <row r="12575" spans="7:7" s="66" customFormat="1" ht="14.25" x14ac:dyDescent="0.25">
      <c r="G12575" s="28"/>
    </row>
    <row r="12576" spans="7:7" s="66" customFormat="1" ht="14.25" x14ac:dyDescent="0.25">
      <c r="G12576" s="28"/>
    </row>
    <row r="12577" spans="7:7" s="66" customFormat="1" ht="14.25" x14ac:dyDescent="0.25">
      <c r="G12577" s="28"/>
    </row>
    <row r="12578" spans="7:7" s="66" customFormat="1" ht="14.25" x14ac:dyDescent="0.25">
      <c r="G12578" s="28"/>
    </row>
    <row r="12579" spans="7:7" s="66" customFormat="1" ht="14.25" x14ac:dyDescent="0.25">
      <c r="G12579" s="28"/>
    </row>
    <row r="12580" spans="7:7" s="66" customFormat="1" ht="14.25" x14ac:dyDescent="0.25">
      <c r="G12580" s="28"/>
    </row>
    <row r="12581" spans="7:7" s="66" customFormat="1" ht="14.25" x14ac:dyDescent="0.25">
      <c r="G12581" s="28"/>
    </row>
    <row r="12582" spans="7:7" s="66" customFormat="1" ht="14.25" x14ac:dyDescent="0.25">
      <c r="G12582" s="28"/>
    </row>
    <row r="12583" spans="7:7" s="66" customFormat="1" ht="14.25" x14ac:dyDescent="0.25">
      <c r="G12583" s="28"/>
    </row>
    <row r="12584" spans="7:7" s="66" customFormat="1" ht="14.25" x14ac:dyDescent="0.25">
      <c r="G12584" s="28"/>
    </row>
    <row r="12585" spans="7:7" s="66" customFormat="1" ht="14.25" x14ac:dyDescent="0.25">
      <c r="G12585" s="28"/>
    </row>
    <row r="12586" spans="7:7" s="66" customFormat="1" ht="14.25" x14ac:dyDescent="0.25">
      <c r="G12586" s="28"/>
    </row>
    <row r="12587" spans="7:7" s="66" customFormat="1" ht="14.25" x14ac:dyDescent="0.25">
      <c r="G12587" s="28"/>
    </row>
    <row r="12588" spans="7:7" s="66" customFormat="1" ht="14.25" x14ac:dyDescent="0.25">
      <c r="G12588" s="28"/>
    </row>
    <row r="12589" spans="7:7" s="66" customFormat="1" ht="14.25" x14ac:dyDescent="0.25">
      <c r="G12589" s="28"/>
    </row>
    <row r="12590" spans="7:7" s="66" customFormat="1" ht="14.25" x14ac:dyDescent="0.25">
      <c r="G12590" s="28"/>
    </row>
    <row r="12591" spans="7:7" s="66" customFormat="1" ht="14.25" x14ac:dyDescent="0.25">
      <c r="G12591" s="28"/>
    </row>
    <row r="12592" spans="7:7" s="66" customFormat="1" ht="14.25" x14ac:dyDescent="0.25">
      <c r="G12592" s="28"/>
    </row>
    <row r="12593" spans="7:7" s="66" customFormat="1" ht="14.25" x14ac:dyDescent="0.25">
      <c r="G12593" s="28"/>
    </row>
    <row r="12594" spans="7:7" s="66" customFormat="1" ht="14.25" x14ac:dyDescent="0.25">
      <c r="G12594" s="28"/>
    </row>
    <row r="12595" spans="7:7" s="66" customFormat="1" ht="14.25" x14ac:dyDescent="0.25">
      <c r="G12595" s="28"/>
    </row>
    <row r="12596" spans="7:7" s="66" customFormat="1" ht="14.25" x14ac:dyDescent="0.25">
      <c r="G12596" s="28"/>
    </row>
    <row r="12597" spans="7:7" s="66" customFormat="1" ht="14.25" x14ac:dyDescent="0.25">
      <c r="G12597" s="28"/>
    </row>
    <row r="12598" spans="7:7" s="66" customFormat="1" ht="14.25" x14ac:dyDescent="0.25">
      <c r="G12598" s="28"/>
    </row>
    <row r="12599" spans="7:7" s="66" customFormat="1" ht="14.25" x14ac:dyDescent="0.25">
      <c r="G12599" s="28"/>
    </row>
    <row r="12600" spans="7:7" s="66" customFormat="1" ht="14.25" x14ac:dyDescent="0.25">
      <c r="G12600" s="28"/>
    </row>
    <row r="12601" spans="7:7" s="66" customFormat="1" ht="14.25" x14ac:dyDescent="0.25">
      <c r="G12601" s="28"/>
    </row>
    <row r="12602" spans="7:7" s="66" customFormat="1" ht="14.25" x14ac:dyDescent="0.25">
      <c r="G12602" s="28"/>
    </row>
    <row r="12603" spans="7:7" s="66" customFormat="1" ht="14.25" x14ac:dyDescent="0.25">
      <c r="G12603" s="28"/>
    </row>
    <row r="12604" spans="7:7" s="66" customFormat="1" ht="14.25" x14ac:dyDescent="0.25">
      <c r="G12604" s="28"/>
    </row>
    <row r="12605" spans="7:7" s="66" customFormat="1" ht="14.25" x14ac:dyDescent="0.25">
      <c r="G12605" s="28"/>
    </row>
    <row r="12606" spans="7:7" s="66" customFormat="1" ht="14.25" x14ac:dyDescent="0.25">
      <c r="G12606" s="28"/>
    </row>
    <row r="12607" spans="7:7" s="66" customFormat="1" ht="14.25" x14ac:dyDescent="0.25">
      <c r="G12607" s="28"/>
    </row>
    <row r="12608" spans="7:7" s="66" customFormat="1" ht="14.25" x14ac:dyDescent="0.25">
      <c r="G12608" s="28"/>
    </row>
    <row r="12609" spans="7:7" s="66" customFormat="1" ht="14.25" x14ac:dyDescent="0.25">
      <c r="G12609" s="28"/>
    </row>
    <row r="12610" spans="7:7" s="66" customFormat="1" ht="14.25" x14ac:dyDescent="0.25">
      <c r="G12610" s="28"/>
    </row>
    <row r="12611" spans="7:7" s="66" customFormat="1" ht="14.25" x14ac:dyDescent="0.25">
      <c r="G12611" s="28"/>
    </row>
    <row r="12612" spans="7:7" s="66" customFormat="1" ht="14.25" x14ac:dyDescent="0.25">
      <c r="G12612" s="28"/>
    </row>
    <row r="12613" spans="7:7" s="66" customFormat="1" ht="14.25" x14ac:dyDescent="0.25">
      <c r="G12613" s="28"/>
    </row>
    <row r="12614" spans="7:7" s="66" customFormat="1" ht="14.25" x14ac:dyDescent="0.25">
      <c r="G12614" s="28"/>
    </row>
    <row r="12615" spans="7:7" s="66" customFormat="1" ht="14.25" x14ac:dyDescent="0.25">
      <c r="G12615" s="28"/>
    </row>
    <row r="12616" spans="7:7" s="66" customFormat="1" ht="14.25" x14ac:dyDescent="0.25">
      <c r="G12616" s="28"/>
    </row>
    <row r="12617" spans="7:7" s="66" customFormat="1" ht="14.25" x14ac:dyDescent="0.25">
      <c r="G12617" s="28"/>
    </row>
    <row r="12618" spans="7:7" s="66" customFormat="1" ht="14.25" x14ac:dyDescent="0.25">
      <c r="G12618" s="28"/>
    </row>
    <row r="12619" spans="7:7" s="66" customFormat="1" ht="14.25" x14ac:dyDescent="0.25">
      <c r="G12619" s="28"/>
    </row>
    <row r="12620" spans="7:7" s="66" customFormat="1" ht="14.25" x14ac:dyDescent="0.25">
      <c r="G12620" s="28"/>
    </row>
    <row r="12621" spans="7:7" s="66" customFormat="1" ht="14.25" x14ac:dyDescent="0.25">
      <c r="G12621" s="28"/>
    </row>
    <row r="12622" spans="7:7" s="66" customFormat="1" ht="14.25" x14ac:dyDescent="0.25">
      <c r="G12622" s="28"/>
    </row>
    <row r="12623" spans="7:7" s="66" customFormat="1" ht="14.25" x14ac:dyDescent="0.25">
      <c r="G12623" s="28"/>
    </row>
    <row r="12624" spans="7:7" s="66" customFormat="1" ht="14.25" x14ac:dyDescent="0.25">
      <c r="G12624" s="28"/>
    </row>
    <row r="12625" spans="7:7" s="66" customFormat="1" ht="14.25" x14ac:dyDescent="0.25">
      <c r="G12625" s="28"/>
    </row>
    <row r="12626" spans="7:7" s="66" customFormat="1" ht="14.25" x14ac:dyDescent="0.25">
      <c r="G12626" s="28"/>
    </row>
    <row r="12627" spans="7:7" s="66" customFormat="1" ht="14.25" x14ac:dyDescent="0.25">
      <c r="G12627" s="28"/>
    </row>
    <row r="12628" spans="7:7" s="66" customFormat="1" ht="14.25" x14ac:dyDescent="0.25">
      <c r="G12628" s="28"/>
    </row>
    <row r="12629" spans="7:7" s="66" customFormat="1" ht="14.25" x14ac:dyDescent="0.25">
      <c r="G12629" s="28"/>
    </row>
    <row r="12630" spans="7:7" s="66" customFormat="1" ht="14.25" x14ac:dyDescent="0.25">
      <c r="G12630" s="28"/>
    </row>
    <row r="12631" spans="7:7" s="66" customFormat="1" ht="14.25" x14ac:dyDescent="0.25">
      <c r="G12631" s="28"/>
    </row>
    <row r="12632" spans="7:7" s="66" customFormat="1" ht="14.25" x14ac:dyDescent="0.25">
      <c r="G12632" s="28"/>
    </row>
    <row r="12633" spans="7:7" s="66" customFormat="1" ht="14.25" x14ac:dyDescent="0.25">
      <c r="G12633" s="28"/>
    </row>
    <row r="12634" spans="7:7" s="66" customFormat="1" ht="14.25" x14ac:dyDescent="0.25">
      <c r="G12634" s="28"/>
    </row>
    <row r="12635" spans="7:7" s="66" customFormat="1" ht="14.25" x14ac:dyDescent="0.25">
      <c r="G12635" s="28"/>
    </row>
    <row r="12636" spans="7:7" s="66" customFormat="1" ht="14.25" x14ac:dyDescent="0.25">
      <c r="G12636" s="28"/>
    </row>
    <row r="12637" spans="7:7" s="66" customFormat="1" ht="14.25" x14ac:dyDescent="0.25">
      <c r="G12637" s="28"/>
    </row>
    <row r="12638" spans="7:7" s="66" customFormat="1" ht="14.25" x14ac:dyDescent="0.25">
      <c r="G12638" s="28"/>
    </row>
    <row r="12639" spans="7:7" s="66" customFormat="1" ht="14.25" x14ac:dyDescent="0.25">
      <c r="G12639" s="28"/>
    </row>
    <row r="12640" spans="7:7" s="66" customFormat="1" ht="14.25" x14ac:dyDescent="0.25">
      <c r="G12640" s="28"/>
    </row>
    <row r="12641" spans="7:7" s="66" customFormat="1" ht="14.25" x14ac:dyDescent="0.25">
      <c r="G12641" s="28"/>
    </row>
    <row r="12642" spans="7:7" s="66" customFormat="1" ht="14.25" x14ac:dyDescent="0.25">
      <c r="G12642" s="28"/>
    </row>
    <row r="12643" spans="7:7" s="66" customFormat="1" ht="14.25" x14ac:dyDescent="0.25">
      <c r="G12643" s="28"/>
    </row>
    <row r="12644" spans="7:7" s="66" customFormat="1" ht="14.25" x14ac:dyDescent="0.25">
      <c r="G12644" s="28"/>
    </row>
    <row r="12645" spans="7:7" s="66" customFormat="1" ht="14.25" x14ac:dyDescent="0.25">
      <c r="G12645" s="28"/>
    </row>
    <row r="12646" spans="7:7" s="66" customFormat="1" ht="14.25" x14ac:dyDescent="0.25">
      <c r="G12646" s="28"/>
    </row>
    <row r="12647" spans="7:7" s="66" customFormat="1" ht="14.25" x14ac:dyDescent="0.25">
      <c r="G12647" s="28"/>
    </row>
    <row r="12648" spans="7:7" s="66" customFormat="1" ht="14.25" x14ac:dyDescent="0.25">
      <c r="G12648" s="28"/>
    </row>
    <row r="12649" spans="7:7" s="66" customFormat="1" ht="14.25" x14ac:dyDescent="0.25">
      <c r="G12649" s="28"/>
    </row>
    <row r="12650" spans="7:7" s="66" customFormat="1" ht="14.25" x14ac:dyDescent="0.25">
      <c r="G12650" s="28"/>
    </row>
    <row r="12651" spans="7:7" s="66" customFormat="1" ht="14.25" x14ac:dyDescent="0.25">
      <c r="G12651" s="28"/>
    </row>
    <row r="12652" spans="7:7" s="66" customFormat="1" ht="14.25" x14ac:dyDescent="0.25">
      <c r="G12652" s="28"/>
    </row>
    <row r="12653" spans="7:7" s="66" customFormat="1" ht="14.25" x14ac:dyDescent="0.25">
      <c r="G12653" s="28"/>
    </row>
    <row r="12654" spans="7:7" s="66" customFormat="1" ht="14.25" x14ac:dyDescent="0.25">
      <c r="G12654" s="28"/>
    </row>
    <row r="12655" spans="7:7" s="66" customFormat="1" ht="14.25" x14ac:dyDescent="0.25">
      <c r="G12655" s="28"/>
    </row>
    <row r="12656" spans="7:7" s="66" customFormat="1" ht="14.25" x14ac:dyDescent="0.25">
      <c r="G12656" s="28"/>
    </row>
    <row r="12657" spans="7:7" s="66" customFormat="1" ht="14.25" x14ac:dyDescent="0.25">
      <c r="G12657" s="28"/>
    </row>
    <row r="12658" spans="7:7" s="66" customFormat="1" ht="14.25" x14ac:dyDescent="0.25">
      <c r="G12658" s="28"/>
    </row>
    <row r="12659" spans="7:7" s="66" customFormat="1" ht="14.25" x14ac:dyDescent="0.25">
      <c r="G12659" s="28"/>
    </row>
    <row r="12660" spans="7:7" s="66" customFormat="1" ht="14.25" x14ac:dyDescent="0.25">
      <c r="G12660" s="28"/>
    </row>
    <row r="12661" spans="7:7" s="66" customFormat="1" ht="14.25" x14ac:dyDescent="0.25">
      <c r="G12661" s="28"/>
    </row>
    <row r="12662" spans="7:7" s="66" customFormat="1" ht="14.25" x14ac:dyDescent="0.25">
      <c r="G12662" s="28"/>
    </row>
    <row r="12663" spans="7:7" s="66" customFormat="1" ht="14.25" x14ac:dyDescent="0.25">
      <c r="G12663" s="28"/>
    </row>
    <row r="12664" spans="7:7" s="66" customFormat="1" ht="14.25" x14ac:dyDescent="0.25">
      <c r="G12664" s="28"/>
    </row>
    <row r="12665" spans="7:7" s="66" customFormat="1" ht="14.25" x14ac:dyDescent="0.25">
      <c r="G12665" s="28"/>
    </row>
    <row r="12666" spans="7:7" s="66" customFormat="1" ht="14.25" x14ac:dyDescent="0.25">
      <c r="G12666" s="28"/>
    </row>
    <row r="12667" spans="7:7" s="66" customFormat="1" ht="14.25" x14ac:dyDescent="0.25">
      <c r="G12667" s="28"/>
    </row>
    <row r="12668" spans="7:7" s="66" customFormat="1" ht="14.25" x14ac:dyDescent="0.25">
      <c r="G12668" s="28"/>
    </row>
    <row r="12669" spans="7:7" s="66" customFormat="1" ht="14.25" x14ac:dyDescent="0.25">
      <c r="G12669" s="28"/>
    </row>
    <row r="12670" spans="7:7" s="66" customFormat="1" ht="14.25" x14ac:dyDescent="0.25">
      <c r="G12670" s="28"/>
    </row>
    <row r="12671" spans="7:7" s="66" customFormat="1" ht="14.25" x14ac:dyDescent="0.25">
      <c r="G12671" s="28"/>
    </row>
    <row r="12672" spans="7:7" s="66" customFormat="1" ht="14.25" x14ac:dyDescent="0.25">
      <c r="G12672" s="28"/>
    </row>
    <row r="12673" spans="7:7" s="66" customFormat="1" ht="14.25" x14ac:dyDescent="0.25">
      <c r="G12673" s="28"/>
    </row>
    <row r="12674" spans="7:7" s="66" customFormat="1" ht="14.25" x14ac:dyDescent="0.25">
      <c r="G12674" s="28"/>
    </row>
    <row r="12675" spans="7:7" s="66" customFormat="1" ht="14.25" x14ac:dyDescent="0.25">
      <c r="G12675" s="28"/>
    </row>
    <row r="12676" spans="7:7" s="66" customFormat="1" ht="14.25" x14ac:dyDescent="0.25">
      <c r="G12676" s="28"/>
    </row>
    <row r="12677" spans="7:7" s="66" customFormat="1" ht="14.25" x14ac:dyDescent="0.25">
      <c r="G12677" s="28"/>
    </row>
    <row r="12678" spans="7:7" s="66" customFormat="1" ht="14.25" x14ac:dyDescent="0.25">
      <c r="G12678" s="28"/>
    </row>
    <row r="12679" spans="7:7" s="66" customFormat="1" ht="14.25" x14ac:dyDescent="0.25">
      <c r="G12679" s="28"/>
    </row>
    <row r="12680" spans="7:7" s="66" customFormat="1" ht="14.25" x14ac:dyDescent="0.25">
      <c r="G12680" s="28"/>
    </row>
    <row r="12681" spans="7:7" s="66" customFormat="1" ht="14.25" x14ac:dyDescent="0.25">
      <c r="G12681" s="28"/>
    </row>
    <row r="12682" spans="7:7" s="66" customFormat="1" ht="14.25" x14ac:dyDescent="0.25">
      <c r="G12682" s="28"/>
    </row>
    <row r="12683" spans="7:7" s="66" customFormat="1" ht="14.25" x14ac:dyDescent="0.25">
      <c r="G12683" s="28"/>
    </row>
    <row r="12684" spans="7:7" s="66" customFormat="1" ht="14.25" x14ac:dyDescent="0.25">
      <c r="G12684" s="28"/>
    </row>
    <row r="12685" spans="7:7" s="66" customFormat="1" ht="14.25" x14ac:dyDescent="0.25">
      <c r="G12685" s="28"/>
    </row>
    <row r="12686" spans="7:7" s="66" customFormat="1" ht="14.25" x14ac:dyDescent="0.25">
      <c r="G12686" s="28"/>
    </row>
    <row r="12687" spans="7:7" s="66" customFormat="1" ht="14.25" x14ac:dyDescent="0.25">
      <c r="G12687" s="28"/>
    </row>
    <row r="12688" spans="7:7" s="66" customFormat="1" ht="14.25" x14ac:dyDescent="0.25">
      <c r="G12688" s="28"/>
    </row>
    <row r="12689" spans="7:7" s="66" customFormat="1" ht="14.25" x14ac:dyDescent="0.25">
      <c r="G12689" s="28"/>
    </row>
    <row r="12690" spans="7:7" s="66" customFormat="1" ht="14.25" x14ac:dyDescent="0.25">
      <c r="G12690" s="28"/>
    </row>
    <row r="12691" spans="7:7" s="66" customFormat="1" ht="14.25" x14ac:dyDescent="0.25">
      <c r="G12691" s="28"/>
    </row>
    <row r="12692" spans="7:7" s="66" customFormat="1" ht="14.25" x14ac:dyDescent="0.25">
      <c r="G12692" s="28"/>
    </row>
    <row r="12693" spans="7:7" s="66" customFormat="1" ht="14.25" x14ac:dyDescent="0.25">
      <c r="G12693" s="28"/>
    </row>
    <row r="12694" spans="7:7" s="66" customFormat="1" ht="14.25" x14ac:dyDescent="0.25">
      <c r="G12694" s="28"/>
    </row>
    <row r="12695" spans="7:7" s="66" customFormat="1" ht="14.25" x14ac:dyDescent="0.25">
      <c r="G12695" s="28"/>
    </row>
    <row r="12696" spans="7:7" s="66" customFormat="1" ht="14.25" x14ac:dyDescent="0.25">
      <c r="G12696" s="28"/>
    </row>
    <row r="12697" spans="7:7" s="66" customFormat="1" ht="14.25" x14ac:dyDescent="0.25">
      <c r="G12697" s="28"/>
    </row>
    <row r="12698" spans="7:7" s="66" customFormat="1" ht="14.25" x14ac:dyDescent="0.25">
      <c r="G12698" s="28"/>
    </row>
    <row r="12699" spans="7:7" s="66" customFormat="1" ht="14.25" x14ac:dyDescent="0.25">
      <c r="G12699" s="28"/>
    </row>
    <row r="12700" spans="7:7" s="66" customFormat="1" ht="14.25" x14ac:dyDescent="0.25">
      <c r="G12700" s="28"/>
    </row>
    <row r="12701" spans="7:7" s="66" customFormat="1" ht="14.25" x14ac:dyDescent="0.25">
      <c r="G12701" s="28"/>
    </row>
    <row r="12702" spans="7:7" s="66" customFormat="1" ht="14.25" x14ac:dyDescent="0.25">
      <c r="G12702" s="28"/>
    </row>
    <row r="12703" spans="7:7" s="66" customFormat="1" ht="14.25" x14ac:dyDescent="0.25">
      <c r="G12703" s="28"/>
    </row>
    <row r="12704" spans="7:7" s="66" customFormat="1" ht="14.25" x14ac:dyDescent="0.25">
      <c r="G12704" s="28"/>
    </row>
    <row r="12705" spans="7:7" s="66" customFormat="1" ht="14.25" x14ac:dyDescent="0.25">
      <c r="G12705" s="28"/>
    </row>
    <row r="12706" spans="7:7" s="66" customFormat="1" ht="14.25" x14ac:dyDescent="0.25">
      <c r="G12706" s="28"/>
    </row>
    <row r="12707" spans="7:7" s="66" customFormat="1" ht="14.25" x14ac:dyDescent="0.25">
      <c r="G12707" s="28"/>
    </row>
    <row r="12708" spans="7:7" s="66" customFormat="1" ht="14.25" x14ac:dyDescent="0.25">
      <c r="G12708" s="28"/>
    </row>
    <row r="12709" spans="7:7" s="66" customFormat="1" ht="14.25" x14ac:dyDescent="0.25">
      <c r="G12709" s="28"/>
    </row>
    <row r="12710" spans="7:7" s="66" customFormat="1" ht="14.25" x14ac:dyDescent="0.25">
      <c r="G12710" s="28"/>
    </row>
    <row r="12711" spans="7:7" s="66" customFormat="1" ht="14.25" x14ac:dyDescent="0.25">
      <c r="G12711" s="28"/>
    </row>
    <row r="12712" spans="7:7" s="66" customFormat="1" ht="14.25" x14ac:dyDescent="0.25">
      <c r="G12712" s="28"/>
    </row>
    <row r="12713" spans="7:7" s="66" customFormat="1" ht="14.25" x14ac:dyDescent="0.25">
      <c r="G12713" s="28"/>
    </row>
    <row r="12714" spans="7:7" s="66" customFormat="1" ht="14.25" x14ac:dyDescent="0.25">
      <c r="G12714" s="28"/>
    </row>
    <row r="12715" spans="7:7" s="66" customFormat="1" ht="14.25" x14ac:dyDescent="0.25">
      <c r="G12715" s="28"/>
    </row>
    <row r="12716" spans="7:7" s="66" customFormat="1" ht="14.25" x14ac:dyDescent="0.25">
      <c r="G12716" s="28"/>
    </row>
    <row r="12717" spans="7:7" s="66" customFormat="1" ht="14.25" x14ac:dyDescent="0.25">
      <c r="G12717" s="28"/>
    </row>
    <row r="12718" spans="7:7" s="66" customFormat="1" ht="14.25" x14ac:dyDescent="0.25">
      <c r="G12718" s="28"/>
    </row>
    <row r="12719" spans="7:7" s="66" customFormat="1" ht="14.25" x14ac:dyDescent="0.25">
      <c r="G12719" s="28"/>
    </row>
    <row r="12720" spans="7:7" s="66" customFormat="1" ht="14.25" x14ac:dyDescent="0.25">
      <c r="G12720" s="28"/>
    </row>
    <row r="12721" spans="7:7" s="66" customFormat="1" ht="14.25" x14ac:dyDescent="0.25">
      <c r="G12721" s="28"/>
    </row>
    <row r="12722" spans="7:7" s="66" customFormat="1" ht="14.25" x14ac:dyDescent="0.25">
      <c r="G12722" s="28"/>
    </row>
    <row r="12723" spans="7:7" s="66" customFormat="1" ht="14.25" x14ac:dyDescent="0.25">
      <c r="G12723" s="28"/>
    </row>
    <row r="12724" spans="7:7" s="66" customFormat="1" ht="14.25" x14ac:dyDescent="0.25">
      <c r="G12724" s="28"/>
    </row>
    <row r="12725" spans="7:7" s="66" customFormat="1" ht="14.25" x14ac:dyDescent="0.25">
      <c r="G12725" s="28"/>
    </row>
    <row r="12726" spans="7:7" s="66" customFormat="1" ht="14.25" x14ac:dyDescent="0.25">
      <c r="G12726" s="28"/>
    </row>
    <row r="12727" spans="7:7" s="66" customFormat="1" ht="14.25" x14ac:dyDescent="0.25">
      <c r="G12727" s="28"/>
    </row>
    <row r="12728" spans="7:7" s="66" customFormat="1" ht="14.25" x14ac:dyDescent="0.25">
      <c r="G12728" s="28"/>
    </row>
    <row r="12729" spans="7:7" s="66" customFormat="1" ht="14.25" x14ac:dyDescent="0.25">
      <c r="G12729" s="28"/>
    </row>
    <row r="12730" spans="7:7" s="66" customFormat="1" ht="14.25" x14ac:dyDescent="0.25">
      <c r="G12730" s="28"/>
    </row>
    <row r="12731" spans="7:7" s="66" customFormat="1" ht="14.25" x14ac:dyDescent="0.25">
      <c r="G12731" s="28"/>
    </row>
    <row r="12732" spans="7:7" s="66" customFormat="1" ht="14.25" x14ac:dyDescent="0.25">
      <c r="G12732" s="28"/>
    </row>
    <row r="12733" spans="7:7" s="66" customFormat="1" ht="14.25" x14ac:dyDescent="0.25">
      <c r="G12733" s="28"/>
    </row>
    <row r="12734" spans="7:7" s="66" customFormat="1" ht="14.25" x14ac:dyDescent="0.25">
      <c r="G12734" s="28"/>
    </row>
    <row r="12735" spans="7:7" s="66" customFormat="1" ht="14.25" x14ac:dyDescent="0.25">
      <c r="G12735" s="28"/>
    </row>
    <row r="12736" spans="7:7" s="66" customFormat="1" ht="14.25" x14ac:dyDescent="0.25">
      <c r="G12736" s="28"/>
    </row>
    <row r="12737" spans="7:7" s="66" customFormat="1" ht="14.25" x14ac:dyDescent="0.25">
      <c r="G12737" s="28"/>
    </row>
    <row r="12738" spans="7:7" s="66" customFormat="1" ht="14.25" x14ac:dyDescent="0.25">
      <c r="G12738" s="28"/>
    </row>
    <row r="12739" spans="7:7" s="66" customFormat="1" ht="14.25" x14ac:dyDescent="0.25">
      <c r="G12739" s="28"/>
    </row>
    <row r="12740" spans="7:7" s="66" customFormat="1" ht="14.25" x14ac:dyDescent="0.25">
      <c r="G12740" s="28"/>
    </row>
    <row r="12741" spans="7:7" s="66" customFormat="1" ht="14.25" x14ac:dyDescent="0.25">
      <c r="G12741" s="28"/>
    </row>
    <row r="12742" spans="7:7" s="66" customFormat="1" ht="14.25" x14ac:dyDescent="0.25">
      <c r="G12742" s="28"/>
    </row>
    <row r="12743" spans="7:7" s="66" customFormat="1" ht="14.25" x14ac:dyDescent="0.25">
      <c r="G12743" s="28"/>
    </row>
    <row r="12744" spans="7:7" s="66" customFormat="1" ht="14.25" x14ac:dyDescent="0.25">
      <c r="G12744" s="28"/>
    </row>
    <row r="12745" spans="7:7" s="66" customFormat="1" ht="14.25" x14ac:dyDescent="0.25">
      <c r="G12745" s="28"/>
    </row>
    <row r="12746" spans="7:7" s="66" customFormat="1" ht="14.25" x14ac:dyDescent="0.25">
      <c r="G12746" s="28"/>
    </row>
    <row r="12747" spans="7:7" s="66" customFormat="1" ht="14.25" x14ac:dyDescent="0.25">
      <c r="G12747" s="28"/>
    </row>
    <row r="12748" spans="7:7" s="66" customFormat="1" ht="14.25" x14ac:dyDescent="0.25">
      <c r="G12748" s="28"/>
    </row>
    <row r="12749" spans="7:7" s="66" customFormat="1" ht="14.25" x14ac:dyDescent="0.25">
      <c r="G12749" s="28"/>
    </row>
    <row r="12750" spans="7:7" s="66" customFormat="1" ht="14.25" x14ac:dyDescent="0.25">
      <c r="G12750" s="28"/>
    </row>
    <row r="12751" spans="7:7" s="66" customFormat="1" ht="14.25" x14ac:dyDescent="0.25">
      <c r="G12751" s="28"/>
    </row>
    <row r="12752" spans="7:7" s="66" customFormat="1" ht="14.25" x14ac:dyDescent="0.25">
      <c r="G12752" s="28"/>
    </row>
    <row r="12753" spans="7:7" s="66" customFormat="1" ht="14.25" x14ac:dyDescent="0.25">
      <c r="G12753" s="28"/>
    </row>
    <row r="12754" spans="7:7" s="66" customFormat="1" ht="14.25" x14ac:dyDescent="0.25">
      <c r="G12754" s="28"/>
    </row>
    <row r="12755" spans="7:7" s="66" customFormat="1" ht="14.25" x14ac:dyDescent="0.25">
      <c r="G12755" s="28"/>
    </row>
    <row r="12756" spans="7:7" s="66" customFormat="1" ht="14.25" x14ac:dyDescent="0.25">
      <c r="G12756" s="28"/>
    </row>
    <row r="12757" spans="7:7" s="66" customFormat="1" ht="14.25" x14ac:dyDescent="0.25">
      <c r="G12757" s="28"/>
    </row>
    <row r="12758" spans="7:7" s="66" customFormat="1" ht="14.25" x14ac:dyDescent="0.25">
      <c r="G12758" s="28"/>
    </row>
    <row r="12759" spans="7:7" s="66" customFormat="1" ht="14.25" x14ac:dyDescent="0.25">
      <c r="G12759" s="28"/>
    </row>
    <row r="12760" spans="7:7" s="66" customFormat="1" ht="14.25" x14ac:dyDescent="0.25">
      <c r="G12760" s="28"/>
    </row>
    <row r="12761" spans="7:7" s="66" customFormat="1" ht="14.25" x14ac:dyDescent="0.25">
      <c r="G12761" s="28"/>
    </row>
    <row r="12762" spans="7:7" s="66" customFormat="1" ht="14.25" x14ac:dyDescent="0.25">
      <c r="G12762" s="28"/>
    </row>
    <row r="12763" spans="7:7" s="66" customFormat="1" ht="14.25" x14ac:dyDescent="0.25">
      <c r="G12763" s="28"/>
    </row>
    <row r="12764" spans="7:7" s="66" customFormat="1" ht="14.25" x14ac:dyDescent="0.25">
      <c r="G12764" s="28"/>
    </row>
    <row r="12765" spans="7:7" s="66" customFormat="1" ht="14.25" x14ac:dyDescent="0.25">
      <c r="G12765" s="28"/>
    </row>
    <row r="12766" spans="7:7" s="66" customFormat="1" ht="14.25" x14ac:dyDescent="0.25">
      <c r="G12766" s="28"/>
    </row>
    <row r="12767" spans="7:7" s="66" customFormat="1" ht="14.25" x14ac:dyDescent="0.25">
      <c r="G12767" s="28"/>
    </row>
    <row r="12768" spans="7:7" s="66" customFormat="1" ht="14.25" x14ac:dyDescent="0.25">
      <c r="G12768" s="28"/>
    </row>
    <row r="12769" spans="7:7" s="66" customFormat="1" ht="14.25" x14ac:dyDescent="0.25">
      <c r="G12769" s="28"/>
    </row>
    <row r="12770" spans="7:7" s="66" customFormat="1" ht="14.25" x14ac:dyDescent="0.25">
      <c r="G12770" s="28"/>
    </row>
    <row r="12771" spans="7:7" s="66" customFormat="1" ht="14.25" x14ac:dyDescent="0.25">
      <c r="G12771" s="28"/>
    </row>
    <row r="12772" spans="7:7" s="66" customFormat="1" ht="14.25" x14ac:dyDescent="0.25">
      <c r="G12772" s="28"/>
    </row>
    <row r="12773" spans="7:7" s="66" customFormat="1" ht="14.25" x14ac:dyDescent="0.25">
      <c r="G12773" s="28"/>
    </row>
    <row r="12774" spans="7:7" s="66" customFormat="1" ht="14.25" x14ac:dyDescent="0.25">
      <c r="G12774" s="28"/>
    </row>
    <row r="12775" spans="7:7" s="66" customFormat="1" ht="14.25" x14ac:dyDescent="0.25">
      <c r="G12775" s="28"/>
    </row>
    <row r="12776" spans="7:7" s="66" customFormat="1" ht="14.25" x14ac:dyDescent="0.25">
      <c r="G12776" s="28"/>
    </row>
    <row r="12777" spans="7:7" s="66" customFormat="1" ht="14.25" x14ac:dyDescent="0.25">
      <c r="G12777" s="28"/>
    </row>
    <row r="12778" spans="7:7" s="66" customFormat="1" ht="14.25" x14ac:dyDescent="0.25">
      <c r="G12778" s="28"/>
    </row>
    <row r="12779" spans="7:7" s="66" customFormat="1" ht="14.25" x14ac:dyDescent="0.25">
      <c r="G12779" s="28"/>
    </row>
    <row r="12780" spans="7:7" s="66" customFormat="1" ht="14.25" x14ac:dyDescent="0.25">
      <c r="G12780" s="28"/>
    </row>
    <row r="12781" spans="7:7" s="66" customFormat="1" ht="14.25" x14ac:dyDescent="0.25">
      <c r="G12781" s="28"/>
    </row>
    <row r="12782" spans="7:7" s="66" customFormat="1" ht="14.25" x14ac:dyDescent="0.25">
      <c r="G12782" s="28"/>
    </row>
    <row r="12783" spans="7:7" s="66" customFormat="1" ht="14.25" x14ac:dyDescent="0.25">
      <c r="G12783" s="28"/>
    </row>
    <row r="12784" spans="7:7" s="66" customFormat="1" ht="14.25" x14ac:dyDescent="0.25">
      <c r="G12784" s="28"/>
    </row>
    <row r="12785" spans="7:7" s="66" customFormat="1" ht="14.25" x14ac:dyDescent="0.25">
      <c r="G12785" s="28"/>
    </row>
    <row r="12786" spans="7:7" s="66" customFormat="1" ht="14.25" x14ac:dyDescent="0.25">
      <c r="G12786" s="28"/>
    </row>
    <row r="12787" spans="7:7" s="66" customFormat="1" ht="14.25" x14ac:dyDescent="0.25">
      <c r="G12787" s="28"/>
    </row>
    <row r="12788" spans="7:7" s="66" customFormat="1" ht="14.25" x14ac:dyDescent="0.25">
      <c r="G12788" s="28"/>
    </row>
    <row r="12789" spans="7:7" s="66" customFormat="1" ht="14.25" x14ac:dyDescent="0.25">
      <c r="G12789" s="28"/>
    </row>
    <row r="12790" spans="7:7" s="66" customFormat="1" ht="14.25" x14ac:dyDescent="0.25">
      <c r="G12790" s="28"/>
    </row>
    <row r="12791" spans="7:7" s="66" customFormat="1" ht="14.25" x14ac:dyDescent="0.25">
      <c r="G12791" s="28"/>
    </row>
    <row r="12792" spans="7:7" s="66" customFormat="1" ht="14.25" x14ac:dyDescent="0.25">
      <c r="G12792" s="28"/>
    </row>
    <row r="12793" spans="7:7" s="66" customFormat="1" ht="14.25" x14ac:dyDescent="0.25">
      <c r="G12793" s="28"/>
    </row>
    <row r="12794" spans="7:7" s="66" customFormat="1" ht="14.25" x14ac:dyDescent="0.25">
      <c r="G12794" s="28"/>
    </row>
    <row r="12795" spans="7:7" s="66" customFormat="1" ht="14.25" x14ac:dyDescent="0.25">
      <c r="G12795" s="28"/>
    </row>
    <row r="12796" spans="7:7" s="66" customFormat="1" ht="14.25" x14ac:dyDescent="0.25">
      <c r="G12796" s="28"/>
    </row>
    <row r="12797" spans="7:7" s="66" customFormat="1" ht="14.25" x14ac:dyDescent="0.25">
      <c r="G12797" s="28"/>
    </row>
    <row r="12798" spans="7:7" s="66" customFormat="1" ht="14.25" x14ac:dyDescent="0.25">
      <c r="G12798" s="28"/>
    </row>
    <row r="12799" spans="7:7" s="66" customFormat="1" ht="14.25" x14ac:dyDescent="0.25">
      <c r="G12799" s="28"/>
    </row>
    <row r="12800" spans="7:7" s="66" customFormat="1" ht="14.25" x14ac:dyDescent="0.25">
      <c r="G12800" s="28"/>
    </row>
    <row r="12801" spans="7:7" s="66" customFormat="1" ht="14.25" x14ac:dyDescent="0.25">
      <c r="G12801" s="28"/>
    </row>
    <row r="12802" spans="7:7" s="66" customFormat="1" ht="14.25" x14ac:dyDescent="0.25">
      <c r="G12802" s="28"/>
    </row>
    <row r="12803" spans="7:7" s="66" customFormat="1" ht="14.25" x14ac:dyDescent="0.25">
      <c r="G12803" s="28"/>
    </row>
    <row r="12804" spans="7:7" s="66" customFormat="1" ht="14.25" x14ac:dyDescent="0.25">
      <c r="G12804" s="28"/>
    </row>
    <row r="12805" spans="7:7" s="66" customFormat="1" ht="14.25" x14ac:dyDescent="0.25">
      <c r="G12805" s="28"/>
    </row>
    <row r="12806" spans="7:7" s="66" customFormat="1" ht="14.25" x14ac:dyDescent="0.25">
      <c r="G12806" s="28"/>
    </row>
    <row r="12807" spans="7:7" s="66" customFormat="1" ht="14.25" x14ac:dyDescent="0.25">
      <c r="G12807" s="28"/>
    </row>
    <row r="12808" spans="7:7" s="66" customFormat="1" ht="14.25" x14ac:dyDescent="0.25">
      <c r="G12808" s="28"/>
    </row>
    <row r="12809" spans="7:7" s="66" customFormat="1" ht="14.25" x14ac:dyDescent="0.25">
      <c r="G12809" s="28"/>
    </row>
    <row r="12810" spans="7:7" s="66" customFormat="1" ht="14.25" x14ac:dyDescent="0.25">
      <c r="G12810" s="28"/>
    </row>
    <row r="12811" spans="7:7" s="66" customFormat="1" ht="14.25" x14ac:dyDescent="0.25">
      <c r="G12811" s="28"/>
    </row>
    <row r="12812" spans="7:7" s="66" customFormat="1" ht="14.25" x14ac:dyDescent="0.25">
      <c r="G12812" s="28"/>
    </row>
    <row r="12813" spans="7:7" s="66" customFormat="1" ht="14.25" x14ac:dyDescent="0.25">
      <c r="G12813" s="28"/>
    </row>
    <row r="12814" spans="7:7" s="66" customFormat="1" ht="14.25" x14ac:dyDescent="0.25">
      <c r="G12814" s="28"/>
    </row>
    <row r="12815" spans="7:7" s="66" customFormat="1" ht="14.25" x14ac:dyDescent="0.25">
      <c r="G12815" s="28"/>
    </row>
    <row r="12816" spans="7:7" s="66" customFormat="1" ht="14.25" x14ac:dyDescent="0.25">
      <c r="G12816" s="28"/>
    </row>
    <row r="12817" spans="7:7" s="66" customFormat="1" ht="14.25" x14ac:dyDescent="0.25">
      <c r="G12817" s="28"/>
    </row>
    <row r="12818" spans="7:7" s="66" customFormat="1" ht="14.25" x14ac:dyDescent="0.25">
      <c r="G12818" s="28"/>
    </row>
    <row r="12819" spans="7:7" s="66" customFormat="1" ht="14.25" x14ac:dyDescent="0.25">
      <c r="G12819" s="28"/>
    </row>
    <row r="12820" spans="7:7" s="66" customFormat="1" ht="14.25" x14ac:dyDescent="0.25">
      <c r="G12820" s="28"/>
    </row>
    <row r="12821" spans="7:7" s="66" customFormat="1" ht="14.25" x14ac:dyDescent="0.25">
      <c r="G12821" s="28"/>
    </row>
    <row r="12822" spans="7:7" s="66" customFormat="1" ht="14.25" x14ac:dyDescent="0.25">
      <c r="G12822" s="28"/>
    </row>
    <row r="12823" spans="7:7" s="66" customFormat="1" ht="14.25" x14ac:dyDescent="0.25">
      <c r="G12823" s="28"/>
    </row>
    <row r="12824" spans="7:7" s="66" customFormat="1" ht="14.25" x14ac:dyDescent="0.25">
      <c r="G12824" s="28"/>
    </row>
    <row r="12825" spans="7:7" s="66" customFormat="1" ht="14.25" x14ac:dyDescent="0.25">
      <c r="G12825" s="28"/>
    </row>
    <row r="12826" spans="7:7" s="66" customFormat="1" ht="14.25" x14ac:dyDescent="0.25">
      <c r="G12826" s="28"/>
    </row>
    <row r="12827" spans="7:7" s="66" customFormat="1" ht="14.25" x14ac:dyDescent="0.25">
      <c r="G12827" s="28"/>
    </row>
    <row r="12828" spans="7:7" s="66" customFormat="1" ht="14.25" x14ac:dyDescent="0.25">
      <c r="G12828" s="28"/>
    </row>
    <row r="12829" spans="7:7" s="66" customFormat="1" ht="14.25" x14ac:dyDescent="0.25">
      <c r="G12829" s="28"/>
    </row>
    <row r="12830" spans="7:7" s="66" customFormat="1" ht="14.25" x14ac:dyDescent="0.25">
      <c r="G12830" s="28"/>
    </row>
    <row r="12831" spans="7:7" s="66" customFormat="1" ht="14.25" x14ac:dyDescent="0.25">
      <c r="G12831" s="28"/>
    </row>
    <row r="12832" spans="7:7" s="66" customFormat="1" ht="14.25" x14ac:dyDescent="0.25">
      <c r="G12832" s="28"/>
    </row>
    <row r="12833" spans="7:7" s="66" customFormat="1" ht="14.25" x14ac:dyDescent="0.25">
      <c r="G12833" s="28"/>
    </row>
    <row r="12834" spans="7:7" s="66" customFormat="1" ht="14.25" x14ac:dyDescent="0.25">
      <c r="G12834" s="28"/>
    </row>
    <row r="12835" spans="7:7" s="66" customFormat="1" ht="14.25" x14ac:dyDescent="0.25">
      <c r="G12835" s="28"/>
    </row>
    <row r="12836" spans="7:7" s="66" customFormat="1" ht="14.25" x14ac:dyDescent="0.25">
      <c r="G12836" s="28"/>
    </row>
    <row r="12837" spans="7:7" s="66" customFormat="1" ht="14.25" x14ac:dyDescent="0.25">
      <c r="G12837" s="28"/>
    </row>
    <row r="12838" spans="7:7" s="66" customFormat="1" ht="14.25" x14ac:dyDescent="0.25">
      <c r="G12838" s="28"/>
    </row>
    <row r="12839" spans="7:7" s="66" customFormat="1" ht="14.25" x14ac:dyDescent="0.25">
      <c r="G12839" s="28"/>
    </row>
    <row r="12840" spans="7:7" s="66" customFormat="1" ht="14.25" x14ac:dyDescent="0.25">
      <c r="G12840" s="28"/>
    </row>
    <row r="12841" spans="7:7" s="66" customFormat="1" ht="14.25" x14ac:dyDescent="0.25">
      <c r="G12841" s="28"/>
    </row>
    <row r="12842" spans="7:7" s="66" customFormat="1" ht="14.25" x14ac:dyDescent="0.25">
      <c r="G12842" s="28"/>
    </row>
    <row r="12843" spans="7:7" s="66" customFormat="1" ht="14.25" x14ac:dyDescent="0.25">
      <c r="G12843" s="28"/>
    </row>
    <row r="12844" spans="7:7" s="66" customFormat="1" ht="14.25" x14ac:dyDescent="0.25">
      <c r="G12844" s="28"/>
    </row>
    <row r="12845" spans="7:7" s="66" customFormat="1" ht="14.25" x14ac:dyDescent="0.25">
      <c r="G12845" s="28"/>
    </row>
    <row r="12846" spans="7:7" s="66" customFormat="1" ht="14.25" x14ac:dyDescent="0.25">
      <c r="G12846" s="28"/>
    </row>
    <row r="12847" spans="7:7" s="66" customFormat="1" ht="14.25" x14ac:dyDescent="0.25">
      <c r="G12847" s="28"/>
    </row>
    <row r="12848" spans="7:7" s="66" customFormat="1" ht="14.25" x14ac:dyDescent="0.25">
      <c r="G12848" s="28"/>
    </row>
    <row r="12849" spans="7:7" s="66" customFormat="1" ht="14.25" x14ac:dyDescent="0.25">
      <c r="G12849" s="28"/>
    </row>
    <row r="12850" spans="7:7" s="66" customFormat="1" ht="14.25" x14ac:dyDescent="0.25">
      <c r="G12850" s="28"/>
    </row>
    <row r="12851" spans="7:7" s="66" customFormat="1" ht="14.25" x14ac:dyDescent="0.25">
      <c r="G12851" s="28"/>
    </row>
    <row r="12852" spans="7:7" s="66" customFormat="1" ht="14.25" x14ac:dyDescent="0.25">
      <c r="G12852" s="28"/>
    </row>
    <row r="12853" spans="7:7" s="66" customFormat="1" ht="14.25" x14ac:dyDescent="0.25">
      <c r="G12853" s="28"/>
    </row>
    <row r="12854" spans="7:7" s="66" customFormat="1" ht="14.25" x14ac:dyDescent="0.25">
      <c r="G12854" s="28"/>
    </row>
    <row r="12855" spans="7:7" s="66" customFormat="1" ht="14.25" x14ac:dyDescent="0.25">
      <c r="G12855" s="28"/>
    </row>
    <row r="12856" spans="7:7" s="66" customFormat="1" ht="14.25" x14ac:dyDescent="0.25">
      <c r="G12856" s="28"/>
    </row>
    <row r="12857" spans="7:7" s="66" customFormat="1" ht="14.25" x14ac:dyDescent="0.25">
      <c r="G12857" s="28"/>
    </row>
    <row r="12858" spans="7:7" s="66" customFormat="1" ht="14.25" x14ac:dyDescent="0.25">
      <c r="G12858" s="28"/>
    </row>
    <row r="12859" spans="7:7" s="66" customFormat="1" ht="14.25" x14ac:dyDescent="0.25">
      <c r="G12859" s="28"/>
    </row>
    <row r="12860" spans="7:7" s="66" customFormat="1" ht="14.25" x14ac:dyDescent="0.25">
      <c r="G12860" s="28"/>
    </row>
    <row r="12861" spans="7:7" s="66" customFormat="1" ht="14.25" x14ac:dyDescent="0.25">
      <c r="G12861" s="28"/>
    </row>
    <row r="12862" spans="7:7" s="66" customFormat="1" ht="14.25" x14ac:dyDescent="0.25">
      <c r="G12862" s="28"/>
    </row>
    <row r="12863" spans="7:7" s="66" customFormat="1" ht="14.25" x14ac:dyDescent="0.25">
      <c r="G12863" s="28"/>
    </row>
    <row r="12864" spans="7:7" s="66" customFormat="1" ht="14.25" x14ac:dyDescent="0.25">
      <c r="G12864" s="28"/>
    </row>
    <row r="12865" spans="7:7" s="66" customFormat="1" ht="14.25" x14ac:dyDescent="0.25">
      <c r="G12865" s="28"/>
    </row>
    <row r="12866" spans="7:7" s="66" customFormat="1" ht="14.25" x14ac:dyDescent="0.25">
      <c r="G12866" s="28"/>
    </row>
    <row r="12867" spans="7:7" s="66" customFormat="1" ht="14.25" x14ac:dyDescent="0.25">
      <c r="G12867" s="28"/>
    </row>
    <row r="12868" spans="7:7" s="66" customFormat="1" ht="14.25" x14ac:dyDescent="0.25">
      <c r="G12868" s="28"/>
    </row>
    <row r="12869" spans="7:7" s="66" customFormat="1" ht="14.25" x14ac:dyDescent="0.25">
      <c r="G12869" s="28"/>
    </row>
    <row r="12870" spans="7:7" s="66" customFormat="1" ht="14.25" x14ac:dyDescent="0.25">
      <c r="G12870" s="28"/>
    </row>
    <row r="12871" spans="7:7" s="66" customFormat="1" ht="14.25" x14ac:dyDescent="0.25">
      <c r="G12871" s="28"/>
    </row>
    <row r="12872" spans="7:7" s="66" customFormat="1" ht="14.25" x14ac:dyDescent="0.25">
      <c r="G12872" s="28"/>
    </row>
    <row r="12873" spans="7:7" s="66" customFormat="1" ht="14.25" x14ac:dyDescent="0.25">
      <c r="G12873" s="28"/>
    </row>
    <row r="12874" spans="7:7" s="66" customFormat="1" ht="14.25" x14ac:dyDescent="0.25">
      <c r="G12874" s="28"/>
    </row>
    <row r="12875" spans="7:7" s="66" customFormat="1" ht="14.25" x14ac:dyDescent="0.25">
      <c r="G12875" s="28"/>
    </row>
    <row r="12876" spans="7:7" s="66" customFormat="1" ht="14.25" x14ac:dyDescent="0.25">
      <c r="G12876" s="28"/>
    </row>
    <row r="12877" spans="7:7" s="66" customFormat="1" ht="14.25" x14ac:dyDescent="0.25">
      <c r="G12877" s="28"/>
    </row>
    <row r="12878" spans="7:7" s="66" customFormat="1" ht="14.25" x14ac:dyDescent="0.25">
      <c r="G12878" s="28"/>
    </row>
    <row r="12879" spans="7:7" s="66" customFormat="1" ht="14.25" x14ac:dyDescent="0.25">
      <c r="G12879" s="28"/>
    </row>
    <row r="12880" spans="7:7" s="66" customFormat="1" ht="14.25" x14ac:dyDescent="0.25">
      <c r="G12880" s="28"/>
    </row>
    <row r="12881" spans="7:7" s="66" customFormat="1" ht="14.25" x14ac:dyDescent="0.25">
      <c r="G12881" s="28"/>
    </row>
    <row r="12882" spans="7:7" s="66" customFormat="1" ht="14.25" x14ac:dyDescent="0.25">
      <c r="G12882" s="28"/>
    </row>
    <row r="12883" spans="7:7" s="66" customFormat="1" ht="14.25" x14ac:dyDescent="0.25">
      <c r="G12883" s="28"/>
    </row>
    <row r="12884" spans="7:7" s="66" customFormat="1" ht="14.25" x14ac:dyDescent="0.25">
      <c r="G12884" s="28"/>
    </row>
    <row r="12885" spans="7:7" s="66" customFormat="1" ht="14.25" x14ac:dyDescent="0.25">
      <c r="G12885" s="28"/>
    </row>
    <row r="12886" spans="7:7" s="66" customFormat="1" ht="14.25" x14ac:dyDescent="0.25">
      <c r="G12886" s="28"/>
    </row>
    <row r="12887" spans="7:7" s="66" customFormat="1" ht="14.25" x14ac:dyDescent="0.25">
      <c r="G12887" s="28"/>
    </row>
    <row r="12888" spans="7:7" s="66" customFormat="1" ht="14.25" x14ac:dyDescent="0.25">
      <c r="G12888" s="28"/>
    </row>
    <row r="12889" spans="7:7" s="66" customFormat="1" ht="14.25" x14ac:dyDescent="0.25">
      <c r="G12889" s="28"/>
    </row>
    <row r="12890" spans="7:7" s="66" customFormat="1" ht="14.25" x14ac:dyDescent="0.25">
      <c r="G12890" s="28"/>
    </row>
    <row r="12891" spans="7:7" s="66" customFormat="1" ht="14.25" x14ac:dyDescent="0.25">
      <c r="G12891" s="28"/>
    </row>
    <row r="12892" spans="7:7" s="66" customFormat="1" ht="14.25" x14ac:dyDescent="0.25">
      <c r="G12892" s="28"/>
    </row>
    <row r="12893" spans="7:7" s="66" customFormat="1" ht="14.25" x14ac:dyDescent="0.25">
      <c r="G12893" s="28"/>
    </row>
    <row r="12894" spans="7:7" s="66" customFormat="1" ht="14.25" x14ac:dyDescent="0.25">
      <c r="G12894" s="28"/>
    </row>
    <row r="12895" spans="7:7" s="66" customFormat="1" ht="14.25" x14ac:dyDescent="0.25">
      <c r="G12895" s="28"/>
    </row>
    <row r="12896" spans="7:7" s="66" customFormat="1" ht="14.25" x14ac:dyDescent="0.25">
      <c r="G12896" s="28"/>
    </row>
    <row r="12897" spans="7:7" s="66" customFormat="1" ht="14.25" x14ac:dyDescent="0.25">
      <c r="G12897" s="28"/>
    </row>
    <row r="12898" spans="7:7" s="66" customFormat="1" ht="14.25" x14ac:dyDescent="0.25">
      <c r="G12898" s="28"/>
    </row>
    <row r="12899" spans="7:7" s="66" customFormat="1" ht="14.25" x14ac:dyDescent="0.25">
      <c r="G12899" s="28"/>
    </row>
    <row r="12900" spans="7:7" s="66" customFormat="1" ht="14.25" x14ac:dyDescent="0.25">
      <c r="G12900" s="28"/>
    </row>
    <row r="12901" spans="7:7" s="66" customFormat="1" ht="14.25" x14ac:dyDescent="0.25">
      <c r="G12901" s="28"/>
    </row>
    <row r="12902" spans="7:7" s="66" customFormat="1" ht="14.25" x14ac:dyDescent="0.25">
      <c r="G12902" s="28"/>
    </row>
    <row r="12903" spans="7:7" s="66" customFormat="1" ht="14.25" x14ac:dyDescent="0.25">
      <c r="G12903" s="28"/>
    </row>
    <row r="12904" spans="7:7" s="66" customFormat="1" ht="14.25" x14ac:dyDescent="0.25">
      <c r="G12904" s="28"/>
    </row>
    <row r="12905" spans="7:7" s="66" customFormat="1" ht="14.25" x14ac:dyDescent="0.25">
      <c r="G12905" s="28"/>
    </row>
    <row r="12906" spans="7:7" s="66" customFormat="1" ht="14.25" x14ac:dyDescent="0.25">
      <c r="G12906" s="28"/>
    </row>
    <row r="12907" spans="7:7" s="66" customFormat="1" ht="14.25" x14ac:dyDescent="0.25">
      <c r="G12907" s="28"/>
    </row>
    <row r="12908" spans="7:7" s="66" customFormat="1" ht="14.25" x14ac:dyDescent="0.25">
      <c r="G12908" s="28"/>
    </row>
    <row r="12909" spans="7:7" s="66" customFormat="1" ht="14.25" x14ac:dyDescent="0.25">
      <c r="G12909" s="28"/>
    </row>
    <row r="12910" spans="7:7" s="66" customFormat="1" ht="14.25" x14ac:dyDescent="0.25">
      <c r="G12910" s="28"/>
    </row>
    <row r="12911" spans="7:7" s="66" customFormat="1" ht="14.25" x14ac:dyDescent="0.25">
      <c r="G12911" s="28"/>
    </row>
    <row r="12912" spans="7:7" s="66" customFormat="1" ht="14.25" x14ac:dyDescent="0.25">
      <c r="G12912" s="28"/>
    </row>
    <row r="12913" spans="7:7" s="66" customFormat="1" ht="14.25" x14ac:dyDescent="0.25">
      <c r="G12913" s="28"/>
    </row>
    <row r="12914" spans="7:7" s="66" customFormat="1" ht="14.25" x14ac:dyDescent="0.25">
      <c r="G12914" s="28"/>
    </row>
    <row r="12915" spans="7:7" s="66" customFormat="1" ht="14.25" x14ac:dyDescent="0.25">
      <c r="G12915" s="28"/>
    </row>
    <row r="12916" spans="7:7" s="66" customFormat="1" ht="14.25" x14ac:dyDescent="0.25">
      <c r="G12916" s="28"/>
    </row>
    <row r="12917" spans="7:7" s="66" customFormat="1" ht="14.25" x14ac:dyDescent="0.25">
      <c r="G12917" s="28"/>
    </row>
    <row r="12918" spans="7:7" s="66" customFormat="1" ht="14.25" x14ac:dyDescent="0.25">
      <c r="G12918" s="28"/>
    </row>
    <row r="12919" spans="7:7" s="66" customFormat="1" ht="14.25" x14ac:dyDescent="0.25">
      <c r="G12919" s="28"/>
    </row>
    <row r="12920" spans="7:7" s="66" customFormat="1" ht="14.25" x14ac:dyDescent="0.25">
      <c r="G12920" s="28"/>
    </row>
    <row r="12921" spans="7:7" s="66" customFormat="1" ht="14.25" x14ac:dyDescent="0.25">
      <c r="G12921" s="28"/>
    </row>
    <row r="12922" spans="7:7" s="66" customFormat="1" ht="14.25" x14ac:dyDescent="0.25">
      <c r="G12922" s="28"/>
    </row>
    <row r="12923" spans="7:7" s="66" customFormat="1" ht="14.25" x14ac:dyDescent="0.25">
      <c r="G12923" s="28"/>
    </row>
    <row r="12924" spans="7:7" s="66" customFormat="1" ht="14.25" x14ac:dyDescent="0.25">
      <c r="G12924" s="28"/>
    </row>
    <row r="12925" spans="7:7" s="66" customFormat="1" ht="14.25" x14ac:dyDescent="0.25">
      <c r="G12925" s="28"/>
    </row>
    <row r="12926" spans="7:7" s="66" customFormat="1" ht="14.25" x14ac:dyDescent="0.25">
      <c r="G12926" s="28"/>
    </row>
    <row r="12927" spans="7:7" s="66" customFormat="1" ht="14.25" x14ac:dyDescent="0.25">
      <c r="G12927" s="28"/>
    </row>
    <row r="12928" spans="7:7" s="66" customFormat="1" ht="14.25" x14ac:dyDescent="0.25">
      <c r="G12928" s="28"/>
    </row>
    <row r="12929" spans="7:7" s="66" customFormat="1" ht="14.25" x14ac:dyDescent="0.25">
      <c r="G12929" s="28"/>
    </row>
    <row r="12930" spans="7:7" s="66" customFormat="1" ht="14.25" x14ac:dyDescent="0.25">
      <c r="G12930" s="28"/>
    </row>
    <row r="12931" spans="7:7" s="66" customFormat="1" ht="14.25" x14ac:dyDescent="0.25">
      <c r="G12931" s="28"/>
    </row>
    <row r="12932" spans="7:7" s="66" customFormat="1" ht="14.25" x14ac:dyDescent="0.25">
      <c r="G12932" s="28"/>
    </row>
    <row r="12933" spans="7:7" s="66" customFormat="1" ht="14.25" x14ac:dyDescent="0.25">
      <c r="G12933" s="28"/>
    </row>
    <row r="12934" spans="7:7" s="66" customFormat="1" ht="14.25" x14ac:dyDescent="0.25">
      <c r="G12934" s="28"/>
    </row>
    <row r="12935" spans="7:7" s="66" customFormat="1" ht="14.25" x14ac:dyDescent="0.25">
      <c r="G12935" s="28"/>
    </row>
    <row r="12936" spans="7:7" s="66" customFormat="1" ht="14.25" x14ac:dyDescent="0.25">
      <c r="G12936" s="28"/>
    </row>
    <row r="12937" spans="7:7" s="66" customFormat="1" ht="14.25" x14ac:dyDescent="0.25">
      <c r="G12937" s="28"/>
    </row>
    <row r="12938" spans="7:7" s="66" customFormat="1" ht="14.25" x14ac:dyDescent="0.25">
      <c r="G12938" s="28"/>
    </row>
    <row r="12939" spans="7:7" s="66" customFormat="1" ht="14.25" x14ac:dyDescent="0.25">
      <c r="G12939" s="28"/>
    </row>
    <row r="12940" spans="7:7" s="66" customFormat="1" ht="14.25" x14ac:dyDescent="0.25">
      <c r="G12940" s="28"/>
    </row>
    <row r="12941" spans="7:7" s="66" customFormat="1" ht="14.25" x14ac:dyDescent="0.25">
      <c r="G12941" s="28"/>
    </row>
    <row r="12942" spans="7:7" s="66" customFormat="1" ht="14.25" x14ac:dyDescent="0.25">
      <c r="G12942" s="28"/>
    </row>
    <row r="12943" spans="7:7" s="66" customFormat="1" ht="14.25" x14ac:dyDescent="0.25">
      <c r="G12943" s="28"/>
    </row>
    <row r="12944" spans="7:7" s="66" customFormat="1" ht="14.25" x14ac:dyDescent="0.25">
      <c r="G12944" s="28"/>
    </row>
    <row r="12945" spans="7:7" s="66" customFormat="1" ht="14.25" x14ac:dyDescent="0.25">
      <c r="G12945" s="28"/>
    </row>
    <row r="12946" spans="7:7" s="66" customFormat="1" ht="14.25" x14ac:dyDescent="0.25">
      <c r="G12946" s="28"/>
    </row>
    <row r="12947" spans="7:7" s="66" customFormat="1" ht="14.25" x14ac:dyDescent="0.25">
      <c r="G12947" s="28"/>
    </row>
    <row r="12948" spans="7:7" s="66" customFormat="1" ht="14.25" x14ac:dyDescent="0.25">
      <c r="G12948" s="28"/>
    </row>
    <row r="12949" spans="7:7" s="66" customFormat="1" ht="14.25" x14ac:dyDescent="0.25">
      <c r="G12949" s="28"/>
    </row>
    <row r="12950" spans="7:7" s="66" customFormat="1" ht="14.25" x14ac:dyDescent="0.25">
      <c r="G12950" s="28"/>
    </row>
    <row r="12951" spans="7:7" s="66" customFormat="1" ht="14.25" x14ac:dyDescent="0.25">
      <c r="G12951" s="28"/>
    </row>
    <row r="12952" spans="7:7" s="66" customFormat="1" ht="14.25" x14ac:dyDescent="0.25">
      <c r="G12952" s="28"/>
    </row>
    <row r="12953" spans="7:7" s="66" customFormat="1" ht="14.25" x14ac:dyDescent="0.25">
      <c r="G12953" s="28"/>
    </row>
    <row r="12954" spans="7:7" s="66" customFormat="1" ht="14.25" x14ac:dyDescent="0.25">
      <c r="G12954" s="28"/>
    </row>
    <row r="12955" spans="7:7" s="66" customFormat="1" ht="14.25" x14ac:dyDescent="0.25">
      <c r="G12955" s="28"/>
    </row>
    <row r="12956" spans="7:7" s="66" customFormat="1" ht="14.25" x14ac:dyDescent="0.25">
      <c r="G12956" s="28"/>
    </row>
    <row r="12957" spans="7:7" s="66" customFormat="1" ht="14.25" x14ac:dyDescent="0.25">
      <c r="G12957" s="28"/>
    </row>
    <row r="12958" spans="7:7" s="66" customFormat="1" ht="14.25" x14ac:dyDescent="0.25">
      <c r="G12958" s="28"/>
    </row>
    <row r="12959" spans="7:7" s="66" customFormat="1" ht="14.25" x14ac:dyDescent="0.25">
      <c r="G12959" s="28"/>
    </row>
    <row r="12960" spans="7:7" s="66" customFormat="1" ht="14.25" x14ac:dyDescent="0.25">
      <c r="G12960" s="28"/>
    </row>
    <row r="12961" spans="7:7" s="66" customFormat="1" ht="14.25" x14ac:dyDescent="0.25">
      <c r="G12961" s="28"/>
    </row>
    <row r="12962" spans="7:7" s="66" customFormat="1" ht="14.25" x14ac:dyDescent="0.25">
      <c r="G12962" s="28"/>
    </row>
    <row r="12963" spans="7:7" s="66" customFormat="1" ht="14.25" x14ac:dyDescent="0.25">
      <c r="G12963" s="28"/>
    </row>
    <row r="12964" spans="7:7" s="66" customFormat="1" ht="14.25" x14ac:dyDescent="0.25">
      <c r="G12964" s="28"/>
    </row>
    <row r="12965" spans="7:7" s="66" customFormat="1" ht="14.25" x14ac:dyDescent="0.25">
      <c r="G12965" s="28"/>
    </row>
    <row r="12966" spans="7:7" s="66" customFormat="1" ht="14.25" x14ac:dyDescent="0.25">
      <c r="G12966" s="28"/>
    </row>
    <row r="12967" spans="7:7" s="66" customFormat="1" ht="14.25" x14ac:dyDescent="0.25">
      <c r="G12967" s="28"/>
    </row>
    <row r="12968" spans="7:7" s="66" customFormat="1" ht="14.25" x14ac:dyDescent="0.25">
      <c r="G12968" s="28"/>
    </row>
    <row r="12969" spans="7:7" s="66" customFormat="1" ht="14.25" x14ac:dyDescent="0.25">
      <c r="G12969" s="28"/>
    </row>
    <row r="12970" spans="7:7" s="66" customFormat="1" ht="14.25" x14ac:dyDescent="0.25">
      <c r="G12970" s="28"/>
    </row>
    <row r="12971" spans="7:7" s="66" customFormat="1" ht="14.25" x14ac:dyDescent="0.25">
      <c r="G12971" s="28"/>
    </row>
    <row r="12972" spans="7:7" s="66" customFormat="1" ht="14.25" x14ac:dyDescent="0.25">
      <c r="G12972" s="28"/>
    </row>
    <row r="12973" spans="7:7" s="66" customFormat="1" ht="14.25" x14ac:dyDescent="0.25">
      <c r="G12973" s="28"/>
    </row>
    <row r="12974" spans="7:7" s="66" customFormat="1" ht="14.25" x14ac:dyDescent="0.25">
      <c r="G12974" s="28"/>
    </row>
    <row r="12975" spans="7:7" s="66" customFormat="1" ht="14.25" x14ac:dyDescent="0.25">
      <c r="G12975" s="28"/>
    </row>
    <row r="12976" spans="7:7" s="66" customFormat="1" ht="14.25" x14ac:dyDescent="0.25">
      <c r="G12976" s="28"/>
    </row>
    <row r="12977" spans="7:7" s="66" customFormat="1" ht="14.25" x14ac:dyDescent="0.25">
      <c r="G12977" s="28"/>
    </row>
    <row r="12978" spans="7:7" s="66" customFormat="1" ht="14.25" x14ac:dyDescent="0.25">
      <c r="G12978" s="28"/>
    </row>
    <row r="12979" spans="7:7" s="66" customFormat="1" ht="14.25" x14ac:dyDescent="0.25">
      <c r="G12979" s="28"/>
    </row>
    <row r="12980" spans="7:7" s="66" customFormat="1" ht="14.25" x14ac:dyDescent="0.25">
      <c r="G12980" s="28"/>
    </row>
    <row r="12981" spans="7:7" s="66" customFormat="1" ht="14.25" x14ac:dyDescent="0.25">
      <c r="G12981" s="28"/>
    </row>
    <row r="12982" spans="7:7" s="66" customFormat="1" ht="14.25" x14ac:dyDescent="0.25">
      <c r="G12982" s="28"/>
    </row>
    <row r="12983" spans="7:7" s="66" customFormat="1" ht="14.25" x14ac:dyDescent="0.25">
      <c r="G12983" s="28"/>
    </row>
    <row r="12984" spans="7:7" s="66" customFormat="1" ht="14.25" x14ac:dyDescent="0.25">
      <c r="G12984" s="28"/>
    </row>
    <row r="12985" spans="7:7" s="66" customFormat="1" ht="14.25" x14ac:dyDescent="0.25">
      <c r="G12985" s="28"/>
    </row>
    <row r="12986" spans="7:7" s="66" customFormat="1" ht="14.25" x14ac:dyDescent="0.25">
      <c r="G12986" s="28"/>
    </row>
    <row r="12987" spans="7:7" s="66" customFormat="1" ht="14.25" x14ac:dyDescent="0.25">
      <c r="G12987" s="28"/>
    </row>
    <row r="12988" spans="7:7" s="66" customFormat="1" ht="14.25" x14ac:dyDescent="0.25">
      <c r="G12988" s="28"/>
    </row>
    <row r="12989" spans="7:7" s="66" customFormat="1" ht="14.25" x14ac:dyDescent="0.25">
      <c r="G12989" s="28"/>
    </row>
    <row r="12990" spans="7:7" s="66" customFormat="1" ht="14.25" x14ac:dyDescent="0.25">
      <c r="G12990" s="28"/>
    </row>
    <row r="12991" spans="7:7" s="66" customFormat="1" ht="14.25" x14ac:dyDescent="0.25">
      <c r="G12991" s="28"/>
    </row>
    <row r="12992" spans="7:7" s="66" customFormat="1" ht="14.25" x14ac:dyDescent="0.25">
      <c r="G12992" s="28"/>
    </row>
    <row r="12993" spans="7:7" s="66" customFormat="1" ht="14.25" x14ac:dyDescent="0.25">
      <c r="G12993" s="28"/>
    </row>
    <row r="12994" spans="7:7" s="66" customFormat="1" ht="14.25" x14ac:dyDescent="0.25">
      <c r="G12994" s="28"/>
    </row>
    <row r="12995" spans="7:7" s="66" customFormat="1" ht="14.25" x14ac:dyDescent="0.25">
      <c r="G12995" s="28"/>
    </row>
    <row r="12996" spans="7:7" s="66" customFormat="1" ht="14.25" x14ac:dyDescent="0.25">
      <c r="G12996" s="28"/>
    </row>
    <row r="12997" spans="7:7" s="66" customFormat="1" ht="14.25" x14ac:dyDescent="0.25">
      <c r="G12997" s="28"/>
    </row>
    <row r="12998" spans="7:7" s="66" customFormat="1" ht="14.25" x14ac:dyDescent="0.25">
      <c r="G12998" s="28"/>
    </row>
    <row r="12999" spans="7:7" s="66" customFormat="1" ht="14.25" x14ac:dyDescent="0.25">
      <c r="G12999" s="28"/>
    </row>
    <row r="13000" spans="7:7" s="66" customFormat="1" ht="14.25" x14ac:dyDescent="0.25">
      <c r="G13000" s="28"/>
    </row>
    <row r="13001" spans="7:7" s="66" customFormat="1" ht="14.25" x14ac:dyDescent="0.25">
      <c r="G13001" s="28"/>
    </row>
    <row r="13002" spans="7:7" s="66" customFormat="1" ht="14.25" x14ac:dyDescent="0.25">
      <c r="G13002" s="28"/>
    </row>
    <row r="13003" spans="7:7" s="66" customFormat="1" ht="14.25" x14ac:dyDescent="0.25">
      <c r="G13003" s="28"/>
    </row>
    <row r="13004" spans="7:7" s="66" customFormat="1" ht="14.25" x14ac:dyDescent="0.25">
      <c r="G13004" s="28"/>
    </row>
    <row r="13005" spans="7:7" s="66" customFormat="1" ht="14.25" x14ac:dyDescent="0.25">
      <c r="G13005" s="28"/>
    </row>
    <row r="13006" spans="7:7" s="66" customFormat="1" ht="14.25" x14ac:dyDescent="0.25">
      <c r="G13006" s="28"/>
    </row>
    <row r="13007" spans="7:7" s="66" customFormat="1" ht="14.25" x14ac:dyDescent="0.25">
      <c r="G13007" s="28"/>
    </row>
    <row r="13008" spans="7:7" s="66" customFormat="1" ht="14.25" x14ac:dyDescent="0.25">
      <c r="G13008" s="28"/>
    </row>
    <row r="13009" spans="7:7" s="66" customFormat="1" ht="14.25" x14ac:dyDescent="0.25">
      <c r="G13009" s="28"/>
    </row>
    <row r="13010" spans="7:7" s="66" customFormat="1" ht="14.25" x14ac:dyDescent="0.25">
      <c r="G13010" s="28"/>
    </row>
    <row r="13011" spans="7:7" s="66" customFormat="1" ht="14.25" x14ac:dyDescent="0.25">
      <c r="G13011" s="28"/>
    </row>
    <row r="13012" spans="7:7" s="66" customFormat="1" ht="14.25" x14ac:dyDescent="0.25">
      <c r="G13012" s="28"/>
    </row>
    <row r="13013" spans="7:7" s="66" customFormat="1" ht="14.25" x14ac:dyDescent="0.25">
      <c r="G13013" s="28"/>
    </row>
    <row r="13014" spans="7:7" s="66" customFormat="1" ht="14.25" x14ac:dyDescent="0.25">
      <c r="G13014" s="28"/>
    </row>
    <row r="13015" spans="7:7" s="66" customFormat="1" ht="14.25" x14ac:dyDescent="0.25">
      <c r="G13015" s="28"/>
    </row>
    <row r="13016" spans="7:7" s="66" customFormat="1" ht="14.25" x14ac:dyDescent="0.25">
      <c r="G13016" s="28"/>
    </row>
    <row r="13017" spans="7:7" s="66" customFormat="1" ht="14.25" x14ac:dyDescent="0.25">
      <c r="G13017" s="28"/>
    </row>
    <row r="13018" spans="7:7" s="66" customFormat="1" ht="14.25" x14ac:dyDescent="0.25">
      <c r="G13018" s="28"/>
    </row>
    <row r="13019" spans="7:7" s="66" customFormat="1" ht="14.25" x14ac:dyDescent="0.25">
      <c r="G13019" s="28"/>
    </row>
    <row r="13020" spans="7:7" s="66" customFormat="1" ht="14.25" x14ac:dyDescent="0.25">
      <c r="G13020" s="28"/>
    </row>
    <row r="13021" spans="7:7" s="66" customFormat="1" ht="14.25" x14ac:dyDescent="0.25">
      <c r="G13021" s="28"/>
    </row>
    <row r="13022" spans="7:7" s="66" customFormat="1" ht="14.25" x14ac:dyDescent="0.25">
      <c r="G13022" s="28"/>
    </row>
    <row r="13023" spans="7:7" s="66" customFormat="1" ht="14.25" x14ac:dyDescent="0.25">
      <c r="G13023" s="28"/>
    </row>
    <row r="13024" spans="7:7" s="66" customFormat="1" ht="14.25" x14ac:dyDescent="0.25">
      <c r="G13024" s="28"/>
    </row>
    <row r="13025" spans="7:7" s="66" customFormat="1" ht="14.25" x14ac:dyDescent="0.25">
      <c r="G13025" s="28"/>
    </row>
    <row r="13026" spans="7:7" s="66" customFormat="1" ht="14.25" x14ac:dyDescent="0.25">
      <c r="G13026" s="28"/>
    </row>
    <row r="13027" spans="7:7" s="66" customFormat="1" ht="14.25" x14ac:dyDescent="0.25">
      <c r="G13027" s="28"/>
    </row>
    <row r="13028" spans="7:7" s="66" customFormat="1" ht="14.25" x14ac:dyDescent="0.25">
      <c r="G13028" s="28"/>
    </row>
    <row r="13029" spans="7:7" s="66" customFormat="1" ht="14.25" x14ac:dyDescent="0.25">
      <c r="G13029" s="28"/>
    </row>
    <row r="13030" spans="7:7" s="66" customFormat="1" ht="14.25" x14ac:dyDescent="0.25">
      <c r="G13030" s="28"/>
    </row>
    <row r="13031" spans="7:7" s="66" customFormat="1" ht="14.25" x14ac:dyDescent="0.25">
      <c r="G13031" s="28"/>
    </row>
    <row r="13032" spans="7:7" s="66" customFormat="1" ht="14.25" x14ac:dyDescent="0.25">
      <c r="G13032" s="28"/>
    </row>
    <row r="13033" spans="7:7" s="66" customFormat="1" ht="14.25" x14ac:dyDescent="0.25">
      <c r="G13033" s="28"/>
    </row>
    <row r="13034" spans="7:7" s="66" customFormat="1" ht="14.25" x14ac:dyDescent="0.25">
      <c r="G13034" s="28"/>
    </row>
    <row r="13035" spans="7:7" s="66" customFormat="1" ht="14.25" x14ac:dyDescent="0.25">
      <c r="G13035" s="28"/>
    </row>
    <row r="13036" spans="7:7" s="66" customFormat="1" ht="14.25" x14ac:dyDescent="0.25">
      <c r="G13036" s="28"/>
    </row>
    <row r="13037" spans="7:7" s="66" customFormat="1" ht="14.25" x14ac:dyDescent="0.25">
      <c r="G13037" s="28"/>
    </row>
    <row r="13038" spans="7:7" s="66" customFormat="1" ht="14.25" x14ac:dyDescent="0.25">
      <c r="G13038" s="28"/>
    </row>
    <row r="13039" spans="7:7" s="66" customFormat="1" ht="14.25" x14ac:dyDescent="0.25">
      <c r="G13039" s="28"/>
    </row>
    <row r="13040" spans="7:7" s="66" customFormat="1" ht="14.25" x14ac:dyDescent="0.25">
      <c r="G13040" s="28"/>
    </row>
    <row r="13041" spans="7:7" s="66" customFormat="1" ht="14.25" x14ac:dyDescent="0.25">
      <c r="G13041" s="28"/>
    </row>
    <row r="13042" spans="7:7" s="66" customFormat="1" ht="14.25" x14ac:dyDescent="0.25">
      <c r="G13042" s="28"/>
    </row>
    <row r="13043" spans="7:7" s="66" customFormat="1" ht="14.25" x14ac:dyDescent="0.25">
      <c r="G13043" s="28"/>
    </row>
    <row r="13044" spans="7:7" s="66" customFormat="1" ht="14.25" x14ac:dyDescent="0.25">
      <c r="G13044" s="28"/>
    </row>
    <row r="13045" spans="7:7" s="66" customFormat="1" ht="14.25" x14ac:dyDescent="0.25">
      <c r="G13045" s="28"/>
    </row>
    <row r="13046" spans="7:7" s="66" customFormat="1" ht="14.25" x14ac:dyDescent="0.25">
      <c r="G13046" s="28"/>
    </row>
    <row r="13047" spans="7:7" s="66" customFormat="1" ht="14.25" x14ac:dyDescent="0.25">
      <c r="G13047" s="28"/>
    </row>
    <row r="13048" spans="7:7" s="66" customFormat="1" ht="14.25" x14ac:dyDescent="0.25">
      <c r="G13048" s="28"/>
    </row>
    <row r="13049" spans="7:7" s="66" customFormat="1" ht="14.25" x14ac:dyDescent="0.25">
      <c r="G13049" s="28"/>
    </row>
    <row r="13050" spans="7:7" s="66" customFormat="1" ht="14.25" x14ac:dyDescent="0.25">
      <c r="G13050" s="28"/>
    </row>
    <row r="13051" spans="7:7" s="66" customFormat="1" ht="14.25" x14ac:dyDescent="0.25">
      <c r="G13051" s="28"/>
    </row>
    <row r="13052" spans="7:7" s="66" customFormat="1" ht="14.25" x14ac:dyDescent="0.25">
      <c r="G13052" s="28"/>
    </row>
    <row r="13053" spans="7:7" s="66" customFormat="1" ht="14.25" x14ac:dyDescent="0.25">
      <c r="G13053" s="28"/>
    </row>
    <row r="13054" spans="7:7" s="66" customFormat="1" ht="14.25" x14ac:dyDescent="0.25">
      <c r="G13054" s="28"/>
    </row>
    <row r="13055" spans="7:7" s="66" customFormat="1" ht="14.25" x14ac:dyDescent="0.25">
      <c r="G13055" s="28"/>
    </row>
    <row r="13056" spans="7:7" s="66" customFormat="1" ht="14.25" x14ac:dyDescent="0.25">
      <c r="G13056" s="28"/>
    </row>
    <row r="13057" spans="7:7" s="66" customFormat="1" ht="14.25" x14ac:dyDescent="0.25">
      <c r="G13057" s="28"/>
    </row>
    <row r="13058" spans="7:7" s="66" customFormat="1" ht="14.25" x14ac:dyDescent="0.25">
      <c r="G13058" s="28"/>
    </row>
    <row r="13059" spans="7:7" s="66" customFormat="1" ht="14.25" x14ac:dyDescent="0.25">
      <c r="G13059" s="28"/>
    </row>
    <row r="13060" spans="7:7" s="66" customFormat="1" ht="14.25" x14ac:dyDescent="0.25">
      <c r="G13060" s="28"/>
    </row>
    <row r="13061" spans="7:7" s="66" customFormat="1" ht="14.25" x14ac:dyDescent="0.25">
      <c r="G13061" s="28"/>
    </row>
    <row r="13062" spans="7:7" s="66" customFormat="1" ht="14.25" x14ac:dyDescent="0.25">
      <c r="G13062" s="28"/>
    </row>
    <row r="13063" spans="7:7" s="66" customFormat="1" ht="14.25" x14ac:dyDescent="0.25">
      <c r="G13063" s="28"/>
    </row>
    <row r="13064" spans="7:7" s="66" customFormat="1" ht="14.25" x14ac:dyDescent="0.25">
      <c r="G13064" s="28"/>
    </row>
    <row r="13065" spans="7:7" s="66" customFormat="1" ht="14.25" x14ac:dyDescent="0.25">
      <c r="G13065" s="28"/>
    </row>
    <row r="13066" spans="7:7" s="66" customFormat="1" ht="14.25" x14ac:dyDescent="0.25">
      <c r="G13066" s="28"/>
    </row>
    <row r="13067" spans="7:7" s="66" customFormat="1" ht="14.25" x14ac:dyDescent="0.25">
      <c r="G13067" s="28"/>
    </row>
    <row r="13068" spans="7:7" s="66" customFormat="1" ht="14.25" x14ac:dyDescent="0.25">
      <c r="G13068" s="28"/>
    </row>
    <row r="13069" spans="7:7" s="66" customFormat="1" ht="14.25" x14ac:dyDescent="0.25">
      <c r="G13069" s="28"/>
    </row>
    <row r="13070" spans="7:7" s="66" customFormat="1" ht="14.25" x14ac:dyDescent="0.25">
      <c r="G13070" s="28"/>
    </row>
    <row r="13071" spans="7:7" s="66" customFormat="1" ht="14.25" x14ac:dyDescent="0.25">
      <c r="G13071" s="28"/>
    </row>
    <row r="13072" spans="7:7" s="66" customFormat="1" ht="14.25" x14ac:dyDescent="0.25">
      <c r="G13072" s="28"/>
    </row>
    <row r="13073" spans="7:7" s="66" customFormat="1" ht="14.25" x14ac:dyDescent="0.25">
      <c r="G13073" s="28"/>
    </row>
    <row r="13074" spans="7:7" s="66" customFormat="1" ht="14.25" x14ac:dyDescent="0.25">
      <c r="G13074" s="28"/>
    </row>
    <row r="13075" spans="7:7" s="66" customFormat="1" ht="14.25" x14ac:dyDescent="0.25">
      <c r="G13075" s="28"/>
    </row>
    <row r="13076" spans="7:7" s="66" customFormat="1" ht="14.25" x14ac:dyDescent="0.25">
      <c r="G13076" s="28"/>
    </row>
    <row r="13077" spans="7:7" s="66" customFormat="1" ht="14.25" x14ac:dyDescent="0.25">
      <c r="G13077" s="28"/>
    </row>
    <row r="13078" spans="7:7" s="66" customFormat="1" ht="14.25" x14ac:dyDescent="0.25">
      <c r="G13078" s="28"/>
    </row>
    <row r="13079" spans="7:7" s="66" customFormat="1" ht="14.25" x14ac:dyDescent="0.25">
      <c r="G13079" s="28"/>
    </row>
    <row r="13080" spans="7:7" s="66" customFormat="1" ht="14.25" x14ac:dyDescent="0.25">
      <c r="G13080" s="28"/>
    </row>
    <row r="13081" spans="7:7" s="66" customFormat="1" ht="14.25" x14ac:dyDescent="0.25">
      <c r="G13081" s="28"/>
    </row>
    <row r="13082" spans="7:7" s="66" customFormat="1" ht="14.25" x14ac:dyDescent="0.25">
      <c r="G13082" s="28"/>
    </row>
    <row r="13083" spans="7:7" s="66" customFormat="1" ht="14.25" x14ac:dyDescent="0.25">
      <c r="G13083" s="28"/>
    </row>
    <row r="13084" spans="7:7" s="66" customFormat="1" ht="14.25" x14ac:dyDescent="0.25">
      <c r="G13084" s="28"/>
    </row>
    <row r="13085" spans="7:7" s="66" customFormat="1" ht="14.25" x14ac:dyDescent="0.25">
      <c r="G13085" s="28"/>
    </row>
    <row r="13086" spans="7:7" s="66" customFormat="1" ht="14.25" x14ac:dyDescent="0.25">
      <c r="G13086" s="28"/>
    </row>
    <row r="13087" spans="7:7" s="66" customFormat="1" ht="14.25" x14ac:dyDescent="0.25">
      <c r="G13087" s="28"/>
    </row>
    <row r="13088" spans="7:7" s="66" customFormat="1" ht="14.25" x14ac:dyDescent="0.25">
      <c r="G13088" s="28"/>
    </row>
    <row r="13089" spans="7:7" s="66" customFormat="1" ht="14.25" x14ac:dyDescent="0.25">
      <c r="G13089" s="28"/>
    </row>
    <row r="13090" spans="7:7" s="66" customFormat="1" ht="14.25" x14ac:dyDescent="0.25">
      <c r="G13090" s="28"/>
    </row>
    <row r="13091" spans="7:7" s="66" customFormat="1" ht="14.25" x14ac:dyDescent="0.25">
      <c r="G13091" s="28"/>
    </row>
    <row r="13092" spans="7:7" s="66" customFormat="1" ht="14.25" x14ac:dyDescent="0.25">
      <c r="G13092" s="28"/>
    </row>
    <row r="13093" spans="7:7" s="66" customFormat="1" ht="14.25" x14ac:dyDescent="0.25">
      <c r="G13093" s="28"/>
    </row>
    <row r="13094" spans="7:7" s="66" customFormat="1" ht="14.25" x14ac:dyDescent="0.25">
      <c r="G13094" s="28"/>
    </row>
    <row r="13095" spans="7:7" s="66" customFormat="1" ht="14.25" x14ac:dyDescent="0.25">
      <c r="G13095" s="28"/>
    </row>
    <row r="13096" spans="7:7" s="66" customFormat="1" ht="14.25" x14ac:dyDescent="0.25">
      <c r="G13096" s="28"/>
    </row>
    <row r="13097" spans="7:7" s="66" customFormat="1" ht="14.25" x14ac:dyDescent="0.25">
      <c r="G13097" s="28"/>
    </row>
    <row r="13098" spans="7:7" s="66" customFormat="1" ht="14.25" x14ac:dyDescent="0.25">
      <c r="G13098" s="28"/>
    </row>
    <row r="13099" spans="7:7" s="66" customFormat="1" ht="14.25" x14ac:dyDescent="0.25">
      <c r="G13099" s="28"/>
    </row>
    <row r="13100" spans="7:7" s="66" customFormat="1" ht="14.25" x14ac:dyDescent="0.25">
      <c r="G13100" s="28"/>
    </row>
    <row r="13101" spans="7:7" s="66" customFormat="1" ht="14.25" x14ac:dyDescent="0.25">
      <c r="G13101" s="28"/>
    </row>
    <row r="13102" spans="7:7" s="66" customFormat="1" ht="14.25" x14ac:dyDescent="0.25">
      <c r="G13102" s="28"/>
    </row>
    <row r="13103" spans="7:7" s="66" customFormat="1" ht="14.25" x14ac:dyDescent="0.25">
      <c r="G13103" s="28"/>
    </row>
    <row r="13104" spans="7:7" s="66" customFormat="1" ht="14.25" x14ac:dyDescent="0.25">
      <c r="G13104" s="28"/>
    </row>
    <row r="13105" spans="7:7" s="66" customFormat="1" ht="14.25" x14ac:dyDescent="0.25">
      <c r="G13105" s="28"/>
    </row>
    <row r="13106" spans="7:7" s="66" customFormat="1" ht="14.25" x14ac:dyDescent="0.25">
      <c r="G13106" s="28"/>
    </row>
    <row r="13107" spans="7:7" s="66" customFormat="1" ht="14.25" x14ac:dyDescent="0.25">
      <c r="G13107" s="28"/>
    </row>
    <row r="13108" spans="7:7" s="66" customFormat="1" ht="14.25" x14ac:dyDescent="0.25">
      <c r="G13108" s="28"/>
    </row>
    <row r="13109" spans="7:7" s="66" customFormat="1" ht="14.25" x14ac:dyDescent="0.25">
      <c r="G13109" s="28"/>
    </row>
    <row r="13110" spans="7:7" s="66" customFormat="1" ht="14.25" x14ac:dyDescent="0.25">
      <c r="G13110" s="28"/>
    </row>
    <row r="13111" spans="7:7" s="66" customFormat="1" ht="14.25" x14ac:dyDescent="0.25">
      <c r="G13111" s="28"/>
    </row>
    <row r="13112" spans="7:7" s="66" customFormat="1" ht="14.25" x14ac:dyDescent="0.25">
      <c r="G13112" s="28"/>
    </row>
    <row r="13113" spans="7:7" s="66" customFormat="1" ht="14.25" x14ac:dyDescent="0.25">
      <c r="G13113" s="28"/>
    </row>
    <row r="13114" spans="7:7" s="66" customFormat="1" ht="14.25" x14ac:dyDescent="0.25">
      <c r="G13114" s="28"/>
    </row>
    <row r="13115" spans="7:7" s="66" customFormat="1" ht="14.25" x14ac:dyDescent="0.25">
      <c r="G13115" s="28"/>
    </row>
    <row r="13116" spans="7:7" s="66" customFormat="1" ht="14.25" x14ac:dyDescent="0.25">
      <c r="G13116" s="28"/>
    </row>
    <row r="13117" spans="7:7" s="66" customFormat="1" ht="14.25" x14ac:dyDescent="0.25">
      <c r="G13117" s="28"/>
    </row>
    <row r="13118" spans="7:7" s="66" customFormat="1" ht="14.25" x14ac:dyDescent="0.25">
      <c r="G13118" s="28"/>
    </row>
    <row r="13119" spans="7:7" s="66" customFormat="1" ht="14.25" x14ac:dyDescent="0.25">
      <c r="G13119" s="28"/>
    </row>
    <row r="13120" spans="7:7" s="66" customFormat="1" ht="14.25" x14ac:dyDescent="0.25">
      <c r="G13120" s="28"/>
    </row>
    <row r="13121" spans="7:7" s="66" customFormat="1" ht="14.25" x14ac:dyDescent="0.25">
      <c r="G13121" s="28"/>
    </row>
    <row r="13122" spans="7:7" s="66" customFormat="1" ht="14.25" x14ac:dyDescent="0.25">
      <c r="G13122" s="28"/>
    </row>
    <row r="13123" spans="7:7" s="66" customFormat="1" ht="14.25" x14ac:dyDescent="0.25">
      <c r="G13123" s="28"/>
    </row>
    <row r="13124" spans="7:7" s="66" customFormat="1" ht="14.25" x14ac:dyDescent="0.25">
      <c r="G13124" s="28"/>
    </row>
    <row r="13125" spans="7:7" s="66" customFormat="1" ht="14.25" x14ac:dyDescent="0.25">
      <c r="G13125" s="28"/>
    </row>
    <row r="13126" spans="7:7" s="66" customFormat="1" ht="14.25" x14ac:dyDescent="0.25">
      <c r="G13126" s="28"/>
    </row>
    <row r="13127" spans="7:7" s="66" customFormat="1" ht="14.25" x14ac:dyDescent="0.25">
      <c r="G13127" s="28"/>
    </row>
    <row r="13128" spans="7:7" s="66" customFormat="1" ht="14.25" x14ac:dyDescent="0.25">
      <c r="G13128" s="28"/>
    </row>
    <row r="13129" spans="7:7" s="66" customFormat="1" ht="14.25" x14ac:dyDescent="0.25">
      <c r="G13129" s="28"/>
    </row>
    <row r="13130" spans="7:7" s="66" customFormat="1" ht="14.25" x14ac:dyDescent="0.25">
      <c r="G13130" s="28"/>
    </row>
    <row r="13131" spans="7:7" s="66" customFormat="1" ht="14.25" x14ac:dyDescent="0.25">
      <c r="G13131" s="28"/>
    </row>
    <row r="13132" spans="7:7" s="66" customFormat="1" ht="14.25" x14ac:dyDescent="0.25">
      <c r="G13132" s="28"/>
    </row>
    <row r="13133" spans="7:7" s="66" customFormat="1" ht="14.25" x14ac:dyDescent="0.25">
      <c r="G13133" s="28"/>
    </row>
    <row r="13134" spans="7:7" s="66" customFormat="1" ht="14.25" x14ac:dyDescent="0.25">
      <c r="G13134" s="28"/>
    </row>
    <row r="13135" spans="7:7" s="66" customFormat="1" ht="14.25" x14ac:dyDescent="0.25">
      <c r="G13135" s="28"/>
    </row>
    <row r="13136" spans="7:7" s="66" customFormat="1" ht="14.25" x14ac:dyDescent="0.25">
      <c r="G13136" s="28"/>
    </row>
    <row r="13137" spans="7:7" s="66" customFormat="1" ht="14.25" x14ac:dyDescent="0.25">
      <c r="G13137" s="28"/>
    </row>
    <row r="13138" spans="7:7" s="66" customFormat="1" ht="14.25" x14ac:dyDescent="0.25">
      <c r="G13138" s="28"/>
    </row>
    <row r="13139" spans="7:7" s="66" customFormat="1" ht="14.25" x14ac:dyDescent="0.25">
      <c r="G13139" s="28"/>
    </row>
    <row r="13140" spans="7:7" s="66" customFormat="1" ht="14.25" x14ac:dyDescent="0.25">
      <c r="G13140" s="28"/>
    </row>
    <row r="13141" spans="7:7" s="66" customFormat="1" ht="14.25" x14ac:dyDescent="0.25">
      <c r="G13141" s="28"/>
    </row>
    <row r="13142" spans="7:7" s="66" customFormat="1" ht="14.25" x14ac:dyDescent="0.25">
      <c r="G13142" s="28"/>
    </row>
    <row r="13143" spans="7:7" s="66" customFormat="1" ht="14.25" x14ac:dyDescent="0.25">
      <c r="G13143" s="28"/>
    </row>
    <row r="13144" spans="7:7" s="66" customFormat="1" ht="14.25" x14ac:dyDescent="0.25">
      <c r="G13144" s="28"/>
    </row>
    <row r="13145" spans="7:7" s="66" customFormat="1" ht="14.25" x14ac:dyDescent="0.25">
      <c r="G13145" s="28"/>
    </row>
    <row r="13146" spans="7:7" s="66" customFormat="1" ht="14.25" x14ac:dyDescent="0.25">
      <c r="G13146" s="28"/>
    </row>
    <row r="13147" spans="7:7" s="66" customFormat="1" ht="14.25" x14ac:dyDescent="0.25">
      <c r="G13147" s="28"/>
    </row>
    <row r="13148" spans="7:7" s="66" customFormat="1" ht="14.25" x14ac:dyDescent="0.25">
      <c r="G13148" s="28"/>
    </row>
    <row r="13149" spans="7:7" s="66" customFormat="1" ht="14.25" x14ac:dyDescent="0.25">
      <c r="G13149" s="28"/>
    </row>
    <row r="13150" spans="7:7" s="66" customFormat="1" ht="14.25" x14ac:dyDescent="0.25">
      <c r="G13150" s="28"/>
    </row>
    <row r="13151" spans="7:7" s="66" customFormat="1" ht="14.25" x14ac:dyDescent="0.25">
      <c r="G13151" s="28"/>
    </row>
    <row r="13152" spans="7:7" s="66" customFormat="1" ht="14.25" x14ac:dyDescent="0.25">
      <c r="G13152" s="28"/>
    </row>
    <row r="13153" spans="7:7" s="66" customFormat="1" ht="14.25" x14ac:dyDescent="0.25">
      <c r="G13153" s="28"/>
    </row>
    <row r="13154" spans="7:7" s="66" customFormat="1" ht="14.25" x14ac:dyDescent="0.25">
      <c r="G13154" s="28"/>
    </row>
    <row r="13155" spans="7:7" s="66" customFormat="1" ht="14.25" x14ac:dyDescent="0.25">
      <c r="G13155" s="28"/>
    </row>
    <row r="13156" spans="7:7" s="66" customFormat="1" ht="14.25" x14ac:dyDescent="0.25">
      <c r="G13156" s="28"/>
    </row>
    <row r="13157" spans="7:7" s="66" customFormat="1" ht="14.25" x14ac:dyDescent="0.25">
      <c r="G13157" s="28"/>
    </row>
    <row r="13158" spans="7:7" s="66" customFormat="1" ht="14.25" x14ac:dyDescent="0.25">
      <c r="G13158" s="28"/>
    </row>
    <row r="13159" spans="7:7" s="66" customFormat="1" ht="14.25" x14ac:dyDescent="0.25">
      <c r="G13159" s="28"/>
    </row>
    <row r="13160" spans="7:7" s="66" customFormat="1" ht="14.25" x14ac:dyDescent="0.25">
      <c r="G13160" s="28"/>
    </row>
    <row r="13161" spans="7:7" s="66" customFormat="1" ht="14.25" x14ac:dyDescent="0.25">
      <c r="G13161" s="28"/>
    </row>
    <row r="13162" spans="7:7" s="66" customFormat="1" ht="14.25" x14ac:dyDescent="0.25">
      <c r="G13162" s="28"/>
    </row>
    <row r="13163" spans="7:7" s="66" customFormat="1" ht="14.25" x14ac:dyDescent="0.25">
      <c r="G13163" s="28"/>
    </row>
    <row r="13164" spans="7:7" s="66" customFormat="1" ht="14.25" x14ac:dyDescent="0.25">
      <c r="G13164" s="28"/>
    </row>
    <row r="13165" spans="7:7" s="66" customFormat="1" ht="14.25" x14ac:dyDescent="0.25">
      <c r="G13165" s="28"/>
    </row>
    <row r="13166" spans="7:7" s="66" customFormat="1" ht="14.25" x14ac:dyDescent="0.25">
      <c r="G13166" s="28"/>
    </row>
    <row r="13167" spans="7:7" s="66" customFormat="1" ht="14.25" x14ac:dyDescent="0.25">
      <c r="G13167" s="28"/>
    </row>
    <row r="13168" spans="7:7" s="66" customFormat="1" ht="14.25" x14ac:dyDescent="0.25">
      <c r="G13168" s="28"/>
    </row>
    <row r="13169" spans="7:7" s="66" customFormat="1" ht="14.25" x14ac:dyDescent="0.25">
      <c r="G13169" s="28"/>
    </row>
    <row r="13170" spans="7:7" s="66" customFormat="1" ht="14.25" x14ac:dyDescent="0.25">
      <c r="G13170" s="28"/>
    </row>
    <row r="13171" spans="7:7" s="66" customFormat="1" ht="14.25" x14ac:dyDescent="0.25">
      <c r="G13171" s="28"/>
    </row>
    <row r="13172" spans="7:7" s="66" customFormat="1" ht="14.25" x14ac:dyDescent="0.25">
      <c r="G13172" s="28"/>
    </row>
    <row r="13173" spans="7:7" s="66" customFormat="1" ht="14.25" x14ac:dyDescent="0.25">
      <c r="G13173" s="28"/>
    </row>
    <row r="13174" spans="7:7" s="66" customFormat="1" ht="14.25" x14ac:dyDescent="0.25">
      <c r="G13174" s="28"/>
    </row>
    <row r="13175" spans="7:7" s="66" customFormat="1" ht="14.25" x14ac:dyDescent="0.25">
      <c r="G13175" s="28"/>
    </row>
    <row r="13176" spans="7:7" s="66" customFormat="1" ht="14.25" x14ac:dyDescent="0.25">
      <c r="G13176" s="28"/>
    </row>
    <row r="13177" spans="7:7" s="66" customFormat="1" ht="14.25" x14ac:dyDescent="0.25">
      <c r="G13177" s="28"/>
    </row>
    <row r="13178" spans="7:7" s="66" customFormat="1" ht="14.25" x14ac:dyDescent="0.25">
      <c r="G13178" s="28"/>
    </row>
    <row r="13179" spans="7:7" s="66" customFormat="1" ht="14.25" x14ac:dyDescent="0.25">
      <c r="G13179" s="28"/>
    </row>
    <row r="13180" spans="7:7" s="66" customFormat="1" ht="14.25" x14ac:dyDescent="0.25">
      <c r="G13180" s="28"/>
    </row>
    <row r="13181" spans="7:7" s="66" customFormat="1" ht="14.25" x14ac:dyDescent="0.25">
      <c r="G13181" s="28"/>
    </row>
    <row r="13182" spans="7:7" s="66" customFormat="1" ht="14.25" x14ac:dyDescent="0.25">
      <c r="G13182" s="28"/>
    </row>
    <row r="13183" spans="7:7" s="66" customFormat="1" ht="14.25" x14ac:dyDescent="0.25">
      <c r="G13183" s="28"/>
    </row>
    <row r="13184" spans="7:7" s="66" customFormat="1" ht="14.25" x14ac:dyDescent="0.25">
      <c r="G13184" s="28"/>
    </row>
    <row r="13185" spans="7:7" s="66" customFormat="1" ht="14.25" x14ac:dyDescent="0.25">
      <c r="G13185" s="28"/>
    </row>
    <row r="13186" spans="7:7" s="66" customFormat="1" ht="14.25" x14ac:dyDescent="0.25">
      <c r="G13186" s="28"/>
    </row>
    <row r="13187" spans="7:7" s="66" customFormat="1" ht="14.25" x14ac:dyDescent="0.25">
      <c r="G13187" s="28"/>
    </row>
    <row r="13188" spans="7:7" s="66" customFormat="1" ht="14.25" x14ac:dyDescent="0.25">
      <c r="G13188" s="28"/>
    </row>
    <row r="13189" spans="7:7" s="66" customFormat="1" ht="14.25" x14ac:dyDescent="0.25">
      <c r="G13189" s="28"/>
    </row>
    <row r="13190" spans="7:7" s="66" customFormat="1" ht="14.25" x14ac:dyDescent="0.25">
      <c r="G13190" s="28"/>
    </row>
    <row r="13191" spans="7:7" s="66" customFormat="1" ht="14.25" x14ac:dyDescent="0.25">
      <c r="G13191" s="28"/>
    </row>
    <row r="13192" spans="7:7" s="66" customFormat="1" ht="14.25" x14ac:dyDescent="0.25">
      <c r="G13192" s="28"/>
    </row>
    <row r="13193" spans="7:7" s="66" customFormat="1" ht="14.25" x14ac:dyDescent="0.25">
      <c r="G13193" s="28"/>
    </row>
    <row r="13194" spans="7:7" s="66" customFormat="1" ht="14.25" x14ac:dyDescent="0.25">
      <c r="G13194" s="28"/>
    </row>
    <row r="13195" spans="7:7" s="66" customFormat="1" ht="14.25" x14ac:dyDescent="0.25">
      <c r="G13195" s="28"/>
    </row>
    <row r="13196" spans="7:7" s="66" customFormat="1" ht="14.25" x14ac:dyDescent="0.25">
      <c r="G13196" s="28"/>
    </row>
    <row r="13197" spans="7:7" s="66" customFormat="1" ht="14.25" x14ac:dyDescent="0.25">
      <c r="G13197" s="28"/>
    </row>
    <row r="13198" spans="7:7" s="66" customFormat="1" ht="14.25" x14ac:dyDescent="0.25">
      <c r="G13198" s="28"/>
    </row>
    <row r="13199" spans="7:7" s="66" customFormat="1" ht="14.25" x14ac:dyDescent="0.25">
      <c r="G13199" s="28"/>
    </row>
    <row r="13200" spans="7:7" s="66" customFormat="1" ht="14.25" x14ac:dyDescent="0.25">
      <c r="G13200" s="28"/>
    </row>
    <row r="13201" spans="7:7" s="66" customFormat="1" ht="14.25" x14ac:dyDescent="0.25">
      <c r="G13201" s="28"/>
    </row>
    <row r="13202" spans="7:7" s="66" customFormat="1" ht="14.25" x14ac:dyDescent="0.25">
      <c r="G13202" s="28"/>
    </row>
    <row r="13203" spans="7:7" s="66" customFormat="1" ht="14.25" x14ac:dyDescent="0.25">
      <c r="G13203" s="28"/>
    </row>
    <row r="13204" spans="7:7" s="66" customFormat="1" ht="14.25" x14ac:dyDescent="0.25">
      <c r="G13204" s="28"/>
    </row>
    <row r="13205" spans="7:7" s="66" customFormat="1" ht="14.25" x14ac:dyDescent="0.25">
      <c r="G13205" s="28"/>
    </row>
    <row r="13206" spans="7:7" s="66" customFormat="1" ht="14.25" x14ac:dyDescent="0.25">
      <c r="G13206" s="28"/>
    </row>
    <row r="13207" spans="7:7" s="66" customFormat="1" ht="14.25" x14ac:dyDescent="0.25">
      <c r="G13207" s="28"/>
    </row>
    <row r="13208" spans="7:7" s="66" customFormat="1" ht="14.25" x14ac:dyDescent="0.25">
      <c r="G13208" s="28"/>
    </row>
    <row r="13209" spans="7:7" s="66" customFormat="1" ht="14.25" x14ac:dyDescent="0.25">
      <c r="G13209" s="28"/>
    </row>
    <row r="13210" spans="7:7" s="66" customFormat="1" ht="14.25" x14ac:dyDescent="0.25">
      <c r="G13210" s="28"/>
    </row>
    <row r="13211" spans="7:7" s="66" customFormat="1" ht="14.25" x14ac:dyDescent="0.25">
      <c r="G13211" s="28"/>
    </row>
    <row r="13212" spans="7:7" s="66" customFormat="1" ht="14.25" x14ac:dyDescent="0.25">
      <c r="G13212" s="28"/>
    </row>
    <row r="13213" spans="7:7" s="66" customFormat="1" ht="14.25" x14ac:dyDescent="0.25">
      <c r="G13213" s="28"/>
    </row>
    <row r="13214" spans="7:7" s="66" customFormat="1" ht="14.25" x14ac:dyDescent="0.25">
      <c r="G13214" s="28"/>
    </row>
    <row r="13215" spans="7:7" s="66" customFormat="1" ht="14.25" x14ac:dyDescent="0.25">
      <c r="G13215" s="28"/>
    </row>
    <row r="13216" spans="7:7" s="66" customFormat="1" ht="14.25" x14ac:dyDescent="0.25">
      <c r="G13216" s="28"/>
    </row>
    <row r="13217" spans="7:7" s="66" customFormat="1" ht="14.25" x14ac:dyDescent="0.25">
      <c r="G13217" s="28"/>
    </row>
    <row r="13218" spans="7:7" s="66" customFormat="1" ht="14.25" x14ac:dyDescent="0.25">
      <c r="G13218" s="28"/>
    </row>
    <row r="13219" spans="7:7" s="66" customFormat="1" ht="14.25" x14ac:dyDescent="0.25">
      <c r="G13219" s="28"/>
    </row>
    <row r="13220" spans="7:7" s="66" customFormat="1" ht="14.25" x14ac:dyDescent="0.25">
      <c r="G13220" s="28"/>
    </row>
    <row r="13221" spans="7:7" s="66" customFormat="1" ht="14.25" x14ac:dyDescent="0.25">
      <c r="G13221" s="28"/>
    </row>
    <row r="13222" spans="7:7" s="66" customFormat="1" ht="14.25" x14ac:dyDescent="0.25">
      <c r="G13222" s="28"/>
    </row>
    <row r="13223" spans="7:7" s="66" customFormat="1" ht="14.25" x14ac:dyDescent="0.25">
      <c r="G13223" s="28"/>
    </row>
    <row r="13224" spans="7:7" s="66" customFormat="1" ht="14.25" x14ac:dyDescent="0.25">
      <c r="G13224" s="28"/>
    </row>
    <row r="13225" spans="7:7" s="66" customFormat="1" ht="14.25" x14ac:dyDescent="0.25">
      <c r="G13225" s="28"/>
    </row>
    <row r="13226" spans="7:7" s="66" customFormat="1" ht="14.25" x14ac:dyDescent="0.25">
      <c r="G13226" s="28"/>
    </row>
    <row r="13227" spans="7:7" s="66" customFormat="1" ht="14.25" x14ac:dyDescent="0.25">
      <c r="G13227" s="28"/>
    </row>
    <row r="13228" spans="7:7" s="66" customFormat="1" ht="14.25" x14ac:dyDescent="0.25">
      <c r="G13228" s="28"/>
    </row>
    <row r="13229" spans="7:7" s="66" customFormat="1" ht="14.25" x14ac:dyDescent="0.25">
      <c r="G13229" s="28"/>
    </row>
    <row r="13230" spans="7:7" s="66" customFormat="1" ht="14.25" x14ac:dyDescent="0.25">
      <c r="G13230" s="28"/>
    </row>
    <row r="13231" spans="7:7" s="66" customFormat="1" ht="14.25" x14ac:dyDescent="0.25">
      <c r="G13231" s="28"/>
    </row>
    <row r="13232" spans="7:7" s="66" customFormat="1" ht="14.25" x14ac:dyDescent="0.25">
      <c r="G13232" s="28"/>
    </row>
    <row r="13233" spans="7:7" s="66" customFormat="1" ht="14.25" x14ac:dyDescent="0.25">
      <c r="G13233" s="28"/>
    </row>
    <row r="13234" spans="7:7" s="66" customFormat="1" ht="14.25" x14ac:dyDescent="0.25">
      <c r="G13234" s="28"/>
    </row>
    <row r="13235" spans="7:7" s="66" customFormat="1" ht="14.25" x14ac:dyDescent="0.25">
      <c r="G13235" s="28"/>
    </row>
    <row r="13236" spans="7:7" s="66" customFormat="1" ht="14.25" x14ac:dyDescent="0.25">
      <c r="G13236" s="28"/>
    </row>
    <row r="13237" spans="7:7" s="66" customFormat="1" ht="14.25" x14ac:dyDescent="0.25">
      <c r="G13237" s="28"/>
    </row>
    <row r="13238" spans="7:7" s="66" customFormat="1" ht="14.25" x14ac:dyDescent="0.25">
      <c r="G13238" s="28"/>
    </row>
    <row r="13239" spans="7:7" s="66" customFormat="1" ht="14.25" x14ac:dyDescent="0.25">
      <c r="G13239" s="28"/>
    </row>
    <row r="13240" spans="7:7" s="66" customFormat="1" ht="14.25" x14ac:dyDescent="0.25">
      <c r="G13240" s="28"/>
    </row>
    <row r="13241" spans="7:7" s="66" customFormat="1" ht="14.25" x14ac:dyDescent="0.25">
      <c r="G13241" s="28"/>
    </row>
    <row r="13242" spans="7:7" s="66" customFormat="1" ht="14.25" x14ac:dyDescent="0.25">
      <c r="G13242" s="28"/>
    </row>
    <row r="13243" spans="7:7" s="66" customFormat="1" ht="14.25" x14ac:dyDescent="0.25">
      <c r="G13243" s="28"/>
    </row>
    <row r="13244" spans="7:7" s="66" customFormat="1" ht="14.25" x14ac:dyDescent="0.25">
      <c r="G13244" s="28"/>
    </row>
    <row r="13245" spans="7:7" s="66" customFormat="1" ht="14.25" x14ac:dyDescent="0.25">
      <c r="G13245" s="28"/>
    </row>
    <row r="13246" spans="7:7" s="66" customFormat="1" ht="14.25" x14ac:dyDescent="0.25">
      <c r="G13246" s="28"/>
    </row>
    <row r="13247" spans="7:7" s="66" customFormat="1" ht="14.25" x14ac:dyDescent="0.25">
      <c r="G13247" s="28"/>
    </row>
    <row r="13248" spans="7:7" s="66" customFormat="1" ht="14.25" x14ac:dyDescent="0.25">
      <c r="G13248" s="28"/>
    </row>
    <row r="13249" spans="7:7" s="66" customFormat="1" ht="14.25" x14ac:dyDescent="0.25">
      <c r="G13249" s="28"/>
    </row>
    <row r="13250" spans="7:7" s="66" customFormat="1" ht="14.25" x14ac:dyDescent="0.25">
      <c r="G13250" s="28"/>
    </row>
    <row r="13251" spans="7:7" s="66" customFormat="1" ht="14.25" x14ac:dyDescent="0.25">
      <c r="G13251" s="28"/>
    </row>
    <row r="13252" spans="7:7" s="66" customFormat="1" ht="14.25" x14ac:dyDescent="0.25">
      <c r="G13252" s="28"/>
    </row>
    <row r="13253" spans="7:7" s="66" customFormat="1" ht="14.25" x14ac:dyDescent="0.25">
      <c r="G13253" s="28"/>
    </row>
    <row r="13254" spans="7:7" s="66" customFormat="1" ht="14.25" x14ac:dyDescent="0.25">
      <c r="G13254" s="28"/>
    </row>
    <row r="13255" spans="7:7" s="66" customFormat="1" ht="14.25" x14ac:dyDescent="0.25">
      <c r="G13255" s="28"/>
    </row>
    <row r="13256" spans="7:7" s="66" customFormat="1" ht="14.25" x14ac:dyDescent="0.25">
      <c r="G13256" s="28"/>
    </row>
    <row r="13257" spans="7:7" s="66" customFormat="1" ht="14.25" x14ac:dyDescent="0.25">
      <c r="G13257" s="28"/>
    </row>
    <row r="13258" spans="7:7" s="66" customFormat="1" ht="14.25" x14ac:dyDescent="0.25">
      <c r="G13258" s="28"/>
    </row>
    <row r="13259" spans="7:7" s="66" customFormat="1" ht="14.25" x14ac:dyDescent="0.25">
      <c r="G13259" s="28"/>
    </row>
    <row r="13260" spans="7:7" s="66" customFormat="1" ht="14.25" x14ac:dyDescent="0.25">
      <c r="G13260" s="28"/>
    </row>
    <row r="13261" spans="7:7" s="66" customFormat="1" ht="14.25" x14ac:dyDescent="0.25">
      <c r="G13261" s="28"/>
    </row>
    <row r="13262" spans="7:7" s="66" customFormat="1" ht="14.25" x14ac:dyDescent="0.25">
      <c r="G13262" s="28"/>
    </row>
    <row r="13263" spans="7:7" s="66" customFormat="1" ht="14.25" x14ac:dyDescent="0.25">
      <c r="G13263" s="28"/>
    </row>
    <row r="13264" spans="7:7" s="66" customFormat="1" ht="14.25" x14ac:dyDescent="0.25">
      <c r="G13264" s="28"/>
    </row>
    <row r="13265" spans="7:7" s="66" customFormat="1" ht="14.25" x14ac:dyDescent="0.25">
      <c r="G13265" s="28"/>
    </row>
    <row r="13266" spans="7:7" s="66" customFormat="1" ht="14.25" x14ac:dyDescent="0.25">
      <c r="G13266" s="28"/>
    </row>
    <row r="13267" spans="7:7" s="66" customFormat="1" ht="14.25" x14ac:dyDescent="0.25">
      <c r="G13267" s="28"/>
    </row>
    <row r="13268" spans="7:7" s="66" customFormat="1" ht="14.25" x14ac:dyDescent="0.25">
      <c r="G13268" s="28"/>
    </row>
    <row r="13269" spans="7:7" s="66" customFormat="1" ht="14.25" x14ac:dyDescent="0.25">
      <c r="G13269" s="28"/>
    </row>
    <row r="13270" spans="7:7" s="66" customFormat="1" ht="14.25" x14ac:dyDescent="0.25">
      <c r="G13270" s="28"/>
    </row>
    <row r="13271" spans="7:7" s="66" customFormat="1" ht="14.25" x14ac:dyDescent="0.25">
      <c r="G13271" s="28"/>
    </row>
    <row r="13272" spans="7:7" s="66" customFormat="1" ht="14.25" x14ac:dyDescent="0.25">
      <c r="G13272" s="28"/>
    </row>
    <row r="13273" spans="7:7" s="66" customFormat="1" ht="14.25" x14ac:dyDescent="0.25">
      <c r="G13273" s="28"/>
    </row>
    <row r="13274" spans="7:7" s="66" customFormat="1" ht="14.25" x14ac:dyDescent="0.25">
      <c r="G13274" s="28"/>
    </row>
    <row r="13275" spans="7:7" s="66" customFormat="1" ht="14.25" x14ac:dyDescent="0.25">
      <c r="G13275" s="28"/>
    </row>
    <row r="13276" spans="7:7" s="66" customFormat="1" ht="14.25" x14ac:dyDescent="0.25">
      <c r="G13276" s="28"/>
    </row>
    <row r="13277" spans="7:7" s="66" customFormat="1" ht="14.25" x14ac:dyDescent="0.25">
      <c r="G13277" s="28"/>
    </row>
    <row r="13278" spans="7:7" s="66" customFormat="1" ht="14.25" x14ac:dyDescent="0.25">
      <c r="G13278" s="28"/>
    </row>
    <row r="13279" spans="7:7" s="66" customFormat="1" ht="14.25" x14ac:dyDescent="0.25">
      <c r="G13279" s="28"/>
    </row>
    <row r="13280" spans="7:7" s="66" customFormat="1" ht="14.25" x14ac:dyDescent="0.25">
      <c r="G13280" s="28"/>
    </row>
    <row r="13281" spans="7:7" s="66" customFormat="1" ht="14.25" x14ac:dyDescent="0.25">
      <c r="G13281" s="28"/>
    </row>
    <row r="13282" spans="7:7" s="66" customFormat="1" ht="14.25" x14ac:dyDescent="0.25">
      <c r="G13282" s="28"/>
    </row>
    <row r="13283" spans="7:7" s="66" customFormat="1" ht="14.25" x14ac:dyDescent="0.25">
      <c r="G13283" s="28"/>
    </row>
    <row r="13284" spans="7:7" s="66" customFormat="1" ht="14.25" x14ac:dyDescent="0.25">
      <c r="G13284" s="28"/>
    </row>
    <row r="13285" spans="7:7" s="66" customFormat="1" ht="14.25" x14ac:dyDescent="0.25">
      <c r="G13285" s="28"/>
    </row>
    <row r="13286" spans="7:7" s="66" customFormat="1" ht="14.25" x14ac:dyDescent="0.25">
      <c r="G13286" s="28"/>
    </row>
    <row r="13287" spans="7:7" s="66" customFormat="1" ht="14.25" x14ac:dyDescent="0.25">
      <c r="G13287" s="28"/>
    </row>
    <row r="13288" spans="7:7" s="66" customFormat="1" ht="14.25" x14ac:dyDescent="0.25">
      <c r="G13288" s="28"/>
    </row>
    <row r="13289" spans="7:7" s="66" customFormat="1" ht="14.25" x14ac:dyDescent="0.25">
      <c r="G13289" s="28"/>
    </row>
    <row r="13290" spans="7:7" s="66" customFormat="1" ht="14.25" x14ac:dyDescent="0.25">
      <c r="G13290" s="28"/>
    </row>
    <row r="13291" spans="7:7" s="66" customFormat="1" ht="14.25" x14ac:dyDescent="0.25">
      <c r="G13291" s="28"/>
    </row>
    <row r="13292" spans="7:7" s="66" customFormat="1" ht="14.25" x14ac:dyDescent="0.25">
      <c r="G13292" s="28"/>
    </row>
    <row r="13293" spans="7:7" s="66" customFormat="1" ht="14.25" x14ac:dyDescent="0.25">
      <c r="G13293" s="28"/>
    </row>
    <row r="13294" spans="7:7" s="66" customFormat="1" ht="14.25" x14ac:dyDescent="0.25">
      <c r="G13294" s="28"/>
    </row>
    <row r="13295" spans="7:7" s="66" customFormat="1" ht="14.25" x14ac:dyDescent="0.25">
      <c r="G13295" s="28"/>
    </row>
    <row r="13296" spans="7:7" s="66" customFormat="1" ht="14.25" x14ac:dyDescent="0.25">
      <c r="G13296" s="28"/>
    </row>
    <row r="13297" spans="7:7" s="66" customFormat="1" ht="14.25" x14ac:dyDescent="0.25">
      <c r="G13297" s="28"/>
    </row>
    <row r="13298" spans="7:7" s="66" customFormat="1" ht="14.25" x14ac:dyDescent="0.25">
      <c r="G13298" s="28"/>
    </row>
    <row r="13299" spans="7:7" s="66" customFormat="1" ht="14.25" x14ac:dyDescent="0.25">
      <c r="G13299" s="28"/>
    </row>
    <row r="13300" spans="7:7" s="66" customFormat="1" ht="14.25" x14ac:dyDescent="0.25">
      <c r="G13300" s="28"/>
    </row>
    <row r="13301" spans="7:7" s="66" customFormat="1" ht="14.25" x14ac:dyDescent="0.25">
      <c r="G13301" s="28"/>
    </row>
    <row r="13302" spans="7:7" s="66" customFormat="1" ht="14.25" x14ac:dyDescent="0.25">
      <c r="G13302" s="28"/>
    </row>
    <row r="13303" spans="7:7" s="66" customFormat="1" ht="14.25" x14ac:dyDescent="0.25">
      <c r="G13303" s="28"/>
    </row>
    <row r="13304" spans="7:7" s="66" customFormat="1" ht="14.25" x14ac:dyDescent="0.25">
      <c r="G13304" s="28"/>
    </row>
    <row r="13305" spans="7:7" s="66" customFormat="1" ht="14.25" x14ac:dyDescent="0.25">
      <c r="G13305" s="28"/>
    </row>
    <row r="13306" spans="7:7" s="66" customFormat="1" ht="14.25" x14ac:dyDescent="0.25">
      <c r="G13306" s="28"/>
    </row>
    <row r="13307" spans="7:7" s="66" customFormat="1" ht="14.25" x14ac:dyDescent="0.25">
      <c r="G13307" s="28"/>
    </row>
    <row r="13308" spans="7:7" s="66" customFormat="1" ht="14.25" x14ac:dyDescent="0.25">
      <c r="G13308" s="28"/>
    </row>
    <row r="13309" spans="7:7" s="66" customFormat="1" ht="14.25" x14ac:dyDescent="0.25">
      <c r="G13309" s="28"/>
    </row>
    <row r="13310" spans="7:7" s="66" customFormat="1" ht="14.25" x14ac:dyDescent="0.25">
      <c r="G13310" s="28"/>
    </row>
    <row r="13311" spans="7:7" s="66" customFormat="1" ht="14.25" x14ac:dyDescent="0.25">
      <c r="G13311" s="28"/>
    </row>
    <row r="13312" spans="7:7" s="66" customFormat="1" ht="14.25" x14ac:dyDescent="0.25">
      <c r="G13312" s="28"/>
    </row>
    <row r="13313" spans="7:7" s="66" customFormat="1" ht="14.25" x14ac:dyDescent="0.25">
      <c r="G13313" s="28"/>
    </row>
    <row r="13314" spans="7:7" s="66" customFormat="1" ht="14.25" x14ac:dyDescent="0.25">
      <c r="G13314" s="28"/>
    </row>
    <row r="13315" spans="7:7" s="66" customFormat="1" ht="14.25" x14ac:dyDescent="0.25">
      <c r="G13315" s="28"/>
    </row>
    <row r="13316" spans="7:7" s="66" customFormat="1" ht="14.25" x14ac:dyDescent="0.25">
      <c r="G13316" s="28"/>
    </row>
    <row r="13317" spans="7:7" s="66" customFormat="1" ht="14.25" x14ac:dyDescent="0.25">
      <c r="G13317" s="28"/>
    </row>
    <row r="13318" spans="7:7" s="66" customFormat="1" ht="14.25" x14ac:dyDescent="0.25">
      <c r="G13318" s="28"/>
    </row>
    <row r="13319" spans="7:7" s="66" customFormat="1" ht="14.25" x14ac:dyDescent="0.25">
      <c r="G13319" s="28"/>
    </row>
    <row r="13320" spans="7:7" s="66" customFormat="1" ht="14.25" x14ac:dyDescent="0.25">
      <c r="G13320" s="28"/>
    </row>
    <row r="13321" spans="7:7" s="66" customFormat="1" ht="14.25" x14ac:dyDescent="0.25">
      <c r="G13321" s="28"/>
    </row>
    <row r="13322" spans="7:7" s="66" customFormat="1" ht="14.25" x14ac:dyDescent="0.25">
      <c r="G13322" s="28"/>
    </row>
    <row r="13323" spans="7:7" s="66" customFormat="1" ht="14.25" x14ac:dyDescent="0.25">
      <c r="G13323" s="28"/>
    </row>
    <row r="13324" spans="7:7" s="66" customFormat="1" ht="14.25" x14ac:dyDescent="0.25">
      <c r="G13324" s="28"/>
    </row>
    <row r="13325" spans="7:7" s="66" customFormat="1" ht="14.25" x14ac:dyDescent="0.25">
      <c r="G13325" s="28"/>
    </row>
    <row r="13326" spans="7:7" s="66" customFormat="1" ht="14.25" x14ac:dyDescent="0.25">
      <c r="G13326" s="28"/>
    </row>
    <row r="13327" spans="7:7" s="66" customFormat="1" ht="14.25" x14ac:dyDescent="0.25">
      <c r="G13327" s="28"/>
    </row>
    <row r="13328" spans="7:7" s="66" customFormat="1" ht="14.25" x14ac:dyDescent="0.25">
      <c r="G13328" s="28"/>
    </row>
    <row r="13329" spans="7:7" s="66" customFormat="1" ht="14.25" x14ac:dyDescent="0.25">
      <c r="G13329" s="28"/>
    </row>
    <row r="13330" spans="7:7" s="66" customFormat="1" ht="14.25" x14ac:dyDescent="0.25">
      <c r="G13330" s="28"/>
    </row>
    <row r="13331" spans="7:7" s="66" customFormat="1" ht="14.25" x14ac:dyDescent="0.25">
      <c r="G13331" s="28"/>
    </row>
    <row r="13332" spans="7:7" s="66" customFormat="1" ht="14.25" x14ac:dyDescent="0.25">
      <c r="G13332" s="28"/>
    </row>
    <row r="13333" spans="7:7" s="66" customFormat="1" ht="14.25" x14ac:dyDescent="0.25">
      <c r="G13333" s="28"/>
    </row>
    <row r="13334" spans="7:7" s="66" customFormat="1" ht="14.25" x14ac:dyDescent="0.25">
      <c r="G13334" s="28"/>
    </row>
    <row r="13335" spans="7:7" s="66" customFormat="1" ht="14.25" x14ac:dyDescent="0.25">
      <c r="G13335" s="28"/>
    </row>
    <row r="13336" spans="7:7" s="66" customFormat="1" ht="14.25" x14ac:dyDescent="0.25">
      <c r="G13336" s="28"/>
    </row>
    <row r="13337" spans="7:7" s="66" customFormat="1" ht="14.25" x14ac:dyDescent="0.25">
      <c r="G13337" s="28"/>
    </row>
    <row r="13338" spans="7:7" s="66" customFormat="1" ht="14.25" x14ac:dyDescent="0.25">
      <c r="G13338" s="28"/>
    </row>
    <row r="13339" spans="7:7" s="66" customFormat="1" ht="14.25" x14ac:dyDescent="0.25">
      <c r="G13339" s="28"/>
    </row>
    <row r="13340" spans="7:7" s="66" customFormat="1" ht="14.25" x14ac:dyDescent="0.25">
      <c r="G13340" s="28"/>
    </row>
    <row r="13341" spans="7:7" s="66" customFormat="1" ht="14.25" x14ac:dyDescent="0.25">
      <c r="G13341" s="28"/>
    </row>
    <row r="13342" spans="7:7" s="66" customFormat="1" ht="14.25" x14ac:dyDescent="0.25">
      <c r="G13342" s="28"/>
    </row>
    <row r="13343" spans="7:7" s="66" customFormat="1" ht="14.25" x14ac:dyDescent="0.25">
      <c r="G13343" s="28"/>
    </row>
    <row r="13344" spans="7:7" s="66" customFormat="1" ht="14.25" x14ac:dyDescent="0.25">
      <c r="G13344" s="28"/>
    </row>
    <row r="13345" spans="7:7" s="66" customFormat="1" ht="14.25" x14ac:dyDescent="0.25">
      <c r="G13345" s="28"/>
    </row>
    <row r="13346" spans="7:7" s="66" customFormat="1" ht="14.25" x14ac:dyDescent="0.25">
      <c r="G13346" s="28"/>
    </row>
    <row r="13347" spans="7:7" s="66" customFormat="1" ht="14.25" x14ac:dyDescent="0.25">
      <c r="G13347" s="28"/>
    </row>
    <row r="13348" spans="7:7" s="66" customFormat="1" ht="14.25" x14ac:dyDescent="0.25">
      <c r="G13348" s="28"/>
    </row>
    <row r="13349" spans="7:7" s="66" customFormat="1" ht="14.25" x14ac:dyDescent="0.25">
      <c r="G13349" s="28"/>
    </row>
    <row r="13350" spans="7:7" s="66" customFormat="1" ht="14.25" x14ac:dyDescent="0.25">
      <c r="G13350" s="28"/>
    </row>
    <row r="13351" spans="7:7" s="66" customFormat="1" ht="14.25" x14ac:dyDescent="0.25">
      <c r="G13351" s="28"/>
    </row>
    <row r="13352" spans="7:7" s="66" customFormat="1" ht="14.25" x14ac:dyDescent="0.25">
      <c r="G13352" s="28"/>
    </row>
    <row r="13353" spans="7:7" s="66" customFormat="1" ht="14.25" x14ac:dyDescent="0.25">
      <c r="G13353" s="28"/>
    </row>
    <row r="13354" spans="7:7" s="66" customFormat="1" ht="14.25" x14ac:dyDescent="0.25">
      <c r="G13354" s="28"/>
    </row>
    <row r="13355" spans="7:7" s="66" customFormat="1" ht="14.25" x14ac:dyDescent="0.25">
      <c r="G13355" s="28"/>
    </row>
    <row r="13356" spans="7:7" s="66" customFormat="1" ht="14.25" x14ac:dyDescent="0.25">
      <c r="G13356" s="28"/>
    </row>
    <row r="13357" spans="7:7" s="66" customFormat="1" ht="14.25" x14ac:dyDescent="0.25">
      <c r="G13357" s="28"/>
    </row>
    <row r="13358" spans="7:7" s="66" customFormat="1" ht="14.25" x14ac:dyDescent="0.25">
      <c r="G13358" s="28"/>
    </row>
    <row r="13359" spans="7:7" s="66" customFormat="1" ht="14.25" x14ac:dyDescent="0.25">
      <c r="G13359" s="28"/>
    </row>
    <row r="13360" spans="7:7" s="66" customFormat="1" ht="14.25" x14ac:dyDescent="0.25">
      <c r="G13360" s="28"/>
    </row>
    <row r="13361" spans="7:7" s="66" customFormat="1" ht="14.25" x14ac:dyDescent="0.25">
      <c r="G13361" s="28"/>
    </row>
    <row r="13362" spans="7:7" s="66" customFormat="1" ht="14.25" x14ac:dyDescent="0.25">
      <c r="G13362" s="28"/>
    </row>
    <row r="13363" spans="7:7" s="66" customFormat="1" ht="14.25" x14ac:dyDescent="0.25">
      <c r="G13363" s="28"/>
    </row>
    <row r="13364" spans="7:7" s="66" customFormat="1" ht="14.25" x14ac:dyDescent="0.25">
      <c r="G13364" s="28"/>
    </row>
    <row r="13365" spans="7:7" s="66" customFormat="1" ht="14.25" x14ac:dyDescent="0.25">
      <c r="G13365" s="28"/>
    </row>
    <row r="13366" spans="7:7" s="66" customFormat="1" ht="14.25" x14ac:dyDescent="0.25">
      <c r="G13366" s="28"/>
    </row>
    <row r="13367" spans="7:7" s="66" customFormat="1" ht="14.25" x14ac:dyDescent="0.25">
      <c r="G13367" s="28"/>
    </row>
    <row r="13368" spans="7:7" s="66" customFormat="1" ht="14.25" x14ac:dyDescent="0.25">
      <c r="G13368" s="28"/>
    </row>
    <row r="13369" spans="7:7" s="66" customFormat="1" ht="14.25" x14ac:dyDescent="0.25">
      <c r="G13369" s="28"/>
    </row>
    <row r="13370" spans="7:7" s="66" customFormat="1" ht="14.25" x14ac:dyDescent="0.25">
      <c r="G13370" s="28"/>
    </row>
    <row r="13371" spans="7:7" s="66" customFormat="1" ht="14.25" x14ac:dyDescent="0.25">
      <c r="G13371" s="28"/>
    </row>
    <row r="13372" spans="7:7" s="66" customFormat="1" ht="14.25" x14ac:dyDescent="0.25">
      <c r="G13372" s="28"/>
    </row>
    <row r="13373" spans="7:7" s="66" customFormat="1" ht="14.25" x14ac:dyDescent="0.25">
      <c r="G13373" s="28"/>
    </row>
    <row r="13374" spans="7:7" s="66" customFormat="1" ht="14.25" x14ac:dyDescent="0.25">
      <c r="G13374" s="28"/>
    </row>
    <row r="13375" spans="7:7" s="66" customFormat="1" ht="14.25" x14ac:dyDescent="0.25">
      <c r="G13375" s="28"/>
    </row>
    <row r="13376" spans="7:7" s="66" customFormat="1" ht="14.25" x14ac:dyDescent="0.25">
      <c r="G13376" s="28"/>
    </row>
    <row r="13377" spans="7:7" s="66" customFormat="1" ht="14.25" x14ac:dyDescent="0.25">
      <c r="G13377" s="28"/>
    </row>
    <row r="13378" spans="7:7" s="66" customFormat="1" ht="14.25" x14ac:dyDescent="0.25">
      <c r="G13378" s="28"/>
    </row>
    <row r="13379" spans="7:7" s="66" customFormat="1" ht="14.25" x14ac:dyDescent="0.25">
      <c r="G13379" s="28"/>
    </row>
    <row r="13380" spans="7:7" s="66" customFormat="1" ht="14.25" x14ac:dyDescent="0.25">
      <c r="G13380" s="28"/>
    </row>
    <row r="13381" spans="7:7" s="66" customFormat="1" ht="14.25" x14ac:dyDescent="0.25">
      <c r="G13381" s="28"/>
    </row>
    <row r="13382" spans="7:7" s="66" customFormat="1" ht="14.25" x14ac:dyDescent="0.25">
      <c r="G13382" s="28"/>
    </row>
    <row r="13383" spans="7:7" s="66" customFormat="1" ht="14.25" x14ac:dyDescent="0.25">
      <c r="G13383" s="28"/>
    </row>
    <row r="13384" spans="7:7" s="66" customFormat="1" ht="14.25" x14ac:dyDescent="0.25">
      <c r="G13384" s="28"/>
    </row>
    <row r="13385" spans="7:7" s="66" customFormat="1" ht="14.25" x14ac:dyDescent="0.25">
      <c r="G13385" s="28"/>
    </row>
    <row r="13386" spans="7:7" s="66" customFormat="1" ht="14.25" x14ac:dyDescent="0.25">
      <c r="G13386" s="28"/>
    </row>
    <row r="13387" spans="7:7" s="66" customFormat="1" ht="14.25" x14ac:dyDescent="0.25">
      <c r="G13387" s="28"/>
    </row>
    <row r="13388" spans="7:7" s="66" customFormat="1" ht="14.25" x14ac:dyDescent="0.25">
      <c r="G13388" s="28"/>
    </row>
    <row r="13389" spans="7:7" s="66" customFormat="1" ht="14.25" x14ac:dyDescent="0.25">
      <c r="G13389" s="28"/>
    </row>
    <row r="13390" spans="7:7" s="66" customFormat="1" ht="14.25" x14ac:dyDescent="0.25">
      <c r="G13390" s="28"/>
    </row>
    <row r="13391" spans="7:7" s="66" customFormat="1" ht="14.25" x14ac:dyDescent="0.25">
      <c r="G13391" s="28"/>
    </row>
    <row r="13392" spans="7:7" s="66" customFormat="1" ht="14.25" x14ac:dyDescent="0.25">
      <c r="G13392" s="28"/>
    </row>
    <row r="13393" spans="7:7" s="66" customFormat="1" ht="14.25" x14ac:dyDescent="0.25">
      <c r="G13393" s="28"/>
    </row>
    <row r="13394" spans="7:7" s="66" customFormat="1" ht="14.25" x14ac:dyDescent="0.25">
      <c r="G13394" s="28"/>
    </row>
    <row r="13395" spans="7:7" s="66" customFormat="1" ht="14.25" x14ac:dyDescent="0.25">
      <c r="G13395" s="28"/>
    </row>
    <row r="13396" spans="7:7" s="66" customFormat="1" ht="14.25" x14ac:dyDescent="0.25">
      <c r="G13396" s="28"/>
    </row>
    <row r="13397" spans="7:7" s="66" customFormat="1" ht="14.25" x14ac:dyDescent="0.25">
      <c r="G13397" s="28"/>
    </row>
    <row r="13398" spans="7:7" s="66" customFormat="1" ht="14.25" x14ac:dyDescent="0.25">
      <c r="G13398" s="28"/>
    </row>
    <row r="13399" spans="7:7" s="66" customFormat="1" ht="14.25" x14ac:dyDescent="0.25">
      <c r="G13399" s="28"/>
    </row>
    <row r="13400" spans="7:7" s="66" customFormat="1" ht="14.25" x14ac:dyDescent="0.25">
      <c r="G13400" s="28"/>
    </row>
    <row r="13401" spans="7:7" s="66" customFormat="1" ht="14.25" x14ac:dyDescent="0.25">
      <c r="G13401" s="28"/>
    </row>
    <row r="13402" spans="7:7" s="66" customFormat="1" ht="14.25" x14ac:dyDescent="0.25">
      <c r="G13402" s="28"/>
    </row>
    <row r="13403" spans="7:7" s="66" customFormat="1" ht="14.25" x14ac:dyDescent="0.25">
      <c r="G13403" s="28"/>
    </row>
    <row r="13404" spans="7:7" s="66" customFormat="1" ht="14.25" x14ac:dyDescent="0.25">
      <c r="G13404" s="28"/>
    </row>
    <row r="13405" spans="7:7" s="66" customFormat="1" ht="14.25" x14ac:dyDescent="0.25">
      <c r="G13405" s="28"/>
    </row>
    <row r="13406" spans="7:7" s="66" customFormat="1" ht="14.25" x14ac:dyDescent="0.25">
      <c r="G13406" s="28"/>
    </row>
    <row r="13407" spans="7:7" s="66" customFormat="1" ht="14.25" x14ac:dyDescent="0.25">
      <c r="G13407" s="28"/>
    </row>
    <row r="13408" spans="7:7" s="66" customFormat="1" ht="14.25" x14ac:dyDescent="0.25">
      <c r="G13408" s="28"/>
    </row>
    <row r="13409" spans="7:7" s="66" customFormat="1" ht="14.25" x14ac:dyDescent="0.25">
      <c r="G13409" s="28"/>
    </row>
    <row r="13410" spans="7:7" s="66" customFormat="1" ht="14.25" x14ac:dyDescent="0.25">
      <c r="G13410" s="28"/>
    </row>
    <row r="13411" spans="7:7" s="66" customFormat="1" ht="14.25" x14ac:dyDescent="0.25">
      <c r="G13411" s="28"/>
    </row>
    <row r="13412" spans="7:7" s="66" customFormat="1" ht="14.25" x14ac:dyDescent="0.25">
      <c r="G13412" s="28"/>
    </row>
    <row r="13413" spans="7:7" s="66" customFormat="1" ht="14.25" x14ac:dyDescent="0.25">
      <c r="G13413" s="28"/>
    </row>
    <row r="13414" spans="7:7" s="66" customFormat="1" ht="14.25" x14ac:dyDescent="0.25">
      <c r="G13414" s="28"/>
    </row>
    <row r="13415" spans="7:7" s="66" customFormat="1" ht="14.25" x14ac:dyDescent="0.25">
      <c r="G13415" s="28"/>
    </row>
    <row r="13416" spans="7:7" s="66" customFormat="1" ht="14.25" x14ac:dyDescent="0.25">
      <c r="G13416" s="28"/>
    </row>
    <row r="13417" spans="7:7" s="66" customFormat="1" ht="14.25" x14ac:dyDescent="0.25">
      <c r="G13417" s="28"/>
    </row>
    <row r="13418" spans="7:7" s="66" customFormat="1" ht="14.25" x14ac:dyDescent="0.25">
      <c r="G13418" s="28"/>
    </row>
    <row r="13419" spans="7:7" s="66" customFormat="1" ht="14.25" x14ac:dyDescent="0.25">
      <c r="G13419" s="28"/>
    </row>
    <row r="13420" spans="7:7" s="66" customFormat="1" ht="14.25" x14ac:dyDescent="0.25">
      <c r="G13420" s="28"/>
    </row>
    <row r="13421" spans="7:7" s="66" customFormat="1" ht="14.25" x14ac:dyDescent="0.25">
      <c r="G13421" s="28"/>
    </row>
    <row r="13422" spans="7:7" s="66" customFormat="1" ht="14.25" x14ac:dyDescent="0.25">
      <c r="G13422" s="28"/>
    </row>
    <row r="13423" spans="7:7" s="66" customFormat="1" ht="14.25" x14ac:dyDescent="0.25">
      <c r="G13423" s="28"/>
    </row>
    <row r="13424" spans="7:7" s="66" customFormat="1" ht="14.25" x14ac:dyDescent="0.25">
      <c r="G13424" s="28"/>
    </row>
    <row r="13425" spans="7:7" s="66" customFormat="1" ht="14.25" x14ac:dyDescent="0.25">
      <c r="G13425" s="28"/>
    </row>
    <row r="13426" spans="7:7" s="66" customFormat="1" ht="14.25" x14ac:dyDescent="0.25">
      <c r="G13426" s="28"/>
    </row>
    <row r="13427" spans="7:7" s="66" customFormat="1" ht="14.25" x14ac:dyDescent="0.25">
      <c r="G13427" s="28"/>
    </row>
    <row r="13428" spans="7:7" s="66" customFormat="1" ht="14.25" x14ac:dyDescent="0.25">
      <c r="G13428" s="28"/>
    </row>
    <row r="13429" spans="7:7" s="66" customFormat="1" ht="14.25" x14ac:dyDescent="0.25">
      <c r="G13429" s="28"/>
    </row>
    <row r="13430" spans="7:7" s="66" customFormat="1" ht="14.25" x14ac:dyDescent="0.25">
      <c r="G13430" s="28"/>
    </row>
    <row r="13431" spans="7:7" s="66" customFormat="1" ht="14.25" x14ac:dyDescent="0.25">
      <c r="G13431" s="28"/>
    </row>
    <row r="13432" spans="7:7" s="66" customFormat="1" ht="14.25" x14ac:dyDescent="0.25">
      <c r="G13432" s="28"/>
    </row>
    <row r="13433" spans="7:7" s="66" customFormat="1" ht="14.25" x14ac:dyDescent="0.25">
      <c r="G13433" s="28"/>
    </row>
    <row r="13434" spans="7:7" s="66" customFormat="1" ht="14.25" x14ac:dyDescent="0.25">
      <c r="G13434" s="28"/>
    </row>
    <row r="13435" spans="7:7" s="66" customFormat="1" ht="14.25" x14ac:dyDescent="0.25">
      <c r="G13435" s="28"/>
    </row>
    <row r="13436" spans="7:7" s="66" customFormat="1" ht="14.25" x14ac:dyDescent="0.25">
      <c r="G13436" s="28"/>
    </row>
    <row r="13437" spans="7:7" s="66" customFormat="1" ht="14.25" x14ac:dyDescent="0.25">
      <c r="G13437" s="28"/>
    </row>
    <row r="13438" spans="7:7" s="66" customFormat="1" ht="14.25" x14ac:dyDescent="0.25">
      <c r="G13438" s="28"/>
    </row>
    <row r="13439" spans="7:7" s="66" customFormat="1" ht="14.25" x14ac:dyDescent="0.25">
      <c r="G13439" s="28"/>
    </row>
    <row r="13440" spans="7:7" s="66" customFormat="1" ht="14.25" x14ac:dyDescent="0.25">
      <c r="G13440" s="28"/>
    </row>
    <row r="13441" spans="7:7" s="66" customFormat="1" ht="14.25" x14ac:dyDescent="0.25">
      <c r="G13441" s="28"/>
    </row>
    <row r="13442" spans="7:7" s="66" customFormat="1" ht="14.25" x14ac:dyDescent="0.25">
      <c r="G13442" s="28"/>
    </row>
    <row r="13443" spans="7:7" s="66" customFormat="1" ht="14.25" x14ac:dyDescent="0.25">
      <c r="G13443" s="28"/>
    </row>
    <row r="13444" spans="7:7" s="66" customFormat="1" ht="14.25" x14ac:dyDescent="0.25">
      <c r="G13444" s="28"/>
    </row>
    <row r="13445" spans="7:7" s="66" customFormat="1" ht="14.25" x14ac:dyDescent="0.25">
      <c r="G13445" s="28"/>
    </row>
    <row r="13446" spans="7:7" s="66" customFormat="1" ht="14.25" x14ac:dyDescent="0.25">
      <c r="G13446" s="28"/>
    </row>
    <row r="13447" spans="7:7" s="66" customFormat="1" ht="14.25" x14ac:dyDescent="0.25">
      <c r="G13447" s="28"/>
    </row>
    <row r="13448" spans="7:7" s="66" customFormat="1" ht="14.25" x14ac:dyDescent="0.25">
      <c r="G13448" s="28"/>
    </row>
    <row r="13449" spans="7:7" s="66" customFormat="1" ht="14.25" x14ac:dyDescent="0.25">
      <c r="G13449" s="28"/>
    </row>
    <row r="13450" spans="7:7" s="66" customFormat="1" ht="14.25" x14ac:dyDescent="0.25">
      <c r="G13450" s="28"/>
    </row>
    <row r="13451" spans="7:7" s="66" customFormat="1" ht="14.25" x14ac:dyDescent="0.25">
      <c r="G13451" s="28"/>
    </row>
    <row r="13452" spans="7:7" s="66" customFormat="1" ht="14.25" x14ac:dyDescent="0.25">
      <c r="G13452" s="28"/>
    </row>
    <row r="13453" spans="7:7" s="66" customFormat="1" ht="14.25" x14ac:dyDescent="0.25">
      <c r="G13453" s="28"/>
    </row>
    <row r="13454" spans="7:7" s="66" customFormat="1" ht="14.25" x14ac:dyDescent="0.25">
      <c r="G13454" s="28"/>
    </row>
    <row r="13455" spans="7:7" s="66" customFormat="1" ht="14.25" x14ac:dyDescent="0.25">
      <c r="G13455" s="28"/>
    </row>
    <row r="13456" spans="7:7" s="66" customFormat="1" ht="14.25" x14ac:dyDescent="0.25">
      <c r="G13456" s="28"/>
    </row>
    <row r="13457" spans="7:7" s="66" customFormat="1" ht="14.25" x14ac:dyDescent="0.25">
      <c r="G13457" s="28"/>
    </row>
    <row r="13458" spans="7:7" s="66" customFormat="1" ht="14.25" x14ac:dyDescent="0.25">
      <c r="G13458" s="28"/>
    </row>
    <row r="13459" spans="7:7" s="66" customFormat="1" ht="14.25" x14ac:dyDescent="0.25">
      <c r="G13459" s="28"/>
    </row>
    <row r="13460" spans="7:7" s="66" customFormat="1" ht="14.25" x14ac:dyDescent="0.25">
      <c r="G13460" s="28"/>
    </row>
    <row r="13461" spans="7:7" s="66" customFormat="1" ht="14.25" x14ac:dyDescent="0.25">
      <c r="G13461" s="28"/>
    </row>
    <row r="13462" spans="7:7" s="66" customFormat="1" ht="14.25" x14ac:dyDescent="0.25">
      <c r="G13462" s="28"/>
    </row>
    <row r="13463" spans="7:7" s="66" customFormat="1" ht="14.25" x14ac:dyDescent="0.25">
      <c r="G13463" s="28"/>
    </row>
    <row r="13464" spans="7:7" s="66" customFormat="1" ht="14.25" x14ac:dyDescent="0.25">
      <c r="G13464" s="28"/>
    </row>
    <row r="13465" spans="7:7" s="66" customFormat="1" ht="14.25" x14ac:dyDescent="0.25">
      <c r="G13465" s="28"/>
    </row>
    <row r="13466" spans="7:7" s="66" customFormat="1" ht="14.25" x14ac:dyDescent="0.25">
      <c r="G13466" s="28"/>
    </row>
    <row r="13467" spans="7:7" s="66" customFormat="1" ht="14.25" x14ac:dyDescent="0.25">
      <c r="G13467" s="28"/>
    </row>
    <row r="13468" spans="7:7" s="66" customFormat="1" ht="14.25" x14ac:dyDescent="0.25">
      <c r="G13468" s="28"/>
    </row>
    <row r="13469" spans="7:7" s="66" customFormat="1" ht="14.25" x14ac:dyDescent="0.25">
      <c r="G13469" s="28"/>
    </row>
    <row r="13470" spans="7:7" s="66" customFormat="1" ht="14.25" x14ac:dyDescent="0.25">
      <c r="G13470" s="28"/>
    </row>
    <row r="13471" spans="7:7" s="66" customFormat="1" ht="14.25" x14ac:dyDescent="0.25">
      <c r="G13471" s="28"/>
    </row>
    <row r="13472" spans="7:7" s="66" customFormat="1" ht="14.25" x14ac:dyDescent="0.25">
      <c r="G13472" s="28"/>
    </row>
    <row r="13473" spans="7:7" s="66" customFormat="1" ht="14.25" x14ac:dyDescent="0.25">
      <c r="G13473" s="28"/>
    </row>
    <row r="13474" spans="7:7" s="66" customFormat="1" ht="14.25" x14ac:dyDescent="0.25">
      <c r="G13474" s="28"/>
    </row>
    <row r="13475" spans="7:7" s="66" customFormat="1" ht="14.25" x14ac:dyDescent="0.25">
      <c r="G13475" s="28"/>
    </row>
    <row r="13476" spans="7:7" s="66" customFormat="1" ht="14.25" x14ac:dyDescent="0.25">
      <c r="G13476" s="28"/>
    </row>
    <row r="13477" spans="7:7" s="66" customFormat="1" ht="14.25" x14ac:dyDescent="0.25">
      <c r="G13477" s="28"/>
    </row>
    <row r="13478" spans="7:7" s="66" customFormat="1" ht="14.25" x14ac:dyDescent="0.25">
      <c r="G13478" s="28"/>
    </row>
    <row r="13479" spans="7:7" s="66" customFormat="1" ht="14.25" x14ac:dyDescent="0.25">
      <c r="G13479" s="28"/>
    </row>
    <row r="13480" spans="7:7" s="66" customFormat="1" ht="14.25" x14ac:dyDescent="0.25">
      <c r="G13480" s="28"/>
    </row>
    <row r="13481" spans="7:7" s="66" customFormat="1" ht="14.25" x14ac:dyDescent="0.25">
      <c r="G13481" s="28"/>
    </row>
    <row r="13482" spans="7:7" s="66" customFormat="1" ht="14.25" x14ac:dyDescent="0.25">
      <c r="G13482" s="28"/>
    </row>
    <row r="13483" spans="7:7" s="66" customFormat="1" ht="14.25" x14ac:dyDescent="0.25">
      <c r="G13483" s="28"/>
    </row>
    <row r="13484" spans="7:7" s="66" customFormat="1" ht="14.25" x14ac:dyDescent="0.25">
      <c r="G13484" s="28"/>
    </row>
    <row r="13485" spans="7:7" s="66" customFormat="1" ht="14.25" x14ac:dyDescent="0.25">
      <c r="G13485" s="28"/>
    </row>
    <row r="13486" spans="7:7" s="66" customFormat="1" ht="14.25" x14ac:dyDescent="0.25">
      <c r="G13486" s="28"/>
    </row>
    <row r="13487" spans="7:7" s="66" customFormat="1" ht="14.25" x14ac:dyDescent="0.25">
      <c r="G13487" s="28"/>
    </row>
    <row r="13488" spans="7:7" s="66" customFormat="1" ht="14.25" x14ac:dyDescent="0.25">
      <c r="G13488" s="28"/>
    </row>
    <row r="13489" spans="7:7" s="66" customFormat="1" ht="14.25" x14ac:dyDescent="0.25">
      <c r="G13489" s="28"/>
    </row>
    <row r="13490" spans="7:7" s="66" customFormat="1" ht="14.25" x14ac:dyDescent="0.25">
      <c r="G13490" s="28"/>
    </row>
    <row r="13491" spans="7:7" s="66" customFormat="1" ht="14.25" x14ac:dyDescent="0.25">
      <c r="G13491" s="28"/>
    </row>
    <row r="13492" spans="7:7" s="66" customFormat="1" ht="14.25" x14ac:dyDescent="0.25">
      <c r="G13492" s="28"/>
    </row>
    <row r="13493" spans="7:7" s="66" customFormat="1" ht="14.25" x14ac:dyDescent="0.25">
      <c r="G13493" s="28"/>
    </row>
    <row r="13494" spans="7:7" s="66" customFormat="1" ht="14.25" x14ac:dyDescent="0.25">
      <c r="G13494" s="28"/>
    </row>
    <row r="13495" spans="7:7" s="66" customFormat="1" ht="14.25" x14ac:dyDescent="0.25">
      <c r="G13495" s="28"/>
    </row>
    <row r="13496" spans="7:7" s="66" customFormat="1" ht="14.25" x14ac:dyDescent="0.25">
      <c r="G13496" s="28"/>
    </row>
    <row r="13497" spans="7:7" s="66" customFormat="1" ht="14.25" x14ac:dyDescent="0.25">
      <c r="G13497" s="28"/>
    </row>
    <row r="13498" spans="7:7" s="66" customFormat="1" ht="14.25" x14ac:dyDescent="0.25">
      <c r="G13498" s="28"/>
    </row>
    <row r="13499" spans="7:7" s="66" customFormat="1" ht="14.25" x14ac:dyDescent="0.25">
      <c r="G13499" s="28"/>
    </row>
    <row r="13500" spans="7:7" s="66" customFormat="1" ht="14.25" x14ac:dyDescent="0.25">
      <c r="G13500" s="28"/>
    </row>
    <row r="13501" spans="7:7" s="66" customFormat="1" ht="14.25" x14ac:dyDescent="0.25">
      <c r="G13501" s="28"/>
    </row>
    <row r="13502" spans="7:7" s="66" customFormat="1" ht="14.25" x14ac:dyDescent="0.25">
      <c r="G13502" s="28"/>
    </row>
    <row r="13503" spans="7:7" s="66" customFormat="1" ht="14.25" x14ac:dyDescent="0.25">
      <c r="G13503" s="28"/>
    </row>
    <row r="13504" spans="7:7" s="66" customFormat="1" ht="14.25" x14ac:dyDescent="0.25">
      <c r="G13504" s="28"/>
    </row>
    <row r="13505" spans="7:7" s="66" customFormat="1" ht="14.25" x14ac:dyDescent="0.25">
      <c r="G13505" s="28"/>
    </row>
    <row r="13506" spans="7:7" s="66" customFormat="1" ht="14.25" x14ac:dyDescent="0.25">
      <c r="G13506" s="28"/>
    </row>
    <row r="13507" spans="7:7" s="66" customFormat="1" ht="14.25" x14ac:dyDescent="0.25">
      <c r="G13507" s="28"/>
    </row>
    <row r="13508" spans="7:7" s="66" customFormat="1" ht="14.25" x14ac:dyDescent="0.25">
      <c r="G13508" s="28"/>
    </row>
    <row r="13509" spans="7:7" s="66" customFormat="1" ht="14.25" x14ac:dyDescent="0.25">
      <c r="G13509" s="28"/>
    </row>
    <row r="13510" spans="7:7" s="66" customFormat="1" ht="14.25" x14ac:dyDescent="0.25">
      <c r="G13510" s="28"/>
    </row>
    <row r="13511" spans="7:7" s="66" customFormat="1" ht="14.25" x14ac:dyDescent="0.25">
      <c r="G13511" s="28"/>
    </row>
    <row r="13512" spans="7:7" s="66" customFormat="1" ht="14.25" x14ac:dyDescent="0.25">
      <c r="G13512" s="28"/>
    </row>
    <row r="13513" spans="7:7" s="66" customFormat="1" ht="14.25" x14ac:dyDescent="0.25">
      <c r="G13513" s="28"/>
    </row>
    <row r="13514" spans="7:7" s="66" customFormat="1" ht="14.25" x14ac:dyDescent="0.25">
      <c r="G13514" s="28"/>
    </row>
    <row r="13515" spans="7:7" s="66" customFormat="1" ht="14.25" x14ac:dyDescent="0.25">
      <c r="G13515" s="28"/>
    </row>
    <row r="13516" spans="7:7" s="66" customFormat="1" ht="14.25" x14ac:dyDescent="0.25">
      <c r="G13516" s="28"/>
    </row>
    <row r="13517" spans="7:7" s="66" customFormat="1" ht="14.25" x14ac:dyDescent="0.25">
      <c r="G13517" s="28"/>
    </row>
    <row r="13518" spans="7:7" s="66" customFormat="1" ht="14.25" x14ac:dyDescent="0.25">
      <c r="G13518" s="28"/>
    </row>
    <row r="13519" spans="7:7" s="66" customFormat="1" ht="14.25" x14ac:dyDescent="0.25">
      <c r="G13519" s="28"/>
    </row>
    <row r="13520" spans="7:7" s="66" customFormat="1" ht="14.25" x14ac:dyDescent="0.25">
      <c r="G13520" s="28"/>
    </row>
    <row r="13521" spans="7:7" s="66" customFormat="1" ht="14.25" x14ac:dyDescent="0.25">
      <c r="G13521" s="28"/>
    </row>
    <row r="13522" spans="7:7" s="66" customFormat="1" ht="14.25" x14ac:dyDescent="0.25">
      <c r="G13522" s="28"/>
    </row>
    <row r="13523" spans="7:7" s="66" customFormat="1" ht="14.25" x14ac:dyDescent="0.25">
      <c r="G13523" s="28"/>
    </row>
    <row r="13524" spans="7:7" s="66" customFormat="1" ht="14.25" x14ac:dyDescent="0.25">
      <c r="G13524" s="28"/>
    </row>
    <row r="13525" spans="7:7" s="66" customFormat="1" ht="14.25" x14ac:dyDescent="0.25">
      <c r="G13525" s="28"/>
    </row>
    <row r="13526" spans="7:7" s="66" customFormat="1" ht="14.25" x14ac:dyDescent="0.25">
      <c r="G13526" s="28"/>
    </row>
    <row r="13527" spans="7:7" s="66" customFormat="1" ht="14.25" x14ac:dyDescent="0.25">
      <c r="G13527" s="28"/>
    </row>
    <row r="13528" spans="7:7" s="66" customFormat="1" ht="14.25" x14ac:dyDescent="0.25">
      <c r="G13528" s="28"/>
    </row>
    <row r="13529" spans="7:7" s="66" customFormat="1" ht="14.25" x14ac:dyDescent="0.25">
      <c r="G13529" s="28"/>
    </row>
    <row r="13530" spans="7:7" s="66" customFormat="1" ht="14.25" x14ac:dyDescent="0.25">
      <c r="G13530" s="28"/>
    </row>
    <row r="13531" spans="7:7" s="66" customFormat="1" ht="14.25" x14ac:dyDescent="0.25">
      <c r="G13531" s="28"/>
    </row>
    <row r="13532" spans="7:7" s="66" customFormat="1" ht="14.25" x14ac:dyDescent="0.25">
      <c r="G13532" s="28"/>
    </row>
    <row r="13533" spans="7:7" s="66" customFormat="1" ht="14.25" x14ac:dyDescent="0.25">
      <c r="G13533" s="28"/>
    </row>
    <row r="13534" spans="7:7" s="66" customFormat="1" ht="14.25" x14ac:dyDescent="0.25">
      <c r="G13534" s="28"/>
    </row>
    <row r="13535" spans="7:7" s="66" customFormat="1" ht="14.25" x14ac:dyDescent="0.25">
      <c r="G13535" s="28"/>
    </row>
    <row r="13536" spans="7:7" s="66" customFormat="1" ht="14.25" x14ac:dyDescent="0.25">
      <c r="G13536" s="28"/>
    </row>
    <row r="13537" spans="7:7" s="66" customFormat="1" ht="14.25" x14ac:dyDescent="0.25">
      <c r="G13537" s="28"/>
    </row>
    <row r="13538" spans="7:7" s="66" customFormat="1" ht="14.25" x14ac:dyDescent="0.25">
      <c r="G13538" s="28"/>
    </row>
    <row r="13539" spans="7:7" s="66" customFormat="1" ht="14.25" x14ac:dyDescent="0.25">
      <c r="G13539" s="28"/>
    </row>
    <row r="13540" spans="7:7" s="66" customFormat="1" ht="14.25" x14ac:dyDescent="0.25">
      <c r="G13540" s="28"/>
    </row>
    <row r="13541" spans="7:7" s="66" customFormat="1" ht="14.25" x14ac:dyDescent="0.25">
      <c r="G13541" s="28"/>
    </row>
    <row r="13542" spans="7:7" s="66" customFormat="1" ht="14.25" x14ac:dyDescent="0.25">
      <c r="G13542" s="28"/>
    </row>
    <row r="13543" spans="7:7" s="66" customFormat="1" ht="14.25" x14ac:dyDescent="0.25">
      <c r="G13543" s="28"/>
    </row>
    <row r="13544" spans="7:7" s="66" customFormat="1" ht="14.25" x14ac:dyDescent="0.25">
      <c r="G13544" s="28"/>
    </row>
    <row r="13545" spans="7:7" s="66" customFormat="1" ht="14.25" x14ac:dyDescent="0.25">
      <c r="G13545" s="28"/>
    </row>
    <row r="13546" spans="7:7" s="66" customFormat="1" ht="14.25" x14ac:dyDescent="0.25">
      <c r="G13546" s="28"/>
    </row>
    <row r="13547" spans="7:7" s="66" customFormat="1" ht="14.25" x14ac:dyDescent="0.25">
      <c r="G13547" s="28"/>
    </row>
    <row r="13548" spans="7:7" s="66" customFormat="1" ht="14.25" x14ac:dyDescent="0.25">
      <c r="G13548" s="28"/>
    </row>
    <row r="13549" spans="7:7" s="66" customFormat="1" ht="14.25" x14ac:dyDescent="0.25">
      <c r="G13549" s="28"/>
    </row>
    <row r="13550" spans="7:7" s="66" customFormat="1" ht="14.25" x14ac:dyDescent="0.25">
      <c r="G13550" s="28"/>
    </row>
    <row r="13551" spans="7:7" s="66" customFormat="1" ht="14.25" x14ac:dyDescent="0.25">
      <c r="G13551" s="28"/>
    </row>
    <row r="13552" spans="7:7" s="66" customFormat="1" ht="14.25" x14ac:dyDescent="0.25">
      <c r="G13552" s="28"/>
    </row>
    <row r="13553" spans="7:7" s="66" customFormat="1" ht="14.25" x14ac:dyDescent="0.25">
      <c r="G13553" s="28"/>
    </row>
    <row r="13554" spans="7:7" s="66" customFormat="1" ht="14.25" x14ac:dyDescent="0.25">
      <c r="G13554" s="28"/>
    </row>
    <row r="13555" spans="7:7" s="66" customFormat="1" ht="14.25" x14ac:dyDescent="0.25">
      <c r="G13555" s="28"/>
    </row>
    <row r="13556" spans="7:7" s="66" customFormat="1" ht="14.25" x14ac:dyDescent="0.25">
      <c r="G13556" s="28"/>
    </row>
    <row r="13557" spans="7:7" s="66" customFormat="1" ht="14.25" x14ac:dyDescent="0.25">
      <c r="G13557" s="28"/>
    </row>
    <row r="13558" spans="7:7" s="66" customFormat="1" ht="14.25" x14ac:dyDescent="0.25">
      <c r="G13558" s="28"/>
    </row>
    <row r="13559" spans="7:7" s="66" customFormat="1" ht="14.25" x14ac:dyDescent="0.25">
      <c r="G13559" s="28"/>
    </row>
    <row r="13560" spans="7:7" s="66" customFormat="1" ht="14.25" x14ac:dyDescent="0.25">
      <c r="G13560" s="28"/>
    </row>
    <row r="13561" spans="7:7" s="66" customFormat="1" ht="14.25" x14ac:dyDescent="0.25">
      <c r="G13561" s="28"/>
    </row>
    <row r="13562" spans="7:7" s="66" customFormat="1" ht="14.25" x14ac:dyDescent="0.25">
      <c r="G13562" s="28"/>
    </row>
    <row r="13563" spans="7:7" s="66" customFormat="1" ht="14.25" x14ac:dyDescent="0.25">
      <c r="G13563" s="28"/>
    </row>
    <row r="13564" spans="7:7" s="66" customFormat="1" ht="14.25" x14ac:dyDescent="0.25">
      <c r="G13564" s="28"/>
    </row>
    <row r="13565" spans="7:7" s="66" customFormat="1" ht="14.25" x14ac:dyDescent="0.25">
      <c r="G13565" s="28"/>
    </row>
    <row r="13566" spans="7:7" s="66" customFormat="1" ht="14.25" x14ac:dyDescent="0.25">
      <c r="G13566" s="28"/>
    </row>
    <row r="13567" spans="7:7" s="66" customFormat="1" ht="14.25" x14ac:dyDescent="0.25">
      <c r="G13567" s="28"/>
    </row>
    <row r="13568" spans="7:7" s="66" customFormat="1" ht="14.25" x14ac:dyDescent="0.25">
      <c r="G13568" s="28"/>
    </row>
    <row r="13569" spans="7:7" s="66" customFormat="1" ht="14.25" x14ac:dyDescent="0.25">
      <c r="G13569" s="28"/>
    </row>
    <row r="13570" spans="7:7" s="66" customFormat="1" ht="14.25" x14ac:dyDescent="0.25">
      <c r="G13570" s="28"/>
    </row>
    <row r="13571" spans="7:7" s="66" customFormat="1" ht="14.25" x14ac:dyDescent="0.25">
      <c r="G13571" s="28"/>
    </row>
    <row r="13572" spans="7:7" s="66" customFormat="1" ht="14.25" x14ac:dyDescent="0.25">
      <c r="G13572" s="28"/>
    </row>
    <row r="13573" spans="7:7" s="66" customFormat="1" ht="14.25" x14ac:dyDescent="0.25">
      <c r="G13573" s="28"/>
    </row>
    <row r="13574" spans="7:7" s="66" customFormat="1" ht="14.25" x14ac:dyDescent="0.25">
      <c r="G13574" s="28"/>
    </row>
    <row r="13575" spans="7:7" s="66" customFormat="1" ht="14.25" x14ac:dyDescent="0.25">
      <c r="G13575" s="28"/>
    </row>
    <row r="13576" spans="7:7" s="66" customFormat="1" ht="14.25" x14ac:dyDescent="0.25">
      <c r="G13576" s="28"/>
    </row>
    <row r="13577" spans="7:7" s="66" customFormat="1" ht="14.25" x14ac:dyDescent="0.25">
      <c r="G13577" s="28"/>
    </row>
    <row r="13578" spans="7:7" s="66" customFormat="1" ht="14.25" x14ac:dyDescent="0.25">
      <c r="G13578" s="28"/>
    </row>
    <row r="13579" spans="7:7" s="66" customFormat="1" ht="14.25" x14ac:dyDescent="0.25">
      <c r="G13579" s="28"/>
    </row>
    <row r="13580" spans="7:7" s="66" customFormat="1" ht="14.25" x14ac:dyDescent="0.25">
      <c r="G13580" s="28"/>
    </row>
    <row r="13581" spans="7:7" s="66" customFormat="1" ht="14.25" x14ac:dyDescent="0.25">
      <c r="G13581" s="28"/>
    </row>
    <row r="13582" spans="7:7" s="66" customFormat="1" ht="14.25" x14ac:dyDescent="0.25">
      <c r="G13582" s="28"/>
    </row>
    <row r="13583" spans="7:7" s="66" customFormat="1" ht="14.25" x14ac:dyDescent="0.25">
      <c r="G13583" s="28"/>
    </row>
    <row r="13584" spans="7:7" s="66" customFormat="1" ht="14.25" x14ac:dyDescent="0.25">
      <c r="G13584" s="28"/>
    </row>
    <row r="13585" spans="7:7" s="66" customFormat="1" ht="14.25" x14ac:dyDescent="0.25">
      <c r="G13585" s="28"/>
    </row>
    <row r="13586" spans="7:7" s="66" customFormat="1" ht="14.25" x14ac:dyDescent="0.25">
      <c r="G13586" s="28"/>
    </row>
    <row r="13587" spans="7:7" s="66" customFormat="1" ht="14.25" x14ac:dyDescent="0.25">
      <c r="G13587" s="28"/>
    </row>
    <row r="13588" spans="7:7" s="66" customFormat="1" ht="14.25" x14ac:dyDescent="0.25">
      <c r="G13588" s="28"/>
    </row>
    <row r="13589" spans="7:7" s="66" customFormat="1" ht="14.25" x14ac:dyDescent="0.25">
      <c r="G13589" s="28"/>
    </row>
    <row r="13590" spans="7:7" s="66" customFormat="1" ht="14.25" x14ac:dyDescent="0.25">
      <c r="G13590" s="28"/>
    </row>
    <row r="13591" spans="7:7" s="66" customFormat="1" ht="14.25" x14ac:dyDescent="0.25">
      <c r="G13591" s="28"/>
    </row>
    <row r="13592" spans="7:7" s="66" customFormat="1" ht="14.25" x14ac:dyDescent="0.25">
      <c r="G13592" s="28"/>
    </row>
    <row r="13593" spans="7:7" s="66" customFormat="1" ht="14.25" x14ac:dyDescent="0.25">
      <c r="G13593" s="28"/>
    </row>
    <row r="13594" spans="7:7" s="66" customFormat="1" ht="14.25" x14ac:dyDescent="0.25">
      <c r="G13594" s="28"/>
    </row>
    <row r="13595" spans="7:7" s="66" customFormat="1" ht="14.25" x14ac:dyDescent="0.25">
      <c r="G13595" s="28"/>
    </row>
    <row r="13596" spans="7:7" s="66" customFormat="1" ht="14.25" x14ac:dyDescent="0.25">
      <c r="G13596" s="28"/>
    </row>
    <row r="13597" spans="7:7" s="66" customFormat="1" ht="14.25" x14ac:dyDescent="0.25">
      <c r="G13597" s="28"/>
    </row>
    <row r="13598" spans="7:7" s="66" customFormat="1" ht="14.25" x14ac:dyDescent="0.25">
      <c r="G13598" s="28"/>
    </row>
    <row r="13599" spans="7:7" s="66" customFormat="1" ht="14.25" x14ac:dyDescent="0.25">
      <c r="G13599" s="28"/>
    </row>
    <row r="13600" spans="7:7" s="66" customFormat="1" ht="14.25" x14ac:dyDescent="0.25">
      <c r="G13600" s="28"/>
    </row>
    <row r="13601" spans="7:7" s="66" customFormat="1" ht="14.25" x14ac:dyDescent="0.25">
      <c r="G13601" s="28"/>
    </row>
    <row r="13602" spans="7:7" s="66" customFormat="1" ht="14.25" x14ac:dyDescent="0.25">
      <c r="G13602" s="28"/>
    </row>
    <row r="13603" spans="7:7" s="66" customFormat="1" ht="14.25" x14ac:dyDescent="0.25">
      <c r="G13603" s="28"/>
    </row>
    <row r="13604" spans="7:7" s="66" customFormat="1" ht="14.25" x14ac:dyDescent="0.25">
      <c r="G13604" s="28"/>
    </row>
    <row r="13605" spans="7:7" s="66" customFormat="1" ht="14.25" x14ac:dyDescent="0.25">
      <c r="G13605" s="28"/>
    </row>
    <row r="13606" spans="7:7" s="66" customFormat="1" ht="14.25" x14ac:dyDescent="0.25">
      <c r="G13606" s="28"/>
    </row>
    <row r="13607" spans="7:7" s="66" customFormat="1" ht="14.25" x14ac:dyDescent="0.25">
      <c r="G13607" s="28"/>
    </row>
    <row r="13608" spans="7:7" s="66" customFormat="1" ht="14.25" x14ac:dyDescent="0.25">
      <c r="G13608" s="28"/>
    </row>
    <row r="13609" spans="7:7" s="66" customFormat="1" ht="14.25" x14ac:dyDescent="0.25">
      <c r="G13609" s="28"/>
    </row>
    <row r="13610" spans="7:7" s="66" customFormat="1" ht="14.25" x14ac:dyDescent="0.25">
      <c r="G13610" s="28"/>
    </row>
    <row r="13611" spans="7:7" s="66" customFormat="1" ht="14.25" x14ac:dyDescent="0.25">
      <c r="G13611" s="28"/>
    </row>
    <row r="13612" spans="7:7" s="66" customFormat="1" ht="14.25" x14ac:dyDescent="0.25">
      <c r="G13612" s="28"/>
    </row>
    <row r="13613" spans="7:7" s="66" customFormat="1" ht="14.25" x14ac:dyDescent="0.25">
      <c r="G13613" s="28"/>
    </row>
    <row r="13614" spans="7:7" s="66" customFormat="1" ht="14.25" x14ac:dyDescent="0.25">
      <c r="G13614" s="28"/>
    </row>
    <row r="13615" spans="7:7" s="66" customFormat="1" ht="14.25" x14ac:dyDescent="0.25">
      <c r="G13615" s="28"/>
    </row>
    <row r="13616" spans="7:7" s="66" customFormat="1" ht="14.25" x14ac:dyDescent="0.25">
      <c r="G13616" s="28"/>
    </row>
    <row r="13617" spans="7:7" s="66" customFormat="1" ht="14.25" x14ac:dyDescent="0.25">
      <c r="G13617" s="28"/>
    </row>
    <row r="13618" spans="7:7" s="66" customFormat="1" ht="14.25" x14ac:dyDescent="0.25">
      <c r="G13618" s="28"/>
    </row>
    <row r="13619" spans="7:7" s="66" customFormat="1" ht="14.25" x14ac:dyDescent="0.25">
      <c r="G13619" s="28"/>
    </row>
    <row r="13620" spans="7:7" s="66" customFormat="1" ht="14.25" x14ac:dyDescent="0.25">
      <c r="G13620" s="28"/>
    </row>
    <row r="13621" spans="7:7" s="66" customFormat="1" ht="14.25" x14ac:dyDescent="0.25">
      <c r="G13621" s="28"/>
    </row>
    <row r="13622" spans="7:7" s="66" customFormat="1" ht="14.25" x14ac:dyDescent="0.25">
      <c r="G13622" s="28"/>
    </row>
    <row r="13623" spans="7:7" s="66" customFormat="1" ht="14.25" x14ac:dyDescent="0.25">
      <c r="G13623" s="28"/>
    </row>
    <row r="13624" spans="7:7" s="66" customFormat="1" ht="14.25" x14ac:dyDescent="0.25">
      <c r="G13624" s="28"/>
    </row>
    <row r="13625" spans="7:7" s="66" customFormat="1" ht="14.25" x14ac:dyDescent="0.25">
      <c r="G13625" s="28"/>
    </row>
    <row r="13626" spans="7:7" s="66" customFormat="1" ht="14.25" x14ac:dyDescent="0.25">
      <c r="G13626" s="28"/>
    </row>
    <row r="13627" spans="7:7" s="66" customFormat="1" ht="14.25" x14ac:dyDescent="0.25">
      <c r="G13627" s="28"/>
    </row>
    <row r="13628" spans="7:7" s="66" customFormat="1" ht="14.25" x14ac:dyDescent="0.25">
      <c r="G13628" s="28"/>
    </row>
    <row r="13629" spans="7:7" s="66" customFormat="1" ht="14.25" x14ac:dyDescent="0.25">
      <c r="G13629" s="28"/>
    </row>
    <row r="13630" spans="7:7" s="66" customFormat="1" ht="14.25" x14ac:dyDescent="0.25">
      <c r="G13630" s="28"/>
    </row>
    <row r="13631" spans="7:7" s="66" customFormat="1" ht="14.25" x14ac:dyDescent="0.25">
      <c r="G13631" s="28"/>
    </row>
    <row r="13632" spans="7:7" s="66" customFormat="1" ht="14.25" x14ac:dyDescent="0.25">
      <c r="G13632" s="28"/>
    </row>
    <row r="13633" spans="7:7" s="66" customFormat="1" ht="14.25" x14ac:dyDescent="0.25">
      <c r="G13633" s="28"/>
    </row>
    <row r="13634" spans="7:7" s="66" customFormat="1" ht="14.25" x14ac:dyDescent="0.25">
      <c r="G13634" s="28"/>
    </row>
    <row r="13635" spans="7:7" s="66" customFormat="1" ht="14.25" x14ac:dyDescent="0.25">
      <c r="G13635" s="28"/>
    </row>
    <row r="13636" spans="7:7" s="66" customFormat="1" ht="14.25" x14ac:dyDescent="0.25">
      <c r="G13636" s="28"/>
    </row>
    <row r="13637" spans="7:7" s="66" customFormat="1" ht="14.25" x14ac:dyDescent="0.25">
      <c r="G13637" s="28"/>
    </row>
    <row r="13638" spans="7:7" s="66" customFormat="1" ht="14.25" x14ac:dyDescent="0.25">
      <c r="G13638" s="28"/>
    </row>
    <row r="13639" spans="7:7" s="66" customFormat="1" ht="14.25" x14ac:dyDescent="0.25">
      <c r="G13639" s="28"/>
    </row>
    <row r="13640" spans="7:7" s="66" customFormat="1" ht="14.25" x14ac:dyDescent="0.25">
      <c r="G13640" s="28"/>
    </row>
    <row r="13641" spans="7:7" s="66" customFormat="1" ht="14.25" x14ac:dyDescent="0.25">
      <c r="G13641" s="28"/>
    </row>
    <row r="13642" spans="7:7" s="66" customFormat="1" ht="14.25" x14ac:dyDescent="0.25">
      <c r="G13642" s="28"/>
    </row>
    <row r="13643" spans="7:7" s="66" customFormat="1" ht="14.25" x14ac:dyDescent="0.25">
      <c r="G13643" s="28"/>
    </row>
    <row r="13644" spans="7:7" s="66" customFormat="1" ht="14.25" x14ac:dyDescent="0.25">
      <c r="G13644" s="28"/>
    </row>
    <row r="13645" spans="7:7" s="66" customFormat="1" ht="14.25" x14ac:dyDescent="0.25">
      <c r="G13645" s="28"/>
    </row>
    <row r="13646" spans="7:7" s="66" customFormat="1" ht="14.25" x14ac:dyDescent="0.25">
      <c r="G13646" s="28"/>
    </row>
    <row r="13647" spans="7:7" s="66" customFormat="1" ht="14.25" x14ac:dyDescent="0.25">
      <c r="G13647" s="28"/>
    </row>
    <row r="13648" spans="7:7" s="66" customFormat="1" ht="14.25" x14ac:dyDescent="0.25">
      <c r="G13648" s="28"/>
    </row>
    <row r="13649" spans="7:7" s="66" customFormat="1" ht="14.25" x14ac:dyDescent="0.25">
      <c r="G13649" s="28"/>
    </row>
    <row r="13650" spans="7:7" s="66" customFormat="1" ht="14.25" x14ac:dyDescent="0.25">
      <c r="G13650" s="28"/>
    </row>
    <row r="13651" spans="7:7" s="66" customFormat="1" ht="14.25" x14ac:dyDescent="0.25">
      <c r="G13651" s="28"/>
    </row>
    <row r="13652" spans="7:7" s="66" customFormat="1" ht="14.25" x14ac:dyDescent="0.25">
      <c r="G13652" s="28"/>
    </row>
    <row r="13653" spans="7:7" s="66" customFormat="1" ht="14.25" x14ac:dyDescent="0.25">
      <c r="G13653" s="28"/>
    </row>
    <row r="13654" spans="7:7" s="66" customFormat="1" ht="14.25" x14ac:dyDescent="0.25">
      <c r="G13654" s="28"/>
    </row>
    <row r="13655" spans="7:7" s="66" customFormat="1" ht="14.25" x14ac:dyDescent="0.25">
      <c r="G13655" s="28"/>
    </row>
    <row r="13656" spans="7:7" s="66" customFormat="1" ht="14.25" x14ac:dyDescent="0.25">
      <c r="G13656" s="28"/>
    </row>
    <row r="13657" spans="7:7" s="66" customFormat="1" ht="14.25" x14ac:dyDescent="0.25">
      <c r="G13657" s="28"/>
    </row>
    <row r="13658" spans="7:7" s="66" customFormat="1" ht="14.25" x14ac:dyDescent="0.25">
      <c r="G13658" s="28"/>
    </row>
    <row r="13659" spans="7:7" s="66" customFormat="1" ht="14.25" x14ac:dyDescent="0.25">
      <c r="G13659" s="28"/>
    </row>
    <row r="13660" spans="7:7" s="66" customFormat="1" ht="14.25" x14ac:dyDescent="0.25">
      <c r="G13660" s="28"/>
    </row>
    <row r="13661" spans="7:7" s="66" customFormat="1" ht="14.25" x14ac:dyDescent="0.25">
      <c r="G13661" s="28"/>
    </row>
    <row r="13662" spans="7:7" s="66" customFormat="1" ht="14.25" x14ac:dyDescent="0.25">
      <c r="G13662" s="28"/>
    </row>
    <row r="13663" spans="7:7" s="66" customFormat="1" ht="14.25" x14ac:dyDescent="0.25">
      <c r="G13663" s="28"/>
    </row>
    <row r="13664" spans="7:7" s="66" customFormat="1" ht="14.25" x14ac:dyDescent="0.25">
      <c r="G13664" s="28"/>
    </row>
    <row r="13665" spans="7:7" s="66" customFormat="1" ht="14.25" x14ac:dyDescent="0.25">
      <c r="G13665" s="28"/>
    </row>
    <row r="13666" spans="7:7" s="66" customFormat="1" ht="14.25" x14ac:dyDescent="0.25">
      <c r="G13666" s="28"/>
    </row>
    <row r="13667" spans="7:7" s="66" customFormat="1" ht="14.25" x14ac:dyDescent="0.25">
      <c r="G13667" s="28"/>
    </row>
    <row r="13668" spans="7:7" s="66" customFormat="1" ht="14.25" x14ac:dyDescent="0.25">
      <c r="G13668" s="28"/>
    </row>
    <row r="13669" spans="7:7" s="66" customFormat="1" ht="14.25" x14ac:dyDescent="0.25">
      <c r="G13669" s="28"/>
    </row>
    <row r="13670" spans="7:7" s="66" customFormat="1" ht="14.25" x14ac:dyDescent="0.25">
      <c r="G13670" s="28"/>
    </row>
    <row r="13671" spans="7:7" s="66" customFormat="1" ht="14.25" x14ac:dyDescent="0.25">
      <c r="G13671" s="28"/>
    </row>
    <row r="13672" spans="7:7" s="66" customFormat="1" ht="14.25" x14ac:dyDescent="0.25">
      <c r="G13672" s="28"/>
    </row>
    <row r="13673" spans="7:7" s="66" customFormat="1" ht="14.25" x14ac:dyDescent="0.25">
      <c r="G13673" s="28"/>
    </row>
    <row r="13674" spans="7:7" s="66" customFormat="1" ht="14.25" x14ac:dyDescent="0.25">
      <c r="G13674" s="28"/>
    </row>
    <row r="13675" spans="7:7" s="66" customFormat="1" ht="14.25" x14ac:dyDescent="0.25">
      <c r="G13675" s="28"/>
    </row>
    <row r="13676" spans="7:7" s="66" customFormat="1" ht="14.25" x14ac:dyDescent="0.25">
      <c r="G13676" s="28"/>
    </row>
    <row r="13677" spans="7:7" s="66" customFormat="1" ht="14.25" x14ac:dyDescent="0.25">
      <c r="G13677" s="28"/>
    </row>
    <row r="13678" spans="7:7" s="66" customFormat="1" ht="14.25" x14ac:dyDescent="0.25">
      <c r="G13678" s="28"/>
    </row>
    <row r="13679" spans="7:7" s="66" customFormat="1" ht="14.25" x14ac:dyDescent="0.25">
      <c r="G13679" s="28"/>
    </row>
    <row r="13680" spans="7:7" s="66" customFormat="1" ht="14.25" x14ac:dyDescent="0.25">
      <c r="G13680" s="28"/>
    </row>
    <row r="13681" spans="7:7" s="66" customFormat="1" ht="14.25" x14ac:dyDescent="0.25">
      <c r="G13681" s="28"/>
    </row>
    <row r="13682" spans="7:7" s="66" customFormat="1" ht="14.25" x14ac:dyDescent="0.25">
      <c r="G13682" s="28"/>
    </row>
    <row r="13683" spans="7:7" s="66" customFormat="1" ht="14.25" x14ac:dyDescent="0.25">
      <c r="G13683" s="28"/>
    </row>
    <row r="13684" spans="7:7" s="66" customFormat="1" ht="14.25" x14ac:dyDescent="0.25">
      <c r="G13684" s="28"/>
    </row>
    <row r="13685" spans="7:7" s="66" customFormat="1" ht="14.25" x14ac:dyDescent="0.25">
      <c r="G13685" s="28"/>
    </row>
    <row r="13686" spans="7:7" s="66" customFormat="1" ht="14.25" x14ac:dyDescent="0.25">
      <c r="G13686" s="28"/>
    </row>
    <row r="13687" spans="7:7" s="66" customFormat="1" ht="14.25" x14ac:dyDescent="0.25">
      <c r="G13687" s="28"/>
    </row>
    <row r="13688" spans="7:7" s="66" customFormat="1" ht="14.25" x14ac:dyDescent="0.25">
      <c r="G13688" s="28"/>
    </row>
    <row r="13689" spans="7:7" s="66" customFormat="1" ht="14.25" x14ac:dyDescent="0.25">
      <c r="G13689" s="28"/>
    </row>
    <row r="13690" spans="7:7" s="66" customFormat="1" ht="14.25" x14ac:dyDescent="0.25">
      <c r="G13690" s="28"/>
    </row>
    <row r="13691" spans="7:7" s="66" customFormat="1" ht="14.25" x14ac:dyDescent="0.25">
      <c r="G13691" s="28"/>
    </row>
    <row r="13692" spans="7:7" s="66" customFormat="1" ht="14.25" x14ac:dyDescent="0.25">
      <c r="G13692" s="28"/>
    </row>
    <row r="13693" spans="7:7" s="66" customFormat="1" ht="14.25" x14ac:dyDescent="0.25">
      <c r="G13693" s="28"/>
    </row>
    <row r="13694" spans="7:7" s="66" customFormat="1" ht="14.25" x14ac:dyDescent="0.25">
      <c r="G13694" s="28"/>
    </row>
    <row r="13695" spans="7:7" s="66" customFormat="1" ht="14.25" x14ac:dyDescent="0.25">
      <c r="G13695" s="28"/>
    </row>
    <row r="13696" spans="7:7" s="66" customFormat="1" ht="14.25" x14ac:dyDescent="0.25">
      <c r="G13696" s="28"/>
    </row>
    <row r="13697" spans="7:7" s="66" customFormat="1" ht="14.25" x14ac:dyDescent="0.25">
      <c r="G13697" s="28"/>
    </row>
    <row r="13698" spans="7:7" s="66" customFormat="1" ht="14.25" x14ac:dyDescent="0.25">
      <c r="G13698" s="28"/>
    </row>
    <row r="13699" spans="7:7" s="66" customFormat="1" ht="14.25" x14ac:dyDescent="0.25">
      <c r="G13699" s="28"/>
    </row>
    <row r="13700" spans="7:7" s="66" customFormat="1" ht="14.25" x14ac:dyDescent="0.25">
      <c r="G13700" s="28"/>
    </row>
    <row r="13701" spans="7:7" s="66" customFormat="1" ht="14.25" x14ac:dyDescent="0.25">
      <c r="G13701" s="28"/>
    </row>
    <row r="13702" spans="7:7" s="66" customFormat="1" ht="14.25" x14ac:dyDescent="0.25">
      <c r="G13702" s="28"/>
    </row>
    <row r="13703" spans="7:7" s="66" customFormat="1" ht="14.25" x14ac:dyDescent="0.25">
      <c r="G13703" s="28"/>
    </row>
    <row r="13704" spans="7:7" s="66" customFormat="1" ht="14.25" x14ac:dyDescent="0.25">
      <c r="G13704" s="28"/>
    </row>
    <row r="13705" spans="7:7" s="66" customFormat="1" ht="14.25" x14ac:dyDescent="0.25">
      <c r="G13705" s="28"/>
    </row>
    <row r="13706" spans="7:7" s="66" customFormat="1" ht="14.25" x14ac:dyDescent="0.25">
      <c r="G13706" s="28"/>
    </row>
    <row r="13707" spans="7:7" s="66" customFormat="1" ht="14.25" x14ac:dyDescent="0.25">
      <c r="G13707" s="28"/>
    </row>
    <row r="13708" spans="7:7" s="66" customFormat="1" ht="14.25" x14ac:dyDescent="0.25">
      <c r="G13708" s="28"/>
    </row>
    <row r="13709" spans="7:7" s="66" customFormat="1" ht="14.25" x14ac:dyDescent="0.25">
      <c r="G13709" s="28"/>
    </row>
    <row r="13710" spans="7:7" s="66" customFormat="1" ht="14.25" x14ac:dyDescent="0.25">
      <c r="G13710" s="28"/>
    </row>
    <row r="13711" spans="7:7" s="66" customFormat="1" ht="14.25" x14ac:dyDescent="0.25">
      <c r="G13711" s="28"/>
    </row>
    <row r="13712" spans="7:7" s="66" customFormat="1" ht="14.25" x14ac:dyDescent="0.25">
      <c r="G13712" s="28"/>
    </row>
    <row r="13713" spans="7:7" s="66" customFormat="1" ht="14.25" x14ac:dyDescent="0.25">
      <c r="G13713" s="28"/>
    </row>
    <row r="13714" spans="7:7" s="66" customFormat="1" ht="14.25" x14ac:dyDescent="0.25">
      <c r="G13714" s="28"/>
    </row>
    <row r="13715" spans="7:7" s="66" customFormat="1" ht="14.25" x14ac:dyDescent="0.25">
      <c r="G13715" s="28"/>
    </row>
    <row r="13716" spans="7:7" s="66" customFormat="1" ht="14.25" x14ac:dyDescent="0.25">
      <c r="G13716" s="28"/>
    </row>
    <row r="13717" spans="7:7" s="66" customFormat="1" ht="14.25" x14ac:dyDescent="0.25">
      <c r="G13717" s="28"/>
    </row>
    <row r="13718" spans="7:7" s="66" customFormat="1" ht="14.25" x14ac:dyDescent="0.25">
      <c r="G13718" s="28"/>
    </row>
    <row r="13719" spans="7:7" s="66" customFormat="1" ht="14.25" x14ac:dyDescent="0.25">
      <c r="G13719" s="28"/>
    </row>
    <row r="13720" spans="7:7" s="66" customFormat="1" ht="14.25" x14ac:dyDescent="0.25">
      <c r="G13720" s="28"/>
    </row>
    <row r="13721" spans="7:7" s="66" customFormat="1" ht="14.25" x14ac:dyDescent="0.25">
      <c r="G13721" s="28"/>
    </row>
    <row r="13722" spans="7:7" s="66" customFormat="1" ht="14.25" x14ac:dyDescent="0.25">
      <c r="G13722" s="28"/>
    </row>
    <row r="13723" spans="7:7" s="66" customFormat="1" ht="14.25" x14ac:dyDescent="0.25">
      <c r="G13723" s="28"/>
    </row>
    <row r="13724" spans="7:7" s="66" customFormat="1" ht="14.25" x14ac:dyDescent="0.25">
      <c r="G13724" s="28"/>
    </row>
    <row r="13725" spans="7:7" s="66" customFormat="1" ht="14.25" x14ac:dyDescent="0.25">
      <c r="G13725" s="28"/>
    </row>
    <row r="13726" spans="7:7" s="66" customFormat="1" ht="14.25" x14ac:dyDescent="0.25">
      <c r="G13726" s="28"/>
    </row>
    <row r="13727" spans="7:7" s="66" customFormat="1" ht="14.25" x14ac:dyDescent="0.25">
      <c r="G13727" s="28"/>
    </row>
    <row r="13728" spans="7:7" s="66" customFormat="1" ht="14.25" x14ac:dyDescent="0.25">
      <c r="G13728" s="28"/>
    </row>
    <row r="13729" spans="7:7" s="66" customFormat="1" ht="14.25" x14ac:dyDescent="0.25">
      <c r="G13729" s="28"/>
    </row>
    <row r="13730" spans="7:7" s="66" customFormat="1" ht="14.25" x14ac:dyDescent="0.25">
      <c r="G13730" s="28"/>
    </row>
    <row r="13731" spans="7:7" s="66" customFormat="1" ht="14.25" x14ac:dyDescent="0.25">
      <c r="G13731" s="28"/>
    </row>
    <row r="13732" spans="7:7" s="66" customFormat="1" ht="14.25" x14ac:dyDescent="0.25">
      <c r="G13732" s="28"/>
    </row>
    <row r="13733" spans="7:7" s="66" customFormat="1" ht="14.25" x14ac:dyDescent="0.25">
      <c r="G13733" s="28"/>
    </row>
    <row r="13734" spans="7:7" s="66" customFormat="1" ht="14.25" x14ac:dyDescent="0.25">
      <c r="G13734" s="28"/>
    </row>
    <row r="13735" spans="7:7" s="66" customFormat="1" ht="14.25" x14ac:dyDescent="0.25">
      <c r="G13735" s="28"/>
    </row>
    <row r="13736" spans="7:7" s="66" customFormat="1" ht="14.25" x14ac:dyDescent="0.25">
      <c r="G13736" s="28"/>
    </row>
    <row r="13737" spans="7:7" s="66" customFormat="1" ht="14.25" x14ac:dyDescent="0.25">
      <c r="G13737" s="28"/>
    </row>
    <row r="13738" spans="7:7" s="66" customFormat="1" ht="14.25" x14ac:dyDescent="0.25">
      <c r="G13738" s="28"/>
    </row>
    <row r="13739" spans="7:7" s="66" customFormat="1" ht="14.25" x14ac:dyDescent="0.25">
      <c r="G13739" s="28"/>
    </row>
    <row r="13740" spans="7:7" s="66" customFormat="1" ht="14.25" x14ac:dyDescent="0.25">
      <c r="G13740" s="28"/>
    </row>
    <row r="13741" spans="7:7" s="66" customFormat="1" ht="14.25" x14ac:dyDescent="0.25">
      <c r="G13741" s="28"/>
    </row>
    <row r="13742" spans="7:7" s="66" customFormat="1" ht="14.25" x14ac:dyDescent="0.25">
      <c r="G13742" s="28"/>
    </row>
    <row r="13743" spans="7:7" s="66" customFormat="1" ht="14.25" x14ac:dyDescent="0.25">
      <c r="G13743" s="28"/>
    </row>
    <row r="13744" spans="7:7" s="66" customFormat="1" ht="14.25" x14ac:dyDescent="0.25">
      <c r="G13744" s="28"/>
    </row>
    <row r="13745" spans="7:7" s="66" customFormat="1" ht="14.25" x14ac:dyDescent="0.25">
      <c r="G13745" s="28"/>
    </row>
    <row r="13746" spans="7:7" s="66" customFormat="1" ht="14.25" x14ac:dyDescent="0.25">
      <c r="G13746" s="28"/>
    </row>
    <row r="13747" spans="7:7" s="66" customFormat="1" ht="14.25" x14ac:dyDescent="0.25">
      <c r="G13747" s="28"/>
    </row>
    <row r="13748" spans="7:7" s="66" customFormat="1" ht="14.25" x14ac:dyDescent="0.25">
      <c r="G13748" s="28"/>
    </row>
    <row r="13749" spans="7:7" s="66" customFormat="1" ht="14.25" x14ac:dyDescent="0.25">
      <c r="G13749" s="28"/>
    </row>
    <row r="13750" spans="7:7" s="66" customFormat="1" ht="14.25" x14ac:dyDescent="0.25">
      <c r="G13750" s="28"/>
    </row>
    <row r="13751" spans="7:7" s="66" customFormat="1" ht="14.25" x14ac:dyDescent="0.25">
      <c r="G13751" s="28"/>
    </row>
    <row r="13752" spans="7:7" s="66" customFormat="1" ht="14.25" x14ac:dyDescent="0.25">
      <c r="G13752" s="28"/>
    </row>
    <row r="13753" spans="7:7" s="66" customFormat="1" ht="14.25" x14ac:dyDescent="0.25">
      <c r="G13753" s="28"/>
    </row>
    <row r="13754" spans="7:7" s="66" customFormat="1" ht="14.25" x14ac:dyDescent="0.25">
      <c r="G13754" s="28"/>
    </row>
    <row r="13755" spans="7:7" s="66" customFormat="1" ht="14.25" x14ac:dyDescent="0.25">
      <c r="G13755" s="28"/>
    </row>
    <row r="13756" spans="7:7" s="66" customFormat="1" ht="14.25" x14ac:dyDescent="0.25">
      <c r="G13756" s="28"/>
    </row>
    <row r="13757" spans="7:7" s="66" customFormat="1" ht="14.25" x14ac:dyDescent="0.25">
      <c r="G13757" s="28"/>
    </row>
    <row r="13758" spans="7:7" s="66" customFormat="1" ht="14.25" x14ac:dyDescent="0.25">
      <c r="G13758" s="28"/>
    </row>
    <row r="13759" spans="7:7" s="66" customFormat="1" ht="14.25" x14ac:dyDescent="0.25">
      <c r="G13759" s="28"/>
    </row>
    <row r="13760" spans="7:7" s="66" customFormat="1" ht="14.25" x14ac:dyDescent="0.25">
      <c r="G13760" s="28"/>
    </row>
    <row r="13761" spans="7:7" s="66" customFormat="1" ht="14.25" x14ac:dyDescent="0.25">
      <c r="G13761" s="28"/>
    </row>
    <row r="13762" spans="7:7" s="66" customFormat="1" ht="14.25" x14ac:dyDescent="0.25">
      <c r="G13762" s="28"/>
    </row>
    <row r="13763" spans="7:7" s="66" customFormat="1" ht="14.25" x14ac:dyDescent="0.25">
      <c r="G13763" s="28"/>
    </row>
    <row r="13764" spans="7:7" s="66" customFormat="1" ht="14.25" x14ac:dyDescent="0.25">
      <c r="G13764" s="28"/>
    </row>
    <row r="13765" spans="7:7" s="66" customFormat="1" ht="14.25" x14ac:dyDescent="0.25">
      <c r="G13765" s="28"/>
    </row>
    <row r="13766" spans="7:7" s="66" customFormat="1" ht="14.25" x14ac:dyDescent="0.25">
      <c r="G13766" s="28"/>
    </row>
    <row r="13767" spans="7:7" s="66" customFormat="1" ht="14.25" x14ac:dyDescent="0.25">
      <c r="G13767" s="28"/>
    </row>
    <row r="13768" spans="7:7" s="66" customFormat="1" ht="14.25" x14ac:dyDescent="0.25">
      <c r="G13768" s="28"/>
    </row>
    <row r="13769" spans="7:7" s="66" customFormat="1" ht="14.25" x14ac:dyDescent="0.25">
      <c r="G13769" s="28"/>
    </row>
    <row r="13770" spans="7:7" s="66" customFormat="1" ht="14.25" x14ac:dyDescent="0.25">
      <c r="G13770" s="28"/>
    </row>
    <row r="13771" spans="7:7" s="66" customFormat="1" ht="14.25" x14ac:dyDescent="0.25">
      <c r="G13771" s="28"/>
    </row>
    <row r="13772" spans="7:7" s="66" customFormat="1" ht="14.25" x14ac:dyDescent="0.25">
      <c r="G13772" s="28"/>
    </row>
    <row r="13773" spans="7:7" s="66" customFormat="1" ht="14.25" x14ac:dyDescent="0.25">
      <c r="G13773" s="28"/>
    </row>
    <row r="13774" spans="7:7" s="66" customFormat="1" ht="14.25" x14ac:dyDescent="0.25">
      <c r="G13774" s="28"/>
    </row>
    <row r="13775" spans="7:7" s="66" customFormat="1" ht="14.25" x14ac:dyDescent="0.25">
      <c r="G13775" s="28"/>
    </row>
    <row r="13776" spans="7:7" s="66" customFormat="1" ht="14.25" x14ac:dyDescent="0.25">
      <c r="G13776" s="28"/>
    </row>
    <row r="13777" spans="7:7" s="66" customFormat="1" ht="14.25" x14ac:dyDescent="0.25">
      <c r="G13777" s="28"/>
    </row>
    <row r="13778" spans="7:7" s="66" customFormat="1" ht="14.25" x14ac:dyDescent="0.25">
      <c r="G13778" s="28"/>
    </row>
    <row r="13779" spans="7:7" s="66" customFormat="1" ht="14.25" x14ac:dyDescent="0.25">
      <c r="G13779" s="28"/>
    </row>
    <row r="13780" spans="7:7" s="66" customFormat="1" ht="14.25" x14ac:dyDescent="0.25">
      <c r="G13780" s="28"/>
    </row>
    <row r="13781" spans="7:7" s="66" customFormat="1" ht="14.25" x14ac:dyDescent="0.25">
      <c r="G13781" s="28"/>
    </row>
    <row r="13782" spans="7:7" s="66" customFormat="1" ht="14.25" x14ac:dyDescent="0.25">
      <c r="G13782" s="28"/>
    </row>
    <row r="13783" spans="7:7" s="66" customFormat="1" ht="14.25" x14ac:dyDescent="0.25">
      <c r="G13783" s="28"/>
    </row>
    <row r="13784" spans="7:7" s="66" customFormat="1" ht="14.25" x14ac:dyDescent="0.25">
      <c r="G13784" s="28"/>
    </row>
    <row r="13785" spans="7:7" s="66" customFormat="1" ht="14.25" x14ac:dyDescent="0.25">
      <c r="G13785" s="28"/>
    </row>
    <row r="13786" spans="7:7" s="66" customFormat="1" ht="14.25" x14ac:dyDescent="0.25">
      <c r="G13786" s="28"/>
    </row>
    <row r="13787" spans="7:7" s="66" customFormat="1" ht="14.25" x14ac:dyDescent="0.25">
      <c r="G13787" s="28"/>
    </row>
    <row r="13788" spans="7:7" s="66" customFormat="1" ht="14.25" x14ac:dyDescent="0.25">
      <c r="G13788" s="28"/>
    </row>
    <row r="13789" spans="7:7" s="66" customFormat="1" ht="14.25" x14ac:dyDescent="0.25">
      <c r="G13789" s="28"/>
    </row>
    <row r="13790" spans="7:7" s="66" customFormat="1" ht="14.25" x14ac:dyDescent="0.25">
      <c r="G13790" s="28"/>
    </row>
    <row r="13791" spans="7:7" s="66" customFormat="1" ht="14.25" x14ac:dyDescent="0.25">
      <c r="G13791" s="28"/>
    </row>
    <row r="13792" spans="7:7" s="66" customFormat="1" ht="14.25" x14ac:dyDescent="0.25">
      <c r="G13792" s="28"/>
    </row>
    <row r="13793" spans="7:7" s="66" customFormat="1" ht="14.25" x14ac:dyDescent="0.25">
      <c r="G13793" s="28"/>
    </row>
    <row r="13794" spans="7:7" s="66" customFormat="1" ht="14.25" x14ac:dyDescent="0.25">
      <c r="G13794" s="28"/>
    </row>
    <row r="13795" spans="7:7" s="66" customFormat="1" ht="14.25" x14ac:dyDescent="0.25">
      <c r="G13795" s="28"/>
    </row>
    <row r="13796" spans="7:7" s="66" customFormat="1" ht="14.25" x14ac:dyDescent="0.25">
      <c r="G13796" s="28"/>
    </row>
    <row r="13797" spans="7:7" s="66" customFormat="1" ht="14.25" x14ac:dyDescent="0.25">
      <c r="G13797" s="28"/>
    </row>
    <row r="13798" spans="7:7" s="66" customFormat="1" ht="14.25" x14ac:dyDescent="0.25">
      <c r="G13798" s="28"/>
    </row>
    <row r="13799" spans="7:7" s="66" customFormat="1" ht="14.25" x14ac:dyDescent="0.25">
      <c r="G13799" s="28"/>
    </row>
    <row r="13800" spans="7:7" s="66" customFormat="1" ht="14.25" x14ac:dyDescent="0.25">
      <c r="G13800" s="28"/>
    </row>
    <row r="13801" spans="7:7" s="66" customFormat="1" ht="14.25" x14ac:dyDescent="0.25">
      <c r="G13801" s="28"/>
    </row>
    <row r="13802" spans="7:7" s="66" customFormat="1" ht="14.25" x14ac:dyDescent="0.25">
      <c r="G13802" s="28"/>
    </row>
    <row r="13803" spans="7:7" s="66" customFormat="1" ht="14.25" x14ac:dyDescent="0.25">
      <c r="G13803" s="28"/>
    </row>
    <row r="13804" spans="7:7" s="66" customFormat="1" ht="14.25" x14ac:dyDescent="0.25">
      <c r="G13804" s="28"/>
    </row>
    <row r="13805" spans="7:7" s="66" customFormat="1" ht="14.25" x14ac:dyDescent="0.25">
      <c r="G13805" s="28"/>
    </row>
    <row r="13806" spans="7:7" s="66" customFormat="1" ht="14.25" x14ac:dyDescent="0.25">
      <c r="G13806" s="28"/>
    </row>
    <row r="13807" spans="7:7" s="66" customFormat="1" ht="14.25" x14ac:dyDescent="0.25">
      <c r="G13807" s="28"/>
    </row>
    <row r="13808" spans="7:7" s="66" customFormat="1" ht="14.25" x14ac:dyDescent="0.25">
      <c r="G13808" s="28"/>
    </row>
    <row r="13809" spans="7:7" s="66" customFormat="1" ht="14.25" x14ac:dyDescent="0.25">
      <c r="G13809" s="28"/>
    </row>
    <row r="13810" spans="7:7" s="66" customFormat="1" ht="14.25" x14ac:dyDescent="0.25">
      <c r="G13810" s="28"/>
    </row>
    <row r="13811" spans="7:7" s="66" customFormat="1" ht="14.25" x14ac:dyDescent="0.25">
      <c r="G13811" s="28"/>
    </row>
    <row r="13812" spans="7:7" s="66" customFormat="1" ht="14.25" x14ac:dyDescent="0.25">
      <c r="G13812" s="28"/>
    </row>
    <row r="13813" spans="7:7" s="66" customFormat="1" ht="14.25" x14ac:dyDescent="0.25">
      <c r="G13813" s="28"/>
    </row>
    <row r="13814" spans="7:7" s="66" customFormat="1" ht="14.25" x14ac:dyDescent="0.25">
      <c r="G13814" s="28"/>
    </row>
    <row r="13815" spans="7:7" s="66" customFormat="1" ht="14.25" x14ac:dyDescent="0.25">
      <c r="G13815" s="28"/>
    </row>
    <row r="13816" spans="7:7" s="66" customFormat="1" ht="14.25" x14ac:dyDescent="0.25">
      <c r="G13816" s="28"/>
    </row>
    <row r="13817" spans="7:7" s="66" customFormat="1" ht="14.25" x14ac:dyDescent="0.25">
      <c r="G13817" s="28"/>
    </row>
    <row r="13818" spans="7:7" s="66" customFormat="1" ht="14.25" x14ac:dyDescent="0.25">
      <c r="G13818" s="28"/>
    </row>
    <row r="13819" spans="7:7" s="66" customFormat="1" ht="14.25" x14ac:dyDescent="0.25">
      <c r="G13819" s="28"/>
    </row>
    <row r="13820" spans="7:7" s="66" customFormat="1" ht="14.25" x14ac:dyDescent="0.25">
      <c r="G13820" s="28"/>
    </row>
    <row r="13821" spans="7:7" s="66" customFormat="1" ht="14.25" x14ac:dyDescent="0.25">
      <c r="G13821" s="28"/>
    </row>
    <row r="13822" spans="7:7" s="66" customFormat="1" ht="14.25" x14ac:dyDescent="0.25">
      <c r="G13822" s="28"/>
    </row>
    <row r="13823" spans="7:7" s="66" customFormat="1" ht="14.25" x14ac:dyDescent="0.25">
      <c r="G13823" s="28"/>
    </row>
    <row r="13824" spans="7:7" s="66" customFormat="1" ht="14.25" x14ac:dyDescent="0.25">
      <c r="G13824" s="28"/>
    </row>
    <row r="13825" spans="7:7" s="66" customFormat="1" ht="14.25" x14ac:dyDescent="0.25">
      <c r="G13825" s="28"/>
    </row>
    <row r="13826" spans="7:7" s="66" customFormat="1" ht="14.25" x14ac:dyDescent="0.25">
      <c r="G13826" s="28"/>
    </row>
    <row r="13827" spans="7:7" s="66" customFormat="1" ht="14.25" x14ac:dyDescent="0.25">
      <c r="G13827" s="28"/>
    </row>
    <row r="13828" spans="7:7" s="66" customFormat="1" ht="14.25" x14ac:dyDescent="0.25">
      <c r="G13828" s="28"/>
    </row>
    <row r="13829" spans="7:7" s="66" customFormat="1" ht="14.25" x14ac:dyDescent="0.25">
      <c r="G13829" s="28"/>
    </row>
    <row r="13830" spans="7:7" s="66" customFormat="1" ht="14.25" x14ac:dyDescent="0.25">
      <c r="G13830" s="28"/>
    </row>
    <row r="13831" spans="7:7" s="66" customFormat="1" ht="14.25" x14ac:dyDescent="0.25">
      <c r="G13831" s="28"/>
    </row>
    <row r="13832" spans="7:7" s="66" customFormat="1" ht="14.25" x14ac:dyDescent="0.25">
      <c r="G13832" s="28"/>
    </row>
    <row r="13833" spans="7:7" s="66" customFormat="1" ht="14.25" x14ac:dyDescent="0.25">
      <c r="G13833" s="28"/>
    </row>
    <row r="13834" spans="7:7" s="66" customFormat="1" ht="14.25" x14ac:dyDescent="0.25">
      <c r="G13834" s="28"/>
    </row>
    <row r="13835" spans="7:7" s="66" customFormat="1" ht="14.25" x14ac:dyDescent="0.25">
      <c r="G13835" s="28"/>
    </row>
    <row r="13836" spans="7:7" s="66" customFormat="1" ht="14.25" x14ac:dyDescent="0.25">
      <c r="G13836" s="28"/>
    </row>
    <row r="13837" spans="7:7" s="66" customFormat="1" ht="14.25" x14ac:dyDescent="0.25">
      <c r="G13837" s="28"/>
    </row>
    <row r="13838" spans="7:7" s="66" customFormat="1" ht="14.25" x14ac:dyDescent="0.25">
      <c r="G13838" s="28"/>
    </row>
    <row r="13839" spans="7:7" s="66" customFormat="1" ht="14.25" x14ac:dyDescent="0.25">
      <c r="G13839" s="28"/>
    </row>
    <row r="13840" spans="7:7" s="66" customFormat="1" ht="14.25" x14ac:dyDescent="0.25">
      <c r="G13840" s="28"/>
    </row>
    <row r="13841" spans="7:7" s="66" customFormat="1" ht="14.25" x14ac:dyDescent="0.25">
      <c r="G13841" s="28"/>
    </row>
    <row r="13842" spans="7:7" s="66" customFormat="1" ht="14.25" x14ac:dyDescent="0.25">
      <c r="G13842" s="28"/>
    </row>
    <row r="13843" spans="7:7" s="66" customFormat="1" ht="14.25" x14ac:dyDescent="0.25">
      <c r="G13843" s="28"/>
    </row>
    <row r="13844" spans="7:7" s="66" customFormat="1" ht="14.25" x14ac:dyDescent="0.25">
      <c r="G13844" s="28"/>
    </row>
    <row r="13845" spans="7:7" s="66" customFormat="1" ht="14.25" x14ac:dyDescent="0.25">
      <c r="G13845" s="28"/>
    </row>
    <row r="13846" spans="7:7" s="66" customFormat="1" ht="14.25" x14ac:dyDescent="0.25">
      <c r="G13846" s="28"/>
    </row>
    <row r="13847" spans="7:7" s="66" customFormat="1" ht="14.25" x14ac:dyDescent="0.25">
      <c r="G13847" s="28"/>
    </row>
    <row r="13848" spans="7:7" s="66" customFormat="1" ht="14.25" x14ac:dyDescent="0.25">
      <c r="G13848" s="28"/>
    </row>
    <row r="13849" spans="7:7" s="66" customFormat="1" ht="14.25" x14ac:dyDescent="0.25">
      <c r="G13849" s="28"/>
    </row>
    <row r="13850" spans="7:7" s="66" customFormat="1" ht="14.25" x14ac:dyDescent="0.25">
      <c r="G13850" s="28"/>
    </row>
    <row r="13851" spans="7:7" s="66" customFormat="1" ht="14.25" x14ac:dyDescent="0.25">
      <c r="G13851" s="28"/>
    </row>
    <row r="13852" spans="7:7" s="66" customFormat="1" ht="14.25" x14ac:dyDescent="0.25">
      <c r="G13852" s="28"/>
    </row>
    <row r="13853" spans="7:7" s="66" customFormat="1" ht="14.25" x14ac:dyDescent="0.25">
      <c r="G13853" s="28"/>
    </row>
    <row r="13854" spans="7:7" s="66" customFormat="1" ht="14.25" x14ac:dyDescent="0.25">
      <c r="G13854" s="28"/>
    </row>
    <row r="13855" spans="7:7" s="66" customFormat="1" ht="14.25" x14ac:dyDescent="0.25">
      <c r="G13855" s="28"/>
    </row>
    <row r="13856" spans="7:7" s="66" customFormat="1" ht="14.25" x14ac:dyDescent="0.25">
      <c r="G13856" s="28"/>
    </row>
    <row r="13857" spans="7:7" s="66" customFormat="1" ht="14.25" x14ac:dyDescent="0.25">
      <c r="G13857" s="28"/>
    </row>
    <row r="13858" spans="7:7" s="66" customFormat="1" ht="14.25" x14ac:dyDescent="0.25">
      <c r="G13858" s="28"/>
    </row>
    <row r="13859" spans="7:7" s="66" customFormat="1" ht="14.25" x14ac:dyDescent="0.25">
      <c r="G13859" s="28"/>
    </row>
    <row r="13860" spans="7:7" s="66" customFormat="1" ht="14.25" x14ac:dyDescent="0.25">
      <c r="G13860" s="28"/>
    </row>
    <row r="13861" spans="7:7" s="66" customFormat="1" ht="14.25" x14ac:dyDescent="0.25">
      <c r="G13861" s="28"/>
    </row>
    <row r="13862" spans="7:7" s="66" customFormat="1" ht="14.25" x14ac:dyDescent="0.25">
      <c r="G13862" s="28"/>
    </row>
    <row r="13863" spans="7:7" s="66" customFormat="1" ht="14.25" x14ac:dyDescent="0.25">
      <c r="G13863" s="28"/>
    </row>
    <row r="13864" spans="7:7" s="66" customFormat="1" ht="14.25" x14ac:dyDescent="0.25">
      <c r="G13864" s="28"/>
    </row>
    <row r="13865" spans="7:7" s="66" customFormat="1" ht="14.25" x14ac:dyDescent="0.25">
      <c r="G13865" s="28"/>
    </row>
    <row r="13866" spans="7:7" s="66" customFormat="1" ht="14.25" x14ac:dyDescent="0.25">
      <c r="G13866" s="28"/>
    </row>
    <row r="13867" spans="7:7" s="66" customFormat="1" ht="14.25" x14ac:dyDescent="0.25">
      <c r="G13867" s="28"/>
    </row>
    <row r="13868" spans="7:7" s="66" customFormat="1" ht="14.25" x14ac:dyDescent="0.25">
      <c r="G13868" s="28"/>
    </row>
    <row r="13869" spans="7:7" s="66" customFormat="1" ht="14.25" x14ac:dyDescent="0.25">
      <c r="G13869" s="28"/>
    </row>
    <row r="13870" spans="7:7" s="66" customFormat="1" ht="14.25" x14ac:dyDescent="0.25">
      <c r="G13870" s="28"/>
    </row>
    <row r="13871" spans="7:7" s="66" customFormat="1" ht="14.25" x14ac:dyDescent="0.25">
      <c r="G13871" s="28"/>
    </row>
    <row r="13872" spans="7:7" s="66" customFormat="1" ht="14.25" x14ac:dyDescent="0.25">
      <c r="G13872" s="28"/>
    </row>
    <row r="13873" spans="7:7" s="66" customFormat="1" ht="14.25" x14ac:dyDescent="0.25">
      <c r="G13873" s="28"/>
    </row>
    <row r="13874" spans="7:7" s="66" customFormat="1" ht="14.25" x14ac:dyDescent="0.25">
      <c r="G13874" s="28"/>
    </row>
    <row r="13875" spans="7:7" s="66" customFormat="1" ht="14.25" x14ac:dyDescent="0.25">
      <c r="G13875" s="28"/>
    </row>
    <row r="13876" spans="7:7" s="66" customFormat="1" ht="14.25" x14ac:dyDescent="0.25">
      <c r="G13876" s="28"/>
    </row>
    <row r="13877" spans="7:7" s="66" customFormat="1" ht="14.25" x14ac:dyDescent="0.25">
      <c r="G13877" s="28"/>
    </row>
    <row r="13878" spans="7:7" s="66" customFormat="1" ht="14.25" x14ac:dyDescent="0.25">
      <c r="G13878" s="28"/>
    </row>
    <row r="13879" spans="7:7" s="66" customFormat="1" ht="14.25" x14ac:dyDescent="0.25">
      <c r="G13879" s="28"/>
    </row>
    <row r="13880" spans="7:7" s="66" customFormat="1" ht="14.25" x14ac:dyDescent="0.25">
      <c r="G13880" s="28"/>
    </row>
    <row r="13881" spans="7:7" s="66" customFormat="1" ht="14.25" x14ac:dyDescent="0.25">
      <c r="G13881" s="28"/>
    </row>
    <row r="13882" spans="7:7" s="66" customFormat="1" ht="14.25" x14ac:dyDescent="0.25">
      <c r="G13882" s="28"/>
    </row>
    <row r="13883" spans="7:7" s="66" customFormat="1" ht="14.25" x14ac:dyDescent="0.25">
      <c r="G13883" s="28"/>
    </row>
    <row r="13884" spans="7:7" s="66" customFormat="1" ht="14.25" x14ac:dyDescent="0.25">
      <c r="G13884" s="28"/>
    </row>
    <row r="13885" spans="7:7" s="66" customFormat="1" ht="14.25" x14ac:dyDescent="0.25">
      <c r="G13885" s="28"/>
    </row>
    <row r="13886" spans="7:7" s="66" customFormat="1" ht="14.25" x14ac:dyDescent="0.25">
      <c r="G13886" s="28"/>
    </row>
    <row r="13887" spans="7:7" s="66" customFormat="1" ht="14.25" x14ac:dyDescent="0.25">
      <c r="G13887" s="28"/>
    </row>
    <row r="13888" spans="7:7" s="66" customFormat="1" ht="14.25" x14ac:dyDescent="0.25">
      <c r="G13888" s="28"/>
    </row>
    <row r="13889" spans="7:7" s="66" customFormat="1" ht="14.25" x14ac:dyDescent="0.25">
      <c r="G13889" s="28"/>
    </row>
    <row r="13890" spans="7:7" s="66" customFormat="1" ht="14.25" x14ac:dyDescent="0.25">
      <c r="G13890" s="28"/>
    </row>
    <row r="13891" spans="7:7" s="66" customFormat="1" ht="14.25" x14ac:dyDescent="0.25">
      <c r="G13891" s="28"/>
    </row>
    <row r="13892" spans="7:7" s="66" customFormat="1" ht="14.25" x14ac:dyDescent="0.25">
      <c r="G13892" s="28"/>
    </row>
    <row r="13893" spans="7:7" s="66" customFormat="1" ht="14.25" x14ac:dyDescent="0.25">
      <c r="G13893" s="28"/>
    </row>
    <row r="13894" spans="7:7" s="66" customFormat="1" ht="14.25" x14ac:dyDescent="0.25">
      <c r="G13894" s="28"/>
    </row>
    <row r="13895" spans="7:7" s="66" customFormat="1" ht="14.25" x14ac:dyDescent="0.25">
      <c r="G13895" s="28"/>
    </row>
    <row r="13896" spans="7:7" s="66" customFormat="1" ht="14.25" x14ac:dyDescent="0.25">
      <c r="G13896" s="28"/>
    </row>
    <row r="13897" spans="7:7" s="66" customFormat="1" ht="14.25" x14ac:dyDescent="0.25">
      <c r="G13897" s="28"/>
    </row>
    <row r="13898" spans="7:7" s="66" customFormat="1" ht="14.25" x14ac:dyDescent="0.25">
      <c r="G13898" s="28"/>
    </row>
    <row r="13899" spans="7:7" s="66" customFormat="1" ht="14.25" x14ac:dyDescent="0.25">
      <c r="G13899" s="28"/>
    </row>
    <row r="13900" spans="7:7" s="66" customFormat="1" ht="14.25" x14ac:dyDescent="0.25">
      <c r="G13900" s="28"/>
    </row>
    <row r="13901" spans="7:7" s="66" customFormat="1" ht="14.25" x14ac:dyDescent="0.25">
      <c r="G13901" s="28"/>
    </row>
    <row r="13902" spans="7:7" s="66" customFormat="1" ht="14.25" x14ac:dyDescent="0.25">
      <c r="G13902" s="28"/>
    </row>
    <row r="13903" spans="7:7" s="66" customFormat="1" ht="14.25" x14ac:dyDescent="0.25">
      <c r="G13903" s="28"/>
    </row>
    <row r="13904" spans="7:7" s="66" customFormat="1" ht="14.25" x14ac:dyDescent="0.25">
      <c r="G13904" s="28"/>
    </row>
    <row r="13905" spans="7:7" s="66" customFormat="1" ht="14.25" x14ac:dyDescent="0.25">
      <c r="G13905" s="28"/>
    </row>
    <row r="13906" spans="7:7" s="66" customFormat="1" ht="14.25" x14ac:dyDescent="0.25">
      <c r="G13906" s="28"/>
    </row>
    <row r="13907" spans="7:7" s="66" customFormat="1" ht="14.25" x14ac:dyDescent="0.25">
      <c r="G13907" s="28"/>
    </row>
    <row r="13908" spans="7:7" s="66" customFormat="1" ht="14.25" x14ac:dyDescent="0.25">
      <c r="G13908" s="28"/>
    </row>
    <row r="13909" spans="7:7" s="66" customFormat="1" ht="14.25" x14ac:dyDescent="0.25">
      <c r="G13909" s="28"/>
    </row>
    <row r="13910" spans="7:7" s="66" customFormat="1" ht="14.25" x14ac:dyDescent="0.25">
      <c r="G13910" s="28"/>
    </row>
    <row r="13911" spans="7:7" s="66" customFormat="1" ht="14.25" x14ac:dyDescent="0.25">
      <c r="G13911" s="28"/>
    </row>
    <row r="13912" spans="7:7" s="66" customFormat="1" ht="14.25" x14ac:dyDescent="0.25">
      <c r="G13912" s="28"/>
    </row>
    <row r="13913" spans="7:7" s="66" customFormat="1" ht="14.25" x14ac:dyDescent="0.25">
      <c r="G13913" s="28"/>
    </row>
    <row r="13914" spans="7:7" s="66" customFormat="1" ht="14.25" x14ac:dyDescent="0.25">
      <c r="G13914" s="28"/>
    </row>
    <row r="13915" spans="7:7" s="66" customFormat="1" ht="14.25" x14ac:dyDescent="0.25">
      <c r="G13915" s="28"/>
    </row>
    <row r="13916" spans="7:7" s="66" customFormat="1" ht="14.25" x14ac:dyDescent="0.25">
      <c r="G13916" s="28"/>
    </row>
    <row r="13917" spans="7:7" s="66" customFormat="1" ht="14.25" x14ac:dyDescent="0.25">
      <c r="G13917" s="28"/>
    </row>
    <row r="13918" spans="7:7" s="66" customFormat="1" ht="14.25" x14ac:dyDescent="0.25">
      <c r="G13918" s="28"/>
    </row>
    <row r="13919" spans="7:7" s="66" customFormat="1" ht="14.25" x14ac:dyDescent="0.25">
      <c r="G13919" s="28"/>
    </row>
    <row r="13920" spans="7:7" s="66" customFormat="1" ht="14.25" x14ac:dyDescent="0.25">
      <c r="G13920" s="28"/>
    </row>
    <row r="13921" spans="7:7" s="66" customFormat="1" ht="14.25" x14ac:dyDescent="0.25">
      <c r="G13921" s="28"/>
    </row>
    <row r="13922" spans="7:7" s="66" customFormat="1" ht="14.25" x14ac:dyDescent="0.25">
      <c r="G13922" s="28"/>
    </row>
    <row r="13923" spans="7:7" s="66" customFormat="1" ht="14.25" x14ac:dyDescent="0.25">
      <c r="G13923" s="28"/>
    </row>
    <row r="13924" spans="7:7" s="66" customFormat="1" ht="14.25" x14ac:dyDescent="0.25">
      <c r="G13924" s="28"/>
    </row>
    <row r="13925" spans="7:7" s="66" customFormat="1" ht="14.25" x14ac:dyDescent="0.25">
      <c r="G13925" s="28"/>
    </row>
    <row r="13926" spans="7:7" s="66" customFormat="1" ht="14.25" x14ac:dyDescent="0.25">
      <c r="G13926" s="28"/>
    </row>
    <row r="13927" spans="7:7" s="66" customFormat="1" ht="14.25" x14ac:dyDescent="0.25">
      <c r="G13927" s="28"/>
    </row>
    <row r="13928" spans="7:7" s="66" customFormat="1" ht="14.25" x14ac:dyDescent="0.25">
      <c r="G13928" s="28"/>
    </row>
    <row r="13929" spans="7:7" s="66" customFormat="1" ht="14.25" x14ac:dyDescent="0.25">
      <c r="G13929" s="28"/>
    </row>
    <row r="13930" spans="7:7" s="66" customFormat="1" ht="14.25" x14ac:dyDescent="0.25">
      <c r="G13930" s="28"/>
    </row>
    <row r="13931" spans="7:7" s="66" customFormat="1" ht="14.25" x14ac:dyDescent="0.25">
      <c r="G13931" s="28"/>
    </row>
    <row r="13932" spans="7:7" s="66" customFormat="1" ht="14.25" x14ac:dyDescent="0.25">
      <c r="G13932" s="28"/>
    </row>
    <row r="13933" spans="7:7" s="66" customFormat="1" ht="14.25" x14ac:dyDescent="0.25">
      <c r="G13933" s="28"/>
    </row>
    <row r="13934" spans="7:7" s="66" customFormat="1" ht="14.25" x14ac:dyDescent="0.25">
      <c r="G13934" s="28"/>
    </row>
    <row r="13935" spans="7:7" s="66" customFormat="1" ht="14.25" x14ac:dyDescent="0.25">
      <c r="G13935" s="28"/>
    </row>
    <row r="13936" spans="7:7" s="66" customFormat="1" ht="14.25" x14ac:dyDescent="0.25">
      <c r="G13936" s="28"/>
    </row>
    <row r="13937" spans="7:7" s="66" customFormat="1" ht="14.25" x14ac:dyDescent="0.25">
      <c r="G13937" s="28"/>
    </row>
    <row r="13938" spans="7:7" s="66" customFormat="1" ht="14.25" x14ac:dyDescent="0.25">
      <c r="G13938" s="28"/>
    </row>
    <row r="13939" spans="7:7" s="66" customFormat="1" ht="14.25" x14ac:dyDescent="0.25">
      <c r="G13939" s="28"/>
    </row>
    <row r="13940" spans="7:7" s="66" customFormat="1" ht="14.25" x14ac:dyDescent="0.25">
      <c r="G13940" s="28"/>
    </row>
    <row r="13941" spans="7:7" s="66" customFormat="1" ht="14.25" x14ac:dyDescent="0.25">
      <c r="G13941" s="28"/>
    </row>
    <row r="13942" spans="7:7" s="66" customFormat="1" ht="14.25" x14ac:dyDescent="0.25">
      <c r="G13942" s="28"/>
    </row>
    <row r="13943" spans="7:7" s="66" customFormat="1" ht="14.25" x14ac:dyDescent="0.25">
      <c r="G13943" s="28"/>
    </row>
    <row r="13944" spans="7:7" s="66" customFormat="1" ht="14.25" x14ac:dyDescent="0.25">
      <c r="G13944" s="28"/>
    </row>
    <row r="13945" spans="7:7" s="66" customFormat="1" ht="14.25" x14ac:dyDescent="0.25">
      <c r="G13945" s="28"/>
    </row>
    <row r="13946" spans="7:7" s="66" customFormat="1" ht="14.25" x14ac:dyDescent="0.25">
      <c r="G13946" s="28"/>
    </row>
    <row r="13947" spans="7:7" s="66" customFormat="1" ht="14.25" x14ac:dyDescent="0.25">
      <c r="G13947" s="28"/>
    </row>
    <row r="13948" spans="7:7" s="66" customFormat="1" ht="14.25" x14ac:dyDescent="0.25">
      <c r="G13948" s="28"/>
    </row>
    <row r="13949" spans="7:7" s="66" customFormat="1" ht="14.25" x14ac:dyDescent="0.25">
      <c r="G13949" s="28"/>
    </row>
    <row r="13950" spans="7:7" s="66" customFormat="1" ht="14.25" x14ac:dyDescent="0.25">
      <c r="G13950" s="28"/>
    </row>
    <row r="13951" spans="7:7" s="66" customFormat="1" ht="14.25" x14ac:dyDescent="0.25">
      <c r="G13951" s="28"/>
    </row>
    <row r="13952" spans="7:7" s="66" customFormat="1" ht="14.25" x14ac:dyDescent="0.25">
      <c r="G13952" s="28"/>
    </row>
    <row r="13953" spans="7:7" s="66" customFormat="1" ht="14.25" x14ac:dyDescent="0.25">
      <c r="G13953" s="28"/>
    </row>
    <row r="13954" spans="7:7" s="66" customFormat="1" ht="14.25" x14ac:dyDescent="0.25">
      <c r="G13954" s="28"/>
    </row>
    <row r="13955" spans="7:7" s="66" customFormat="1" ht="14.25" x14ac:dyDescent="0.25">
      <c r="G13955" s="28"/>
    </row>
    <row r="13956" spans="7:7" s="66" customFormat="1" ht="14.25" x14ac:dyDescent="0.25">
      <c r="G13956" s="28"/>
    </row>
    <row r="13957" spans="7:7" s="66" customFormat="1" ht="14.25" x14ac:dyDescent="0.25">
      <c r="G13957" s="28"/>
    </row>
    <row r="13958" spans="7:7" s="66" customFormat="1" ht="14.25" x14ac:dyDescent="0.25">
      <c r="G13958" s="28"/>
    </row>
    <row r="13959" spans="7:7" s="66" customFormat="1" ht="14.25" x14ac:dyDescent="0.25">
      <c r="G13959" s="28"/>
    </row>
    <row r="13960" spans="7:7" s="66" customFormat="1" ht="14.25" x14ac:dyDescent="0.25">
      <c r="G13960" s="28"/>
    </row>
    <row r="13961" spans="7:7" s="66" customFormat="1" ht="14.25" x14ac:dyDescent="0.25">
      <c r="G13961" s="28"/>
    </row>
    <row r="13962" spans="7:7" s="66" customFormat="1" ht="14.25" x14ac:dyDescent="0.25">
      <c r="G13962" s="28"/>
    </row>
    <row r="13963" spans="7:7" s="66" customFormat="1" ht="14.25" x14ac:dyDescent="0.25">
      <c r="G13963" s="28"/>
    </row>
    <row r="13964" spans="7:7" s="66" customFormat="1" ht="14.25" x14ac:dyDescent="0.25">
      <c r="G13964" s="28"/>
    </row>
    <row r="13965" spans="7:7" s="66" customFormat="1" ht="14.25" x14ac:dyDescent="0.25">
      <c r="G13965" s="28"/>
    </row>
    <row r="13966" spans="7:7" s="66" customFormat="1" ht="14.25" x14ac:dyDescent="0.25">
      <c r="G13966" s="28"/>
    </row>
    <row r="13967" spans="7:7" s="66" customFormat="1" ht="14.25" x14ac:dyDescent="0.25">
      <c r="G13967" s="28"/>
    </row>
    <row r="13968" spans="7:7" s="66" customFormat="1" ht="14.25" x14ac:dyDescent="0.25">
      <c r="G13968" s="28"/>
    </row>
    <row r="13969" spans="7:7" s="66" customFormat="1" ht="14.25" x14ac:dyDescent="0.25">
      <c r="G13969" s="28"/>
    </row>
    <row r="13970" spans="7:7" s="66" customFormat="1" ht="14.25" x14ac:dyDescent="0.25">
      <c r="G13970" s="28"/>
    </row>
    <row r="13971" spans="7:7" s="66" customFormat="1" ht="14.25" x14ac:dyDescent="0.25">
      <c r="G13971" s="28"/>
    </row>
    <row r="13972" spans="7:7" s="66" customFormat="1" ht="14.25" x14ac:dyDescent="0.25">
      <c r="G13972" s="28"/>
    </row>
    <row r="13973" spans="7:7" s="66" customFormat="1" ht="14.25" x14ac:dyDescent="0.25">
      <c r="G13973" s="28"/>
    </row>
    <row r="13974" spans="7:7" s="66" customFormat="1" ht="14.25" x14ac:dyDescent="0.25">
      <c r="G13974" s="28"/>
    </row>
    <row r="13975" spans="7:7" s="66" customFormat="1" ht="14.25" x14ac:dyDescent="0.25">
      <c r="G13975" s="28"/>
    </row>
    <row r="13976" spans="7:7" s="66" customFormat="1" ht="14.25" x14ac:dyDescent="0.25">
      <c r="G13976" s="28"/>
    </row>
    <row r="13977" spans="7:7" s="66" customFormat="1" ht="14.25" x14ac:dyDescent="0.25">
      <c r="G13977" s="28"/>
    </row>
    <row r="13978" spans="7:7" s="66" customFormat="1" ht="14.25" x14ac:dyDescent="0.25">
      <c r="G13978" s="28"/>
    </row>
    <row r="13979" spans="7:7" s="66" customFormat="1" ht="14.25" x14ac:dyDescent="0.25">
      <c r="G13979" s="28"/>
    </row>
    <row r="13980" spans="7:7" s="66" customFormat="1" ht="14.25" x14ac:dyDescent="0.25">
      <c r="G13980" s="28"/>
    </row>
    <row r="13981" spans="7:7" s="66" customFormat="1" ht="14.25" x14ac:dyDescent="0.25">
      <c r="G13981" s="28"/>
    </row>
    <row r="13982" spans="7:7" s="66" customFormat="1" ht="14.25" x14ac:dyDescent="0.25">
      <c r="G13982" s="28"/>
    </row>
    <row r="13983" spans="7:7" s="66" customFormat="1" ht="14.25" x14ac:dyDescent="0.25">
      <c r="G13983" s="28"/>
    </row>
    <row r="13984" spans="7:7" s="66" customFormat="1" ht="14.25" x14ac:dyDescent="0.25">
      <c r="G13984" s="28"/>
    </row>
    <row r="13985" spans="7:7" s="66" customFormat="1" ht="14.25" x14ac:dyDescent="0.25">
      <c r="G13985" s="28"/>
    </row>
    <row r="13986" spans="7:7" s="66" customFormat="1" ht="14.25" x14ac:dyDescent="0.25">
      <c r="G13986" s="28"/>
    </row>
    <row r="13987" spans="7:7" s="66" customFormat="1" ht="14.25" x14ac:dyDescent="0.25">
      <c r="G13987" s="28"/>
    </row>
    <row r="13988" spans="7:7" s="66" customFormat="1" ht="14.25" x14ac:dyDescent="0.25">
      <c r="G13988" s="28"/>
    </row>
    <row r="13989" spans="7:7" s="66" customFormat="1" ht="14.25" x14ac:dyDescent="0.25">
      <c r="G13989" s="28"/>
    </row>
    <row r="13990" spans="7:7" s="66" customFormat="1" ht="14.25" x14ac:dyDescent="0.25">
      <c r="G13990" s="28"/>
    </row>
    <row r="13991" spans="7:7" s="66" customFormat="1" ht="14.25" x14ac:dyDescent="0.25">
      <c r="G13991" s="28"/>
    </row>
    <row r="13992" spans="7:7" s="66" customFormat="1" ht="14.25" x14ac:dyDescent="0.25">
      <c r="G13992" s="28"/>
    </row>
    <row r="13993" spans="7:7" s="66" customFormat="1" ht="14.25" x14ac:dyDescent="0.25">
      <c r="G13993" s="28"/>
    </row>
    <row r="13994" spans="7:7" s="66" customFormat="1" ht="14.25" x14ac:dyDescent="0.25">
      <c r="G13994" s="28"/>
    </row>
    <row r="13995" spans="7:7" s="66" customFormat="1" ht="14.25" x14ac:dyDescent="0.25">
      <c r="G13995" s="28"/>
    </row>
    <row r="13996" spans="7:7" s="66" customFormat="1" ht="14.25" x14ac:dyDescent="0.25">
      <c r="G13996" s="28"/>
    </row>
    <row r="13997" spans="7:7" s="66" customFormat="1" ht="14.25" x14ac:dyDescent="0.25">
      <c r="G13997" s="28"/>
    </row>
    <row r="13998" spans="7:7" s="66" customFormat="1" ht="14.25" x14ac:dyDescent="0.25">
      <c r="G13998" s="28"/>
    </row>
    <row r="13999" spans="7:7" s="66" customFormat="1" ht="14.25" x14ac:dyDescent="0.25">
      <c r="G13999" s="28"/>
    </row>
    <row r="14000" spans="7:7" s="66" customFormat="1" ht="14.25" x14ac:dyDescent="0.25">
      <c r="G14000" s="28"/>
    </row>
    <row r="14001" spans="7:7" s="66" customFormat="1" ht="14.25" x14ac:dyDescent="0.25">
      <c r="G14001" s="28"/>
    </row>
    <row r="14002" spans="7:7" s="66" customFormat="1" ht="14.25" x14ac:dyDescent="0.25">
      <c r="G14002" s="28"/>
    </row>
    <row r="14003" spans="7:7" s="66" customFormat="1" ht="14.25" x14ac:dyDescent="0.25">
      <c r="G14003" s="28"/>
    </row>
    <row r="14004" spans="7:7" s="66" customFormat="1" ht="14.25" x14ac:dyDescent="0.25">
      <c r="G14004" s="28"/>
    </row>
    <row r="14005" spans="7:7" s="66" customFormat="1" ht="14.25" x14ac:dyDescent="0.25">
      <c r="G14005" s="28"/>
    </row>
    <row r="14006" spans="7:7" s="66" customFormat="1" ht="14.25" x14ac:dyDescent="0.25">
      <c r="G14006" s="28"/>
    </row>
    <row r="14007" spans="7:7" s="66" customFormat="1" ht="14.25" x14ac:dyDescent="0.25">
      <c r="G14007" s="28"/>
    </row>
    <row r="14008" spans="7:7" s="66" customFormat="1" ht="14.25" x14ac:dyDescent="0.25">
      <c r="G14008" s="28"/>
    </row>
    <row r="14009" spans="7:7" s="66" customFormat="1" ht="14.25" x14ac:dyDescent="0.25">
      <c r="G14009" s="28"/>
    </row>
    <row r="14010" spans="7:7" s="66" customFormat="1" ht="14.25" x14ac:dyDescent="0.25">
      <c r="G14010" s="28"/>
    </row>
    <row r="14011" spans="7:7" s="66" customFormat="1" ht="14.25" x14ac:dyDescent="0.25">
      <c r="G14011" s="28"/>
    </row>
    <row r="14012" spans="7:7" s="66" customFormat="1" ht="14.25" x14ac:dyDescent="0.25">
      <c r="G14012" s="28"/>
    </row>
    <row r="14013" spans="7:7" s="66" customFormat="1" ht="14.25" x14ac:dyDescent="0.25">
      <c r="G14013" s="28"/>
    </row>
    <row r="14014" spans="7:7" s="66" customFormat="1" ht="14.25" x14ac:dyDescent="0.25">
      <c r="G14014" s="28"/>
    </row>
    <row r="14015" spans="7:7" s="66" customFormat="1" ht="14.25" x14ac:dyDescent="0.25">
      <c r="G14015" s="28"/>
    </row>
    <row r="14016" spans="7:7" s="66" customFormat="1" ht="14.25" x14ac:dyDescent="0.25">
      <c r="G14016" s="28"/>
    </row>
    <row r="14017" spans="7:7" s="66" customFormat="1" ht="14.25" x14ac:dyDescent="0.25">
      <c r="G14017" s="28"/>
    </row>
    <row r="14018" spans="7:7" s="66" customFormat="1" ht="14.25" x14ac:dyDescent="0.25">
      <c r="G14018" s="28"/>
    </row>
    <row r="14019" spans="7:7" s="66" customFormat="1" ht="14.25" x14ac:dyDescent="0.25">
      <c r="G14019" s="28"/>
    </row>
    <row r="14020" spans="7:7" s="66" customFormat="1" ht="14.25" x14ac:dyDescent="0.25">
      <c r="G14020" s="28"/>
    </row>
    <row r="14021" spans="7:7" s="66" customFormat="1" ht="14.25" x14ac:dyDescent="0.25">
      <c r="G14021" s="28"/>
    </row>
    <row r="14022" spans="7:7" s="66" customFormat="1" ht="14.25" x14ac:dyDescent="0.25">
      <c r="G14022" s="28"/>
    </row>
    <row r="14023" spans="7:7" s="66" customFormat="1" ht="14.25" x14ac:dyDescent="0.25">
      <c r="G14023" s="28"/>
    </row>
    <row r="14024" spans="7:7" s="66" customFormat="1" ht="14.25" x14ac:dyDescent="0.25">
      <c r="G14024" s="28"/>
    </row>
    <row r="14025" spans="7:7" s="66" customFormat="1" ht="14.25" x14ac:dyDescent="0.25">
      <c r="G14025" s="28"/>
    </row>
    <row r="14026" spans="7:7" s="66" customFormat="1" ht="14.25" x14ac:dyDescent="0.25">
      <c r="G14026" s="28"/>
    </row>
    <row r="14027" spans="7:7" s="66" customFormat="1" ht="14.25" x14ac:dyDescent="0.25">
      <c r="G14027" s="28"/>
    </row>
    <row r="14028" spans="7:7" s="66" customFormat="1" ht="14.25" x14ac:dyDescent="0.25">
      <c r="G14028" s="28"/>
    </row>
    <row r="14029" spans="7:7" s="66" customFormat="1" ht="14.25" x14ac:dyDescent="0.25">
      <c r="G14029" s="28"/>
    </row>
    <row r="14030" spans="7:7" s="66" customFormat="1" ht="14.25" x14ac:dyDescent="0.25">
      <c r="G14030" s="28"/>
    </row>
    <row r="14031" spans="7:7" s="66" customFormat="1" ht="14.25" x14ac:dyDescent="0.25">
      <c r="G14031" s="28"/>
    </row>
    <row r="14032" spans="7:7" s="66" customFormat="1" ht="14.25" x14ac:dyDescent="0.25">
      <c r="G14032" s="28"/>
    </row>
    <row r="14033" spans="7:7" s="66" customFormat="1" ht="14.25" x14ac:dyDescent="0.25">
      <c r="G14033" s="28"/>
    </row>
    <row r="14034" spans="7:7" s="66" customFormat="1" ht="14.25" x14ac:dyDescent="0.25">
      <c r="G14034" s="28"/>
    </row>
    <row r="14035" spans="7:7" s="66" customFormat="1" ht="14.25" x14ac:dyDescent="0.25">
      <c r="G14035" s="28"/>
    </row>
    <row r="14036" spans="7:7" s="66" customFormat="1" ht="14.25" x14ac:dyDescent="0.25">
      <c r="G14036" s="28"/>
    </row>
    <row r="14037" spans="7:7" s="66" customFormat="1" ht="14.25" x14ac:dyDescent="0.25">
      <c r="G14037" s="28"/>
    </row>
    <row r="14038" spans="7:7" s="66" customFormat="1" ht="14.25" x14ac:dyDescent="0.25">
      <c r="G14038" s="28"/>
    </row>
    <row r="14039" spans="7:7" s="66" customFormat="1" ht="14.25" x14ac:dyDescent="0.25">
      <c r="G14039" s="28"/>
    </row>
    <row r="14040" spans="7:7" s="66" customFormat="1" ht="14.25" x14ac:dyDescent="0.25">
      <c r="G14040" s="28"/>
    </row>
    <row r="14041" spans="7:7" s="66" customFormat="1" ht="14.25" x14ac:dyDescent="0.25">
      <c r="G14041" s="28"/>
    </row>
    <row r="14042" spans="7:7" s="66" customFormat="1" ht="14.25" x14ac:dyDescent="0.25">
      <c r="G14042" s="28"/>
    </row>
    <row r="14043" spans="7:7" s="66" customFormat="1" ht="14.25" x14ac:dyDescent="0.25">
      <c r="G14043" s="28"/>
    </row>
    <row r="14044" spans="7:7" s="66" customFormat="1" ht="14.25" x14ac:dyDescent="0.25">
      <c r="G14044" s="28"/>
    </row>
    <row r="14045" spans="7:7" s="66" customFormat="1" ht="14.25" x14ac:dyDescent="0.25">
      <c r="G14045" s="28"/>
    </row>
    <row r="14046" spans="7:7" s="66" customFormat="1" ht="14.25" x14ac:dyDescent="0.25">
      <c r="G14046" s="28"/>
    </row>
    <row r="14047" spans="7:7" s="66" customFormat="1" ht="14.25" x14ac:dyDescent="0.25">
      <c r="G14047" s="28"/>
    </row>
    <row r="14048" spans="7:7" s="66" customFormat="1" ht="14.25" x14ac:dyDescent="0.25">
      <c r="G14048" s="28"/>
    </row>
    <row r="14049" spans="7:7" s="66" customFormat="1" ht="14.25" x14ac:dyDescent="0.25">
      <c r="G14049" s="28"/>
    </row>
    <row r="14050" spans="7:7" s="66" customFormat="1" ht="14.25" x14ac:dyDescent="0.25">
      <c r="G14050" s="28"/>
    </row>
    <row r="14051" spans="7:7" s="66" customFormat="1" ht="14.25" x14ac:dyDescent="0.25">
      <c r="G14051" s="28"/>
    </row>
    <row r="14052" spans="7:7" s="66" customFormat="1" ht="14.25" x14ac:dyDescent="0.25">
      <c r="G14052" s="28"/>
    </row>
    <row r="14053" spans="7:7" s="66" customFormat="1" ht="14.25" x14ac:dyDescent="0.25">
      <c r="G14053" s="28"/>
    </row>
    <row r="14054" spans="7:7" s="66" customFormat="1" ht="14.25" x14ac:dyDescent="0.25">
      <c r="G14054" s="28"/>
    </row>
    <row r="14055" spans="7:7" s="66" customFormat="1" ht="14.25" x14ac:dyDescent="0.25">
      <c r="G14055" s="28"/>
    </row>
    <row r="14056" spans="7:7" s="66" customFormat="1" ht="14.25" x14ac:dyDescent="0.25">
      <c r="G14056" s="28"/>
    </row>
    <row r="14057" spans="7:7" s="66" customFormat="1" ht="14.25" x14ac:dyDescent="0.25">
      <c r="G14057" s="28"/>
    </row>
    <row r="14058" spans="7:7" s="66" customFormat="1" ht="14.25" x14ac:dyDescent="0.25">
      <c r="G14058" s="28"/>
    </row>
    <row r="14059" spans="7:7" s="66" customFormat="1" ht="14.25" x14ac:dyDescent="0.25">
      <c r="G14059" s="28"/>
    </row>
    <row r="14060" spans="7:7" s="66" customFormat="1" ht="14.25" x14ac:dyDescent="0.25">
      <c r="G14060" s="28"/>
    </row>
    <row r="14061" spans="7:7" s="66" customFormat="1" ht="14.25" x14ac:dyDescent="0.25">
      <c r="G14061" s="28"/>
    </row>
    <row r="14062" spans="7:7" s="66" customFormat="1" ht="14.25" x14ac:dyDescent="0.25">
      <c r="G14062" s="28"/>
    </row>
    <row r="14063" spans="7:7" s="66" customFormat="1" ht="14.25" x14ac:dyDescent="0.25">
      <c r="G14063" s="28"/>
    </row>
    <row r="14064" spans="7:7" s="66" customFormat="1" ht="14.25" x14ac:dyDescent="0.25">
      <c r="G14064" s="28"/>
    </row>
    <row r="14065" spans="7:7" s="66" customFormat="1" ht="14.25" x14ac:dyDescent="0.25">
      <c r="G14065" s="28"/>
    </row>
    <row r="14066" spans="7:7" s="66" customFormat="1" ht="14.25" x14ac:dyDescent="0.25">
      <c r="G14066" s="28"/>
    </row>
    <row r="14067" spans="7:7" s="66" customFormat="1" ht="14.25" x14ac:dyDescent="0.25">
      <c r="G14067" s="28"/>
    </row>
    <row r="14068" spans="7:7" s="66" customFormat="1" ht="14.25" x14ac:dyDescent="0.25">
      <c r="G14068" s="28"/>
    </row>
    <row r="14069" spans="7:7" s="66" customFormat="1" ht="14.25" x14ac:dyDescent="0.25">
      <c r="G14069" s="28"/>
    </row>
    <row r="14070" spans="7:7" s="66" customFormat="1" ht="14.25" x14ac:dyDescent="0.25">
      <c r="G14070" s="28"/>
    </row>
    <row r="14071" spans="7:7" s="66" customFormat="1" ht="14.25" x14ac:dyDescent="0.25">
      <c r="G14071" s="28"/>
    </row>
    <row r="14072" spans="7:7" s="66" customFormat="1" ht="14.25" x14ac:dyDescent="0.25">
      <c r="G14072" s="28"/>
    </row>
    <row r="14073" spans="7:7" s="66" customFormat="1" ht="14.25" x14ac:dyDescent="0.25">
      <c r="G14073" s="28"/>
    </row>
    <row r="14074" spans="7:7" s="66" customFormat="1" ht="14.25" x14ac:dyDescent="0.25">
      <c r="G14074" s="28"/>
    </row>
    <row r="14075" spans="7:7" s="66" customFormat="1" ht="14.25" x14ac:dyDescent="0.25">
      <c r="G14075" s="28"/>
    </row>
    <row r="14076" spans="7:7" s="66" customFormat="1" ht="14.25" x14ac:dyDescent="0.25">
      <c r="G14076" s="28"/>
    </row>
    <row r="14077" spans="7:7" s="66" customFormat="1" ht="14.25" x14ac:dyDescent="0.25">
      <c r="G14077" s="28"/>
    </row>
    <row r="14078" spans="7:7" s="66" customFormat="1" ht="14.25" x14ac:dyDescent="0.25">
      <c r="G14078" s="28"/>
    </row>
    <row r="14079" spans="7:7" s="66" customFormat="1" ht="14.25" x14ac:dyDescent="0.25">
      <c r="G14079" s="28"/>
    </row>
    <row r="14080" spans="7:7" s="66" customFormat="1" ht="14.25" x14ac:dyDescent="0.25">
      <c r="G14080" s="28"/>
    </row>
    <row r="14081" spans="7:7" s="66" customFormat="1" ht="14.25" x14ac:dyDescent="0.25">
      <c r="G14081" s="28"/>
    </row>
    <row r="14082" spans="7:7" s="66" customFormat="1" ht="14.25" x14ac:dyDescent="0.25">
      <c r="G14082" s="28"/>
    </row>
    <row r="14083" spans="7:7" s="66" customFormat="1" ht="14.25" x14ac:dyDescent="0.25">
      <c r="G14083" s="28"/>
    </row>
    <row r="14084" spans="7:7" s="66" customFormat="1" ht="14.25" x14ac:dyDescent="0.25">
      <c r="G14084" s="28"/>
    </row>
    <row r="14085" spans="7:7" s="66" customFormat="1" ht="14.25" x14ac:dyDescent="0.25">
      <c r="G14085" s="28"/>
    </row>
    <row r="14086" spans="7:7" s="66" customFormat="1" ht="14.25" x14ac:dyDescent="0.25">
      <c r="G14086" s="28"/>
    </row>
    <row r="14087" spans="7:7" s="66" customFormat="1" ht="14.25" x14ac:dyDescent="0.25">
      <c r="G14087" s="28"/>
    </row>
    <row r="14088" spans="7:7" s="66" customFormat="1" ht="14.25" x14ac:dyDescent="0.25">
      <c r="G14088" s="28"/>
    </row>
    <row r="14089" spans="7:7" s="66" customFormat="1" ht="14.25" x14ac:dyDescent="0.25">
      <c r="G14089" s="28"/>
    </row>
    <row r="14090" spans="7:7" s="66" customFormat="1" ht="14.25" x14ac:dyDescent="0.25">
      <c r="G14090" s="28"/>
    </row>
    <row r="14091" spans="7:7" s="66" customFormat="1" ht="14.25" x14ac:dyDescent="0.25">
      <c r="G14091" s="28"/>
    </row>
    <row r="14092" spans="7:7" s="66" customFormat="1" ht="14.25" x14ac:dyDescent="0.25">
      <c r="G14092" s="28"/>
    </row>
    <row r="14093" spans="7:7" s="66" customFormat="1" ht="14.25" x14ac:dyDescent="0.25">
      <c r="G14093" s="28"/>
    </row>
    <row r="14094" spans="7:7" s="66" customFormat="1" ht="14.25" x14ac:dyDescent="0.25">
      <c r="G14094" s="28"/>
    </row>
    <row r="14095" spans="7:7" s="66" customFormat="1" ht="14.25" x14ac:dyDescent="0.25">
      <c r="G14095" s="28"/>
    </row>
    <row r="14096" spans="7:7" s="66" customFormat="1" ht="14.25" x14ac:dyDescent="0.25">
      <c r="G14096" s="28"/>
    </row>
    <row r="14097" spans="7:7" s="66" customFormat="1" ht="14.25" x14ac:dyDescent="0.25">
      <c r="G14097" s="28"/>
    </row>
    <row r="14098" spans="7:7" s="66" customFormat="1" ht="14.25" x14ac:dyDescent="0.25">
      <c r="G14098" s="28"/>
    </row>
    <row r="14099" spans="7:7" s="66" customFormat="1" ht="14.25" x14ac:dyDescent="0.25">
      <c r="G14099" s="28"/>
    </row>
    <row r="14100" spans="7:7" s="66" customFormat="1" ht="14.25" x14ac:dyDescent="0.25">
      <c r="G14100" s="28"/>
    </row>
    <row r="14101" spans="7:7" s="66" customFormat="1" ht="14.25" x14ac:dyDescent="0.25">
      <c r="G14101" s="28"/>
    </row>
    <row r="14102" spans="7:7" s="66" customFormat="1" ht="14.25" x14ac:dyDescent="0.25">
      <c r="G14102" s="28"/>
    </row>
    <row r="14103" spans="7:7" s="66" customFormat="1" ht="14.25" x14ac:dyDescent="0.25">
      <c r="G14103" s="28"/>
    </row>
    <row r="14104" spans="7:7" s="66" customFormat="1" ht="14.25" x14ac:dyDescent="0.25">
      <c r="G14104" s="28"/>
    </row>
    <row r="14105" spans="7:7" s="66" customFormat="1" ht="14.25" x14ac:dyDescent="0.25">
      <c r="G14105" s="28"/>
    </row>
    <row r="14106" spans="7:7" s="66" customFormat="1" ht="14.25" x14ac:dyDescent="0.25">
      <c r="G14106" s="28"/>
    </row>
    <row r="14107" spans="7:7" s="66" customFormat="1" ht="14.25" x14ac:dyDescent="0.25">
      <c r="G14107" s="28"/>
    </row>
    <row r="14108" spans="7:7" s="66" customFormat="1" ht="14.25" x14ac:dyDescent="0.25">
      <c r="G14108" s="28"/>
    </row>
    <row r="14109" spans="7:7" s="66" customFormat="1" ht="14.25" x14ac:dyDescent="0.25">
      <c r="G14109" s="28"/>
    </row>
    <row r="14110" spans="7:7" s="66" customFormat="1" ht="14.25" x14ac:dyDescent="0.25">
      <c r="G14110" s="28"/>
    </row>
    <row r="14111" spans="7:7" s="66" customFormat="1" ht="14.25" x14ac:dyDescent="0.25">
      <c r="G14111" s="28"/>
    </row>
    <row r="14112" spans="7:7" s="66" customFormat="1" ht="14.25" x14ac:dyDescent="0.25">
      <c r="G14112" s="28"/>
    </row>
    <row r="14113" spans="7:7" s="66" customFormat="1" ht="14.25" x14ac:dyDescent="0.25">
      <c r="G14113" s="28"/>
    </row>
    <row r="14114" spans="7:7" s="66" customFormat="1" ht="14.25" x14ac:dyDescent="0.25">
      <c r="G14114" s="28"/>
    </row>
    <row r="14115" spans="7:7" s="66" customFormat="1" ht="14.25" x14ac:dyDescent="0.25">
      <c r="G14115" s="28"/>
    </row>
    <row r="14116" spans="7:7" s="66" customFormat="1" ht="14.25" x14ac:dyDescent="0.25">
      <c r="G14116" s="28"/>
    </row>
    <row r="14117" spans="7:7" s="66" customFormat="1" ht="14.25" x14ac:dyDescent="0.25">
      <c r="G14117" s="28"/>
    </row>
    <row r="14118" spans="7:7" s="66" customFormat="1" ht="14.25" x14ac:dyDescent="0.25">
      <c r="G14118" s="28"/>
    </row>
    <row r="14119" spans="7:7" s="66" customFormat="1" ht="14.25" x14ac:dyDescent="0.25">
      <c r="G14119" s="28"/>
    </row>
    <row r="14120" spans="7:7" s="66" customFormat="1" ht="14.25" x14ac:dyDescent="0.25">
      <c r="G14120" s="28"/>
    </row>
    <row r="14121" spans="7:7" s="66" customFormat="1" ht="14.25" x14ac:dyDescent="0.25">
      <c r="G14121" s="28"/>
    </row>
    <row r="14122" spans="7:7" s="66" customFormat="1" ht="14.25" x14ac:dyDescent="0.25">
      <c r="G14122" s="28"/>
    </row>
    <row r="14123" spans="7:7" s="66" customFormat="1" ht="14.25" x14ac:dyDescent="0.25">
      <c r="G14123" s="28"/>
    </row>
    <row r="14124" spans="7:7" s="66" customFormat="1" ht="14.25" x14ac:dyDescent="0.25">
      <c r="G14124" s="28"/>
    </row>
    <row r="14125" spans="7:7" s="66" customFormat="1" ht="14.25" x14ac:dyDescent="0.25">
      <c r="G14125" s="28"/>
    </row>
    <row r="14126" spans="7:7" s="66" customFormat="1" ht="14.25" x14ac:dyDescent="0.25">
      <c r="G14126" s="28"/>
    </row>
    <row r="14127" spans="7:7" s="66" customFormat="1" ht="14.25" x14ac:dyDescent="0.25">
      <c r="G14127" s="28"/>
    </row>
    <row r="14128" spans="7:7" s="66" customFormat="1" ht="14.25" x14ac:dyDescent="0.25">
      <c r="G14128" s="28"/>
    </row>
    <row r="14129" spans="7:7" s="66" customFormat="1" ht="14.25" x14ac:dyDescent="0.25">
      <c r="G14129" s="28"/>
    </row>
    <row r="14130" spans="7:7" s="66" customFormat="1" ht="14.25" x14ac:dyDescent="0.25">
      <c r="G14130" s="28"/>
    </row>
    <row r="14131" spans="7:7" s="66" customFormat="1" ht="14.25" x14ac:dyDescent="0.25">
      <c r="G14131" s="28"/>
    </row>
    <row r="14132" spans="7:7" s="66" customFormat="1" ht="14.25" x14ac:dyDescent="0.25">
      <c r="G14132" s="28"/>
    </row>
    <row r="14133" spans="7:7" s="66" customFormat="1" ht="14.25" x14ac:dyDescent="0.25">
      <c r="G14133" s="28"/>
    </row>
    <row r="14134" spans="7:7" s="66" customFormat="1" ht="14.25" x14ac:dyDescent="0.25">
      <c r="G14134" s="28"/>
    </row>
    <row r="14135" spans="7:7" s="66" customFormat="1" ht="14.25" x14ac:dyDescent="0.25">
      <c r="G14135" s="28"/>
    </row>
    <row r="14136" spans="7:7" s="66" customFormat="1" ht="14.25" x14ac:dyDescent="0.25">
      <c r="G14136" s="28"/>
    </row>
    <row r="14137" spans="7:7" s="66" customFormat="1" ht="14.25" x14ac:dyDescent="0.25">
      <c r="G14137" s="28"/>
    </row>
    <row r="14138" spans="7:7" s="66" customFormat="1" ht="14.25" x14ac:dyDescent="0.25">
      <c r="G14138" s="28"/>
    </row>
    <row r="14139" spans="7:7" s="66" customFormat="1" ht="14.25" x14ac:dyDescent="0.25">
      <c r="G14139" s="28"/>
    </row>
    <row r="14140" spans="7:7" s="66" customFormat="1" ht="14.25" x14ac:dyDescent="0.25">
      <c r="G14140" s="28"/>
    </row>
    <row r="14141" spans="7:7" s="66" customFormat="1" ht="14.25" x14ac:dyDescent="0.25">
      <c r="G14141" s="28"/>
    </row>
    <row r="14142" spans="7:7" s="66" customFormat="1" ht="14.25" x14ac:dyDescent="0.25">
      <c r="G14142" s="28"/>
    </row>
    <row r="14143" spans="7:7" s="66" customFormat="1" ht="14.25" x14ac:dyDescent="0.25">
      <c r="G14143" s="28"/>
    </row>
    <row r="14144" spans="7:7" s="66" customFormat="1" ht="14.25" x14ac:dyDescent="0.25">
      <c r="G14144" s="28"/>
    </row>
    <row r="14145" spans="7:7" s="66" customFormat="1" ht="14.25" x14ac:dyDescent="0.25">
      <c r="G14145" s="28"/>
    </row>
    <row r="14146" spans="7:7" s="66" customFormat="1" ht="14.25" x14ac:dyDescent="0.25">
      <c r="G14146" s="28"/>
    </row>
    <row r="14147" spans="7:7" s="66" customFormat="1" ht="14.25" x14ac:dyDescent="0.25">
      <c r="G14147" s="28"/>
    </row>
    <row r="14148" spans="7:7" s="66" customFormat="1" ht="14.25" x14ac:dyDescent="0.25">
      <c r="G14148" s="28"/>
    </row>
    <row r="14149" spans="7:7" s="66" customFormat="1" ht="14.25" x14ac:dyDescent="0.25">
      <c r="G14149" s="28"/>
    </row>
    <row r="14150" spans="7:7" s="66" customFormat="1" ht="14.25" x14ac:dyDescent="0.25">
      <c r="G14150" s="28"/>
    </row>
    <row r="14151" spans="7:7" s="66" customFormat="1" ht="14.25" x14ac:dyDescent="0.25">
      <c r="G14151" s="28"/>
    </row>
    <row r="14152" spans="7:7" s="66" customFormat="1" ht="14.25" x14ac:dyDescent="0.25">
      <c r="G14152" s="28"/>
    </row>
    <row r="14153" spans="7:7" s="66" customFormat="1" ht="14.25" x14ac:dyDescent="0.25">
      <c r="G14153" s="28"/>
    </row>
    <row r="14154" spans="7:7" s="66" customFormat="1" ht="14.25" x14ac:dyDescent="0.25">
      <c r="G14154" s="28"/>
    </row>
    <row r="14155" spans="7:7" s="66" customFormat="1" ht="14.25" x14ac:dyDescent="0.25">
      <c r="G14155" s="28"/>
    </row>
    <row r="14156" spans="7:7" s="66" customFormat="1" ht="14.25" x14ac:dyDescent="0.25">
      <c r="G14156" s="28"/>
    </row>
    <row r="14157" spans="7:7" s="66" customFormat="1" ht="14.25" x14ac:dyDescent="0.25">
      <c r="G14157" s="28"/>
    </row>
    <row r="14158" spans="7:7" s="66" customFormat="1" ht="14.25" x14ac:dyDescent="0.25">
      <c r="G14158" s="28"/>
    </row>
    <row r="14159" spans="7:7" s="66" customFormat="1" ht="14.25" x14ac:dyDescent="0.25">
      <c r="G14159" s="28"/>
    </row>
    <row r="14160" spans="7:7" s="66" customFormat="1" ht="14.25" x14ac:dyDescent="0.25">
      <c r="G14160" s="28"/>
    </row>
    <row r="14161" spans="7:7" s="66" customFormat="1" ht="14.25" x14ac:dyDescent="0.25">
      <c r="G14161" s="28"/>
    </row>
    <row r="14162" spans="7:7" s="66" customFormat="1" ht="14.25" x14ac:dyDescent="0.25">
      <c r="G14162" s="28"/>
    </row>
    <row r="14163" spans="7:7" s="66" customFormat="1" ht="14.25" x14ac:dyDescent="0.25">
      <c r="G14163" s="28"/>
    </row>
    <row r="14164" spans="7:7" s="66" customFormat="1" ht="14.25" x14ac:dyDescent="0.25">
      <c r="G14164" s="28"/>
    </row>
    <row r="14165" spans="7:7" s="66" customFormat="1" ht="14.25" x14ac:dyDescent="0.25">
      <c r="G14165" s="28"/>
    </row>
    <row r="14166" spans="7:7" s="66" customFormat="1" ht="14.25" x14ac:dyDescent="0.25">
      <c r="G14166" s="28"/>
    </row>
    <row r="14167" spans="7:7" s="66" customFormat="1" ht="14.25" x14ac:dyDescent="0.25">
      <c r="G14167" s="28"/>
    </row>
    <row r="14168" spans="7:7" s="66" customFormat="1" ht="14.25" x14ac:dyDescent="0.25">
      <c r="G14168" s="28"/>
    </row>
    <row r="14169" spans="7:7" s="66" customFormat="1" ht="14.25" x14ac:dyDescent="0.25">
      <c r="G14169" s="28"/>
    </row>
    <row r="14170" spans="7:7" s="66" customFormat="1" ht="14.25" x14ac:dyDescent="0.25">
      <c r="G14170" s="28"/>
    </row>
    <row r="14171" spans="7:7" s="66" customFormat="1" ht="14.25" x14ac:dyDescent="0.25">
      <c r="G14171" s="28"/>
    </row>
    <row r="14172" spans="7:7" s="66" customFormat="1" ht="14.25" x14ac:dyDescent="0.25">
      <c r="G14172" s="28"/>
    </row>
    <row r="14173" spans="7:7" s="66" customFormat="1" ht="14.25" x14ac:dyDescent="0.25">
      <c r="G14173" s="28"/>
    </row>
    <row r="14174" spans="7:7" s="66" customFormat="1" ht="14.25" x14ac:dyDescent="0.25">
      <c r="G14174" s="28"/>
    </row>
    <row r="14175" spans="7:7" s="66" customFormat="1" ht="14.25" x14ac:dyDescent="0.25">
      <c r="G14175" s="28"/>
    </row>
    <row r="14176" spans="7:7" s="66" customFormat="1" ht="14.25" x14ac:dyDescent="0.25">
      <c r="G14176" s="28"/>
    </row>
    <row r="14177" spans="7:7" s="66" customFormat="1" ht="14.25" x14ac:dyDescent="0.25">
      <c r="G14177" s="28"/>
    </row>
    <row r="14178" spans="7:7" s="66" customFormat="1" ht="14.25" x14ac:dyDescent="0.25">
      <c r="G14178" s="28"/>
    </row>
    <row r="14179" spans="7:7" s="66" customFormat="1" ht="14.25" x14ac:dyDescent="0.25">
      <c r="G14179" s="28"/>
    </row>
    <row r="14180" spans="7:7" s="66" customFormat="1" ht="14.25" x14ac:dyDescent="0.25">
      <c r="G14180" s="28"/>
    </row>
    <row r="14181" spans="7:7" s="66" customFormat="1" ht="14.25" x14ac:dyDescent="0.25">
      <c r="G14181" s="28"/>
    </row>
    <row r="14182" spans="7:7" s="66" customFormat="1" ht="14.25" x14ac:dyDescent="0.25">
      <c r="G14182" s="28"/>
    </row>
    <row r="14183" spans="7:7" s="66" customFormat="1" ht="14.25" x14ac:dyDescent="0.25">
      <c r="G14183" s="28"/>
    </row>
    <row r="14184" spans="7:7" s="66" customFormat="1" ht="14.25" x14ac:dyDescent="0.25">
      <c r="G14184" s="28"/>
    </row>
    <row r="14185" spans="7:7" s="66" customFormat="1" ht="14.25" x14ac:dyDescent="0.25">
      <c r="G14185" s="28"/>
    </row>
    <row r="14186" spans="7:7" s="66" customFormat="1" ht="14.25" x14ac:dyDescent="0.25">
      <c r="G14186" s="28"/>
    </row>
    <row r="14187" spans="7:7" s="66" customFormat="1" ht="14.25" x14ac:dyDescent="0.25">
      <c r="G14187" s="28"/>
    </row>
    <row r="14188" spans="7:7" s="66" customFormat="1" ht="14.25" x14ac:dyDescent="0.25">
      <c r="G14188" s="28"/>
    </row>
    <row r="14189" spans="7:7" s="66" customFormat="1" ht="14.25" x14ac:dyDescent="0.25">
      <c r="G14189" s="28"/>
    </row>
    <row r="14190" spans="7:7" s="66" customFormat="1" ht="14.25" x14ac:dyDescent="0.25">
      <c r="G14190" s="28"/>
    </row>
    <row r="14191" spans="7:7" s="66" customFormat="1" ht="14.25" x14ac:dyDescent="0.25">
      <c r="G14191" s="28"/>
    </row>
    <row r="14192" spans="7:7" s="66" customFormat="1" ht="14.25" x14ac:dyDescent="0.25">
      <c r="G14192" s="28"/>
    </row>
    <row r="14193" spans="7:7" s="66" customFormat="1" ht="14.25" x14ac:dyDescent="0.25">
      <c r="G14193" s="28"/>
    </row>
    <row r="14194" spans="7:7" s="66" customFormat="1" ht="14.25" x14ac:dyDescent="0.25">
      <c r="G14194" s="28"/>
    </row>
    <row r="14195" spans="7:7" s="66" customFormat="1" ht="14.25" x14ac:dyDescent="0.25">
      <c r="G14195" s="28"/>
    </row>
    <row r="14196" spans="7:7" s="66" customFormat="1" ht="14.25" x14ac:dyDescent="0.25">
      <c r="G14196" s="28"/>
    </row>
    <row r="14197" spans="7:7" s="66" customFormat="1" ht="14.25" x14ac:dyDescent="0.25">
      <c r="G14197" s="28"/>
    </row>
    <row r="14198" spans="7:7" s="66" customFormat="1" ht="14.25" x14ac:dyDescent="0.25">
      <c r="G14198" s="28"/>
    </row>
    <row r="14199" spans="7:7" s="66" customFormat="1" ht="14.25" x14ac:dyDescent="0.25">
      <c r="G14199" s="28"/>
    </row>
    <row r="14200" spans="7:7" s="66" customFormat="1" ht="14.25" x14ac:dyDescent="0.25">
      <c r="G14200" s="28"/>
    </row>
    <row r="14201" spans="7:7" s="66" customFormat="1" ht="14.25" x14ac:dyDescent="0.25">
      <c r="G14201" s="28"/>
    </row>
    <row r="14202" spans="7:7" s="66" customFormat="1" ht="14.25" x14ac:dyDescent="0.25">
      <c r="G14202" s="28"/>
    </row>
    <row r="14203" spans="7:7" s="66" customFormat="1" ht="14.25" x14ac:dyDescent="0.25">
      <c r="G14203" s="28"/>
    </row>
    <row r="14204" spans="7:7" s="66" customFormat="1" ht="14.25" x14ac:dyDescent="0.25">
      <c r="G14204" s="28"/>
    </row>
    <row r="14205" spans="7:7" s="66" customFormat="1" ht="14.25" x14ac:dyDescent="0.25">
      <c r="G14205" s="28"/>
    </row>
    <row r="14206" spans="7:7" s="66" customFormat="1" ht="14.25" x14ac:dyDescent="0.25">
      <c r="G14206" s="28"/>
    </row>
    <row r="14207" spans="7:7" s="66" customFormat="1" ht="14.25" x14ac:dyDescent="0.25">
      <c r="G14207" s="28"/>
    </row>
    <row r="14208" spans="7:7" s="66" customFormat="1" ht="14.25" x14ac:dyDescent="0.25">
      <c r="G14208" s="28"/>
    </row>
    <row r="14209" spans="7:7" s="66" customFormat="1" ht="14.25" x14ac:dyDescent="0.25">
      <c r="G14209" s="28"/>
    </row>
    <row r="14210" spans="7:7" s="66" customFormat="1" ht="14.25" x14ac:dyDescent="0.25">
      <c r="G14210" s="28"/>
    </row>
    <row r="14211" spans="7:7" s="66" customFormat="1" ht="14.25" x14ac:dyDescent="0.25">
      <c r="G14211" s="28"/>
    </row>
    <row r="14212" spans="7:7" s="66" customFormat="1" ht="14.25" x14ac:dyDescent="0.25">
      <c r="G14212" s="28"/>
    </row>
    <row r="14213" spans="7:7" s="66" customFormat="1" ht="14.25" x14ac:dyDescent="0.25">
      <c r="G14213" s="28"/>
    </row>
    <row r="14214" spans="7:7" s="66" customFormat="1" ht="14.25" x14ac:dyDescent="0.25">
      <c r="G14214" s="28"/>
    </row>
    <row r="14215" spans="7:7" s="66" customFormat="1" ht="14.25" x14ac:dyDescent="0.25">
      <c r="G14215" s="28"/>
    </row>
    <row r="14216" spans="7:7" s="66" customFormat="1" ht="14.25" x14ac:dyDescent="0.25">
      <c r="G14216" s="28"/>
    </row>
    <row r="14217" spans="7:7" s="66" customFormat="1" ht="14.25" x14ac:dyDescent="0.25">
      <c r="G14217" s="28"/>
    </row>
    <row r="14218" spans="7:7" s="66" customFormat="1" ht="14.25" x14ac:dyDescent="0.25">
      <c r="G14218" s="28"/>
    </row>
    <row r="14219" spans="7:7" s="66" customFormat="1" ht="14.25" x14ac:dyDescent="0.25">
      <c r="G14219" s="28"/>
    </row>
    <row r="14220" spans="7:7" s="66" customFormat="1" ht="14.25" x14ac:dyDescent="0.25">
      <c r="G14220" s="28"/>
    </row>
    <row r="14221" spans="7:7" s="66" customFormat="1" ht="14.25" x14ac:dyDescent="0.25">
      <c r="G14221" s="28"/>
    </row>
    <row r="14222" spans="7:7" s="66" customFormat="1" ht="14.25" x14ac:dyDescent="0.25">
      <c r="G14222" s="28"/>
    </row>
    <row r="14223" spans="7:7" s="66" customFormat="1" ht="14.25" x14ac:dyDescent="0.25">
      <c r="G14223" s="28"/>
    </row>
    <row r="14224" spans="7:7" s="66" customFormat="1" ht="14.25" x14ac:dyDescent="0.25">
      <c r="G14224" s="28"/>
    </row>
    <row r="14225" spans="7:7" s="66" customFormat="1" ht="14.25" x14ac:dyDescent="0.25">
      <c r="G14225" s="28"/>
    </row>
    <row r="14226" spans="7:7" s="66" customFormat="1" ht="14.25" x14ac:dyDescent="0.25">
      <c r="G14226" s="28"/>
    </row>
    <row r="14227" spans="7:7" s="66" customFormat="1" ht="14.25" x14ac:dyDescent="0.25">
      <c r="G14227" s="28"/>
    </row>
    <row r="14228" spans="7:7" s="66" customFormat="1" ht="14.25" x14ac:dyDescent="0.25">
      <c r="G14228" s="28"/>
    </row>
    <row r="14229" spans="7:7" s="66" customFormat="1" ht="14.25" x14ac:dyDescent="0.25">
      <c r="G14229" s="28"/>
    </row>
    <row r="14230" spans="7:7" s="66" customFormat="1" ht="14.25" x14ac:dyDescent="0.25">
      <c r="G14230" s="28"/>
    </row>
    <row r="14231" spans="7:7" s="66" customFormat="1" ht="14.25" x14ac:dyDescent="0.25">
      <c r="G14231" s="28"/>
    </row>
    <row r="14232" spans="7:7" s="66" customFormat="1" ht="14.25" x14ac:dyDescent="0.25">
      <c r="G14232" s="28"/>
    </row>
    <row r="14233" spans="7:7" s="66" customFormat="1" ht="14.25" x14ac:dyDescent="0.25">
      <c r="G14233" s="28"/>
    </row>
    <row r="14234" spans="7:7" s="66" customFormat="1" ht="14.25" x14ac:dyDescent="0.25">
      <c r="G14234" s="28"/>
    </row>
    <row r="14235" spans="7:7" s="66" customFormat="1" ht="14.25" x14ac:dyDescent="0.25">
      <c r="G14235" s="28"/>
    </row>
    <row r="14236" spans="7:7" s="66" customFormat="1" ht="14.25" x14ac:dyDescent="0.25">
      <c r="G14236" s="28"/>
    </row>
    <row r="14237" spans="7:7" s="66" customFormat="1" ht="14.25" x14ac:dyDescent="0.25">
      <c r="G14237" s="28"/>
    </row>
    <row r="14238" spans="7:7" s="66" customFormat="1" ht="14.25" x14ac:dyDescent="0.25">
      <c r="G14238" s="28"/>
    </row>
    <row r="14239" spans="7:7" s="66" customFormat="1" ht="14.25" x14ac:dyDescent="0.25">
      <c r="G14239" s="28"/>
    </row>
    <row r="14240" spans="7:7" s="66" customFormat="1" ht="14.25" x14ac:dyDescent="0.25">
      <c r="G14240" s="28"/>
    </row>
    <row r="14241" spans="7:7" s="66" customFormat="1" ht="14.25" x14ac:dyDescent="0.25">
      <c r="G14241" s="28"/>
    </row>
    <row r="14242" spans="7:7" s="66" customFormat="1" ht="14.25" x14ac:dyDescent="0.25">
      <c r="G14242" s="28"/>
    </row>
    <row r="14243" spans="7:7" s="66" customFormat="1" ht="14.25" x14ac:dyDescent="0.25">
      <c r="G14243" s="28"/>
    </row>
    <row r="14244" spans="7:7" s="66" customFormat="1" ht="14.25" x14ac:dyDescent="0.25">
      <c r="G14244" s="28"/>
    </row>
    <row r="14245" spans="7:7" s="66" customFormat="1" ht="14.25" x14ac:dyDescent="0.25">
      <c r="G14245" s="28"/>
    </row>
    <row r="14246" spans="7:7" s="66" customFormat="1" ht="14.25" x14ac:dyDescent="0.25">
      <c r="G14246" s="28"/>
    </row>
    <row r="14247" spans="7:7" s="66" customFormat="1" ht="14.25" x14ac:dyDescent="0.25">
      <c r="G14247" s="28"/>
    </row>
    <row r="14248" spans="7:7" s="66" customFormat="1" ht="14.25" x14ac:dyDescent="0.25">
      <c r="G14248" s="28"/>
    </row>
    <row r="14249" spans="7:7" s="66" customFormat="1" ht="14.25" x14ac:dyDescent="0.25">
      <c r="G14249" s="28"/>
    </row>
    <row r="14250" spans="7:7" s="66" customFormat="1" ht="14.25" x14ac:dyDescent="0.25">
      <c r="G14250" s="28"/>
    </row>
    <row r="14251" spans="7:7" s="66" customFormat="1" ht="14.25" x14ac:dyDescent="0.25">
      <c r="G14251" s="28"/>
    </row>
    <row r="14252" spans="7:7" s="66" customFormat="1" ht="14.25" x14ac:dyDescent="0.25">
      <c r="G14252" s="28"/>
    </row>
    <row r="14253" spans="7:7" s="66" customFormat="1" ht="14.25" x14ac:dyDescent="0.25">
      <c r="G14253" s="28"/>
    </row>
    <row r="14254" spans="7:7" s="66" customFormat="1" ht="14.25" x14ac:dyDescent="0.25">
      <c r="G14254" s="28"/>
    </row>
    <row r="14255" spans="7:7" s="66" customFormat="1" ht="14.25" x14ac:dyDescent="0.25">
      <c r="G14255" s="28"/>
    </row>
    <row r="14256" spans="7:7" s="66" customFormat="1" ht="14.25" x14ac:dyDescent="0.25">
      <c r="G14256" s="28"/>
    </row>
    <row r="14257" spans="7:7" s="66" customFormat="1" ht="14.25" x14ac:dyDescent="0.25">
      <c r="G14257" s="28"/>
    </row>
    <row r="14258" spans="7:7" s="66" customFormat="1" ht="14.25" x14ac:dyDescent="0.25">
      <c r="G14258" s="28"/>
    </row>
    <row r="14259" spans="7:7" s="66" customFormat="1" ht="14.25" x14ac:dyDescent="0.25">
      <c r="G14259" s="28"/>
    </row>
    <row r="14260" spans="7:7" s="66" customFormat="1" ht="14.25" x14ac:dyDescent="0.25">
      <c r="G14260" s="28"/>
    </row>
    <row r="14261" spans="7:7" s="66" customFormat="1" ht="14.25" x14ac:dyDescent="0.25">
      <c r="G14261" s="28"/>
    </row>
    <row r="14262" spans="7:7" s="66" customFormat="1" ht="14.25" x14ac:dyDescent="0.25">
      <c r="G14262" s="28"/>
    </row>
    <row r="14263" spans="7:7" s="66" customFormat="1" ht="14.25" x14ac:dyDescent="0.25">
      <c r="G14263" s="28"/>
    </row>
    <row r="14264" spans="7:7" s="66" customFormat="1" ht="14.25" x14ac:dyDescent="0.25">
      <c r="G14264" s="28"/>
    </row>
    <row r="14265" spans="7:7" s="66" customFormat="1" ht="14.25" x14ac:dyDescent="0.25">
      <c r="G14265" s="28"/>
    </row>
    <row r="14266" spans="7:7" s="66" customFormat="1" ht="14.25" x14ac:dyDescent="0.25">
      <c r="G14266" s="28"/>
    </row>
    <row r="14267" spans="7:7" s="66" customFormat="1" ht="14.25" x14ac:dyDescent="0.25">
      <c r="G14267" s="28"/>
    </row>
    <row r="14268" spans="7:7" s="66" customFormat="1" ht="14.25" x14ac:dyDescent="0.25">
      <c r="G14268" s="28"/>
    </row>
    <row r="14269" spans="7:7" s="66" customFormat="1" ht="14.25" x14ac:dyDescent="0.25">
      <c r="G14269" s="28"/>
    </row>
    <row r="14270" spans="7:7" s="66" customFormat="1" ht="14.25" x14ac:dyDescent="0.25">
      <c r="G14270" s="28"/>
    </row>
    <row r="14271" spans="7:7" s="66" customFormat="1" ht="14.25" x14ac:dyDescent="0.25">
      <c r="G14271" s="28"/>
    </row>
    <row r="14272" spans="7:7" s="66" customFormat="1" ht="14.25" x14ac:dyDescent="0.25">
      <c r="G14272" s="28"/>
    </row>
    <row r="14273" spans="7:7" s="66" customFormat="1" ht="14.25" x14ac:dyDescent="0.25">
      <c r="G14273" s="28"/>
    </row>
    <row r="14274" spans="7:7" s="66" customFormat="1" ht="14.25" x14ac:dyDescent="0.25">
      <c r="G14274" s="28"/>
    </row>
    <row r="14275" spans="7:7" s="66" customFormat="1" ht="14.25" x14ac:dyDescent="0.25">
      <c r="G14275" s="28"/>
    </row>
    <row r="14276" spans="7:7" s="66" customFormat="1" ht="14.25" x14ac:dyDescent="0.25">
      <c r="G14276" s="28"/>
    </row>
    <row r="14277" spans="7:7" s="66" customFormat="1" ht="14.25" x14ac:dyDescent="0.25">
      <c r="G14277" s="28"/>
    </row>
    <row r="14278" spans="7:7" s="66" customFormat="1" ht="14.25" x14ac:dyDescent="0.25">
      <c r="G14278" s="28"/>
    </row>
    <row r="14279" spans="7:7" s="66" customFormat="1" ht="14.25" x14ac:dyDescent="0.25">
      <c r="G14279" s="28"/>
    </row>
    <row r="14280" spans="7:7" s="66" customFormat="1" ht="14.25" x14ac:dyDescent="0.25">
      <c r="G14280" s="28"/>
    </row>
    <row r="14281" spans="7:7" s="66" customFormat="1" ht="14.25" x14ac:dyDescent="0.25">
      <c r="G14281" s="28"/>
    </row>
    <row r="14282" spans="7:7" s="66" customFormat="1" ht="14.25" x14ac:dyDescent="0.25">
      <c r="G14282" s="28"/>
    </row>
    <row r="14283" spans="7:7" s="66" customFormat="1" ht="14.25" x14ac:dyDescent="0.25">
      <c r="G14283" s="28"/>
    </row>
    <row r="14284" spans="7:7" s="66" customFormat="1" ht="14.25" x14ac:dyDescent="0.25">
      <c r="G14284" s="28"/>
    </row>
    <row r="14285" spans="7:7" s="66" customFormat="1" ht="14.25" x14ac:dyDescent="0.25">
      <c r="G14285" s="28"/>
    </row>
    <row r="14286" spans="7:7" s="66" customFormat="1" ht="14.25" x14ac:dyDescent="0.25">
      <c r="G14286" s="28"/>
    </row>
    <row r="14287" spans="7:7" s="66" customFormat="1" ht="14.25" x14ac:dyDescent="0.25">
      <c r="G14287" s="28"/>
    </row>
    <row r="14288" spans="7:7" s="66" customFormat="1" ht="14.25" x14ac:dyDescent="0.25">
      <c r="G14288" s="28"/>
    </row>
    <row r="14289" spans="7:7" s="66" customFormat="1" ht="14.25" x14ac:dyDescent="0.25">
      <c r="G14289" s="28"/>
    </row>
    <row r="14290" spans="7:7" s="66" customFormat="1" ht="14.25" x14ac:dyDescent="0.25">
      <c r="G14290" s="28"/>
    </row>
    <row r="14291" spans="7:7" s="66" customFormat="1" ht="14.25" x14ac:dyDescent="0.25">
      <c r="G14291" s="28"/>
    </row>
    <row r="14292" spans="7:7" s="66" customFormat="1" ht="14.25" x14ac:dyDescent="0.25">
      <c r="G14292" s="28"/>
    </row>
    <row r="14293" spans="7:7" s="66" customFormat="1" ht="14.25" x14ac:dyDescent="0.25">
      <c r="G14293" s="28"/>
    </row>
    <row r="14294" spans="7:7" s="66" customFormat="1" ht="14.25" x14ac:dyDescent="0.25">
      <c r="G14294" s="28"/>
    </row>
    <row r="14295" spans="7:7" s="66" customFormat="1" ht="14.25" x14ac:dyDescent="0.25">
      <c r="G14295" s="28"/>
    </row>
    <row r="14296" spans="7:7" s="66" customFormat="1" ht="14.25" x14ac:dyDescent="0.25">
      <c r="G14296" s="28"/>
    </row>
    <row r="14297" spans="7:7" s="66" customFormat="1" ht="14.25" x14ac:dyDescent="0.25">
      <c r="G14297" s="28"/>
    </row>
    <row r="14298" spans="7:7" s="66" customFormat="1" ht="14.25" x14ac:dyDescent="0.25">
      <c r="G14298" s="28"/>
    </row>
    <row r="14299" spans="7:7" s="66" customFormat="1" ht="14.25" x14ac:dyDescent="0.25">
      <c r="G14299" s="28"/>
    </row>
    <row r="14300" spans="7:7" s="66" customFormat="1" ht="14.25" x14ac:dyDescent="0.25">
      <c r="G14300" s="28"/>
    </row>
    <row r="14301" spans="7:7" s="66" customFormat="1" ht="14.25" x14ac:dyDescent="0.25">
      <c r="G14301" s="28"/>
    </row>
    <row r="14302" spans="7:7" s="66" customFormat="1" ht="14.25" x14ac:dyDescent="0.25">
      <c r="G14302" s="28"/>
    </row>
    <row r="14303" spans="7:7" s="66" customFormat="1" ht="14.25" x14ac:dyDescent="0.25">
      <c r="G14303" s="28"/>
    </row>
    <row r="14304" spans="7:7" s="66" customFormat="1" ht="14.25" x14ac:dyDescent="0.25">
      <c r="G14304" s="28"/>
    </row>
    <row r="14305" spans="7:7" s="66" customFormat="1" ht="14.25" x14ac:dyDescent="0.25">
      <c r="G14305" s="28"/>
    </row>
    <row r="14306" spans="7:7" s="66" customFormat="1" ht="14.25" x14ac:dyDescent="0.25">
      <c r="G14306" s="28"/>
    </row>
    <row r="14307" spans="7:7" s="66" customFormat="1" ht="14.25" x14ac:dyDescent="0.25">
      <c r="G14307" s="28"/>
    </row>
    <row r="14308" spans="7:7" s="66" customFormat="1" ht="14.25" x14ac:dyDescent="0.25">
      <c r="G14308" s="28"/>
    </row>
    <row r="14309" spans="7:7" s="66" customFormat="1" ht="14.25" x14ac:dyDescent="0.25">
      <c r="G14309" s="28"/>
    </row>
    <row r="14310" spans="7:7" s="66" customFormat="1" ht="14.25" x14ac:dyDescent="0.25">
      <c r="G14310" s="28"/>
    </row>
    <row r="14311" spans="7:7" s="66" customFormat="1" ht="14.25" x14ac:dyDescent="0.25">
      <c r="G14311" s="28"/>
    </row>
    <row r="14312" spans="7:7" s="66" customFormat="1" ht="14.25" x14ac:dyDescent="0.25">
      <c r="G14312" s="28"/>
    </row>
    <row r="14313" spans="7:7" s="66" customFormat="1" ht="14.25" x14ac:dyDescent="0.25">
      <c r="G14313" s="28"/>
    </row>
    <row r="14314" spans="7:7" s="66" customFormat="1" ht="14.25" x14ac:dyDescent="0.25">
      <c r="G14314" s="28"/>
    </row>
    <row r="14315" spans="7:7" s="66" customFormat="1" ht="14.25" x14ac:dyDescent="0.25">
      <c r="G14315" s="28"/>
    </row>
    <row r="14316" spans="7:7" s="66" customFormat="1" ht="14.25" x14ac:dyDescent="0.25">
      <c r="G14316" s="28"/>
    </row>
    <row r="14317" spans="7:7" s="66" customFormat="1" ht="14.25" x14ac:dyDescent="0.25">
      <c r="G14317" s="28"/>
    </row>
    <row r="14318" spans="7:7" s="66" customFormat="1" ht="14.25" x14ac:dyDescent="0.25">
      <c r="G14318" s="28"/>
    </row>
    <row r="14319" spans="7:7" s="66" customFormat="1" ht="14.25" x14ac:dyDescent="0.25">
      <c r="G14319" s="28"/>
    </row>
    <row r="14320" spans="7:7" s="66" customFormat="1" ht="14.25" x14ac:dyDescent="0.25">
      <c r="G14320" s="28"/>
    </row>
    <row r="14321" spans="7:7" s="66" customFormat="1" ht="14.25" x14ac:dyDescent="0.25">
      <c r="G14321" s="28"/>
    </row>
    <row r="14322" spans="7:7" s="66" customFormat="1" ht="14.25" x14ac:dyDescent="0.25">
      <c r="G14322" s="28"/>
    </row>
    <row r="14323" spans="7:7" s="66" customFormat="1" ht="14.25" x14ac:dyDescent="0.25">
      <c r="G14323" s="28"/>
    </row>
    <row r="14324" spans="7:7" s="66" customFormat="1" ht="14.25" x14ac:dyDescent="0.25">
      <c r="G14324" s="28"/>
    </row>
    <row r="14325" spans="7:7" s="66" customFormat="1" ht="14.25" x14ac:dyDescent="0.25">
      <c r="G14325" s="28"/>
    </row>
    <row r="14326" spans="7:7" s="66" customFormat="1" ht="14.25" x14ac:dyDescent="0.25">
      <c r="G14326" s="28"/>
    </row>
    <row r="14327" spans="7:7" s="66" customFormat="1" ht="14.25" x14ac:dyDescent="0.25">
      <c r="G14327" s="28"/>
    </row>
    <row r="14328" spans="7:7" s="66" customFormat="1" ht="14.25" x14ac:dyDescent="0.25">
      <c r="G14328" s="28"/>
    </row>
    <row r="14329" spans="7:7" s="66" customFormat="1" ht="14.25" x14ac:dyDescent="0.25">
      <c r="G14329" s="28"/>
    </row>
    <row r="14330" spans="7:7" s="66" customFormat="1" ht="14.25" x14ac:dyDescent="0.25">
      <c r="G14330" s="28"/>
    </row>
    <row r="14331" spans="7:7" s="66" customFormat="1" ht="14.25" x14ac:dyDescent="0.25">
      <c r="G14331" s="28"/>
    </row>
    <row r="14332" spans="7:7" s="66" customFormat="1" ht="14.25" x14ac:dyDescent="0.25">
      <c r="G14332" s="28"/>
    </row>
    <row r="14333" spans="7:7" s="66" customFormat="1" ht="14.25" x14ac:dyDescent="0.25">
      <c r="G14333" s="28"/>
    </row>
    <row r="14334" spans="7:7" s="66" customFormat="1" ht="14.25" x14ac:dyDescent="0.25">
      <c r="G14334" s="28"/>
    </row>
    <row r="14335" spans="7:7" s="66" customFormat="1" ht="14.25" x14ac:dyDescent="0.25">
      <c r="G14335" s="28"/>
    </row>
    <row r="14336" spans="7:7" s="66" customFormat="1" ht="14.25" x14ac:dyDescent="0.25">
      <c r="G14336" s="28"/>
    </row>
    <row r="14337" spans="7:7" s="66" customFormat="1" ht="14.25" x14ac:dyDescent="0.25">
      <c r="G14337" s="28"/>
    </row>
    <row r="14338" spans="7:7" s="66" customFormat="1" ht="14.25" x14ac:dyDescent="0.25">
      <c r="G14338" s="28"/>
    </row>
    <row r="14339" spans="7:7" s="66" customFormat="1" ht="14.25" x14ac:dyDescent="0.25">
      <c r="G14339" s="28"/>
    </row>
    <row r="14340" spans="7:7" s="66" customFormat="1" ht="14.25" x14ac:dyDescent="0.25">
      <c r="G14340" s="28"/>
    </row>
    <row r="14341" spans="7:7" s="66" customFormat="1" ht="14.25" x14ac:dyDescent="0.25">
      <c r="G14341" s="28"/>
    </row>
    <row r="14342" spans="7:7" s="66" customFormat="1" ht="14.25" x14ac:dyDescent="0.25">
      <c r="G14342" s="28"/>
    </row>
    <row r="14343" spans="7:7" s="66" customFormat="1" ht="14.25" x14ac:dyDescent="0.25">
      <c r="G14343" s="28"/>
    </row>
    <row r="14344" spans="7:7" s="66" customFormat="1" ht="14.25" x14ac:dyDescent="0.25">
      <c r="G14344" s="28"/>
    </row>
    <row r="14345" spans="7:7" s="66" customFormat="1" ht="14.25" x14ac:dyDescent="0.25">
      <c r="G14345" s="28"/>
    </row>
    <row r="14346" spans="7:7" s="66" customFormat="1" ht="14.25" x14ac:dyDescent="0.25">
      <c r="G14346" s="28"/>
    </row>
    <row r="14347" spans="7:7" s="66" customFormat="1" ht="14.25" x14ac:dyDescent="0.25">
      <c r="G14347" s="28"/>
    </row>
    <row r="14348" spans="7:7" s="66" customFormat="1" ht="14.25" x14ac:dyDescent="0.25">
      <c r="G14348" s="28"/>
    </row>
    <row r="14349" spans="7:7" s="66" customFormat="1" ht="14.25" x14ac:dyDescent="0.25">
      <c r="G14349" s="28"/>
    </row>
    <row r="14350" spans="7:7" s="66" customFormat="1" ht="14.25" x14ac:dyDescent="0.25">
      <c r="G14350" s="28"/>
    </row>
    <row r="14351" spans="7:7" s="66" customFormat="1" ht="14.25" x14ac:dyDescent="0.25">
      <c r="G14351" s="28"/>
    </row>
    <row r="14352" spans="7:7" s="66" customFormat="1" ht="14.25" x14ac:dyDescent="0.25">
      <c r="G14352" s="28"/>
    </row>
    <row r="14353" spans="7:7" s="66" customFormat="1" ht="14.25" x14ac:dyDescent="0.25">
      <c r="G14353" s="28"/>
    </row>
    <row r="14354" spans="7:7" s="66" customFormat="1" ht="14.25" x14ac:dyDescent="0.25">
      <c r="G14354" s="28"/>
    </row>
    <row r="14355" spans="7:7" s="66" customFormat="1" ht="14.25" x14ac:dyDescent="0.25">
      <c r="G14355" s="28"/>
    </row>
    <row r="14356" spans="7:7" s="66" customFormat="1" ht="14.25" x14ac:dyDescent="0.25">
      <c r="G14356" s="28"/>
    </row>
    <row r="14357" spans="7:7" s="66" customFormat="1" ht="14.25" x14ac:dyDescent="0.25">
      <c r="G14357" s="28"/>
    </row>
    <row r="14358" spans="7:7" s="66" customFormat="1" ht="14.25" x14ac:dyDescent="0.25">
      <c r="G14358" s="28"/>
    </row>
    <row r="14359" spans="7:7" s="66" customFormat="1" ht="14.25" x14ac:dyDescent="0.25">
      <c r="G14359" s="28"/>
    </row>
    <row r="14360" spans="7:7" s="66" customFormat="1" ht="14.25" x14ac:dyDescent="0.25">
      <c r="G14360" s="28"/>
    </row>
    <row r="14361" spans="7:7" s="66" customFormat="1" ht="14.25" x14ac:dyDescent="0.25">
      <c r="G14361" s="28"/>
    </row>
    <row r="14362" spans="7:7" s="66" customFormat="1" ht="14.25" x14ac:dyDescent="0.25">
      <c r="G14362" s="28"/>
    </row>
    <row r="14363" spans="7:7" s="66" customFormat="1" ht="14.25" x14ac:dyDescent="0.25">
      <c r="G14363" s="28"/>
    </row>
    <row r="14364" spans="7:7" s="66" customFormat="1" ht="14.25" x14ac:dyDescent="0.25">
      <c r="G14364" s="28"/>
    </row>
    <row r="14365" spans="7:7" s="66" customFormat="1" ht="14.25" x14ac:dyDescent="0.25">
      <c r="G14365" s="28"/>
    </row>
    <row r="14366" spans="7:7" s="66" customFormat="1" ht="14.25" x14ac:dyDescent="0.25">
      <c r="G14366" s="28"/>
    </row>
    <row r="14367" spans="7:7" s="66" customFormat="1" ht="14.25" x14ac:dyDescent="0.25">
      <c r="G14367" s="28"/>
    </row>
    <row r="14368" spans="7:7" s="66" customFormat="1" ht="14.25" x14ac:dyDescent="0.25">
      <c r="G14368" s="28"/>
    </row>
    <row r="14369" spans="7:7" s="66" customFormat="1" ht="14.25" x14ac:dyDescent="0.25">
      <c r="G14369" s="28"/>
    </row>
    <row r="14370" spans="7:7" s="66" customFormat="1" ht="14.25" x14ac:dyDescent="0.25">
      <c r="G14370" s="28"/>
    </row>
    <row r="14371" spans="7:7" s="66" customFormat="1" ht="14.25" x14ac:dyDescent="0.25">
      <c r="G14371" s="28"/>
    </row>
    <row r="14372" spans="7:7" s="66" customFormat="1" ht="14.25" x14ac:dyDescent="0.25">
      <c r="G14372" s="28"/>
    </row>
    <row r="14373" spans="7:7" s="66" customFormat="1" ht="14.25" x14ac:dyDescent="0.25">
      <c r="G14373" s="28"/>
    </row>
    <row r="14374" spans="7:7" s="66" customFormat="1" ht="14.25" x14ac:dyDescent="0.25">
      <c r="G14374" s="28"/>
    </row>
    <row r="14375" spans="7:7" s="66" customFormat="1" ht="14.25" x14ac:dyDescent="0.25">
      <c r="G14375" s="28"/>
    </row>
    <row r="14376" spans="7:7" s="66" customFormat="1" ht="14.25" x14ac:dyDescent="0.25">
      <c r="G14376" s="28"/>
    </row>
    <row r="14377" spans="7:7" s="66" customFormat="1" ht="14.25" x14ac:dyDescent="0.25">
      <c r="G14377" s="28"/>
    </row>
    <row r="14378" spans="7:7" s="66" customFormat="1" ht="14.25" x14ac:dyDescent="0.25">
      <c r="G14378" s="28"/>
    </row>
    <row r="14379" spans="7:7" s="66" customFormat="1" ht="14.25" x14ac:dyDescent="0.25">
      <c r="G14379" s="28"/>
    </row>
    <row r="14380" spans="7:7" s="66" customFormat="1" ht="14.25" x14ac:dyDescent="0.25">
      <c r="G14380" s="28"/>
    </row>
    <row r="14381" spans="7:7" s="66" customFormat="1" ht="14.25" x14ac:dyDescent="0.25">
      <c r="G14381" s="28"/>
    </row>
    <row r="14382" spans="7:7" s="66" customFormat="1" ht="14.25" x14ac:dyDescent="0.25">
      <c r="G14382" s="28"/>
    </row>
    <row r="14383" spans="7:7" s="66" customFormat="1" ht="14.25" x14ac:dyDescent="0.25">
      <c r="G14383" s="28"/>
    </row>
    <row r="14384" spans="7:7" s="66" customFormat="1" ht="14.25" x14ac:dyDescent="0.25">
      <c r="G14384" s="28"/>
    </row>
    <row r="14385" spans="7:7" s="66" customFormat="1" ht="14.25" x14ac:dyDescent="0.25">
      <c r="G14385" s="28"/>
    </row>
    <row r="14386" spans="7:7" s="66" customFormat="1" ht="14.25" x14ac:dyDescent="0.25">
      <c r="G14386" s="28"/>
    </row>
    <row r="14387" spans="7:7" s="66" customFormat="1" ht="14.25" x14ac:dyDescent="0.25">
      <c r="G14387" s="28"/>
    </row>
    <row r="14388" spans="7:7" s="66" customFormat="1" ht="14.25" x14ac:dyDescent="0.25">
      <c r="G14388" s="28"/>
    </row>
    <row r="14389" spans="7:7" s="66" customFormat="1" ht="14.25" x14ac:dyDescent="0.25">
      <c r="G14389" s="28"/>
    </row>
    <row r="14390" spans="7:7" s="66" customFormat="1" ht="14.25" x14ac:dyDescent="0.25">
      <c r="G14390" s="28"/>
    </row>
    <row r="14391" spans="7:7" s="66" customFormat="1" ht="14.25" x14ac:dyDescent="0.25">
      <c r="G14391" s="28"/>
    </row>
    <row r="14392" spans="7:7" s="66" customFormat="1" ht="14.25" x14ac:dyDescent="0.25">
      <c r="G14392" s="28"/>
    </row>
    <row r="14393" spans="7:7" s="66" customFormat="1" ht="14.25" x14ac:dyDescent="0.25">
      <c r="G14393" s="28"/>
    </row>
    <row r="14394" spans="7:7" s="66" customFormat="1" ht="14.25" x14ac:dyDescent="0.25">
      <c r="G14394" s="28"/>
    </row>
    <row r="14395" spans="7:7" s="66" customFormat="1" ht="14.25" x14ac:dyDescent="0.25">
      <c r="G14395" s="28"/>
    </row>
    <row r="14396" spans="7:7" s="66" customFormat="1" ht="14.25" x14ac:dyDescent="0.25">
      <c r="G14396" s="28"/>
    </row>
    <row r="14397" spans="7:7" s="66" customFormat="1" ht="14.25" x14ac:dyDescent="0.25">
      <c r="G14397" s="28"/>
    </row>
    <row r="14398" spans="7:7" s="66" customFormat="1" ht="14.25" x14ac:dyDescent="0.25">
      <c r="G14398" s="28"/>
    </row>
    <row r="14399" spans="7:7" s="66" customFormat="1" ht="14.25" x14ac:dyDescent="0.25">
      <c r="G14399" s="28"/>
    </row>
    <row r="14400" spans="7:7" s="66" customFormat="1" ht="14.25" x14ac:dyDescent="0.25">
      <c r="G14400" s="28"/>
    </row>
    <row r="14401" spans="7:7" s="66" customFormat="1" ht="14.25" x14ac:dyDescent="0.25">
      <c r="G14401" s="28"/>
    </row>
    <row r="14402" spans="7:7" s="66" customFormat="1" ht="14.25" x14ac:dyDescent="0.25">
      <c r="G14402" s="28"/>
    </row>
    <row r="14403" spans="7:7" s="66" customFormat="1" ht="14.25" x14ac:dyDescent="0.25">
      <c r="G14403" s="28"/>
    </row>
    <row r="14404" spans="7:7" s="66" customFormat="1" ht="14.25" x14ac:dyDescent="0.25">
      <c r="G14404" s="28"/>
    </row>
    <row r="14405" spans="7:7" s="66" customFormat="1" ht="14.25" x14ac:dyDescent="0.25">
      <c r="G14405" s="28"/>
    </row>
    <row r="14406" spans="7:7" s="66" customFormat="1" ht="14.25" x14ac:dyDescent="0.25">
      <c r="G14406" s="28"/>
    </row>
    <row r="14407" spans="7:7" s="66" customFormat="1" ht="14.25" x14ac:dyDescent="0.25">
      <c r="G14407" s="28"/>
    </row>
    <row r="14408" spans="7:7" s="66" customFormat="1" ht="14.25" x14ac:dyDescent="0.25">
      <c r="G14408" s="28"/>
    </row>
    <row r="14409" spans="7:7" s="66" customFormat="1" ht="14.25" x14ac:dyDescent="0.25">
      <c r="G14409" s="28"/>
    </row>
    <row r="14410" spans="7:7" s="66" customFormat="1" ht="14.25" x14ac:dyDescent="0.25">
      <c r="G14410" s="28"/>
    </row>
    <row r="14411" spans="7:7" s="66" customFormat="1" ht="14.25" x14ac:dyDescent="0.25">
      <c r="G14411" s="28"/>
    </row>
    <row r="14412" spans="7:7" s="66" customFormat="1" ht="14.25" x14ac:dyDescent="0.25">
      <c r="G14412" s="28"/>
    </row>
    <row r="14413" spans="7:7" s="66" customFormat="1" ht="14.25" x14ac:dyDescent="0.25">
      <c r="G14413" s="28"/>
    </row>
    <row r="14414" spans="7:7" s="66" customFormat="1" ht="14.25" x14ac:dyDescent="0.25">
      <c r="G14414" s="28"/>
    </row>
    <row r="14415" spans="7:7" s="66" customFormat="1" ht="14.25" x14ac:dyDescent="0.25">
      <c r="G14415" s="28"/>
    </row>
    <row r="14416" spans="7:7" s="66" customFormat="1" ht="14.25" x14ac:dyDescent="0.25">
      <c r="G14416" s="28"/>
    </row>
    <row r="14417" spans="7:7" s="66" customFormat="1" ht="14.25" x14ac:dyDescent="0.25">
      <c r="G14417" s="28"/>
    </row>
    <row r="14418" spans="7:7" s="66" customFormat="1" ht="14.25" x14ac:dyDescent="0.25">
      <c r="G14418" s="28"/>
    </row>
    <row r="14419" spans="7:7" s="66" customFormat="1" ht="14.25" x14ac:dyDescent="0.25">
      <c r="G14419" s="28"/>
    </row>
    <row r="14420" spans="7:7" s="66" customFormat="1" ht="14.25" x14ac:dyDescent="0.25">
      <c r="G14420" s="28"/>
    </row>
    <row r="14421" spans="7:7" s="66" customFormat="1" ht="14.25" x14ac:dyDescent="0.25">
      <c r="G14421" s="28"/>
    </row>
    <row r="14422" spans="7:7" s="66" customFormat="1" ht="14.25" x14ac:dyDescent="0.25">
      <c r="G14422" s="28"/>
    </row>
    <row r="14423" spans="7:7" s="66" customFormat="1" ht="14.25" x14ac:dyDescent="0.25">
      <c r="G14423" s="28"/>
    </row>
    <row r="14424" spans="7:7" s="66" customFormat="1" ht="14.25" x14ac:dyDescent="0.25">
      <c r="G14424" s="28"/>
    </row>
    <row r="14425" spans="7:7" s="66" customFormat="1" ht="14.25" x14ac:dyDescent="0.25">
      <c r="G14425" s="28"/>
    </row>
    <row r="14426" spans="7:7" s="66" customFormat="1" ht="14.25" x14ac:dyDescent="0.25">
      <c r="G14426" s="28"/>
    </row>
    <row r="14427" spans="7:7" s="66" customFormat="1" ht="14.25" x14ac:dyDescent="0.25">
      <c r="G14427" s="28"/>
    </row>
    <row r="14428" spans="7:7" s="66" customFormat="1" ht="14.25" x14ac:dyDescent="0.25">
      <c r="G14428" s="28"/>
    </row>
    <row r="14429" spans="7:7" s="66" customFormat="1" ht="14.25" x14ac:dyDescent="0.25">
      <c r="G14429" s="28"/>
    </row>
    <row r="14430" spans="7:7" s="66" customFormat="1" ht="14.25" x14ac:dyDescent="0.25">
      <c r="G14430" s="28"/>
    </row>
    <row r="14431" spans="7:7" s="66" customFormat="1" ht="14.25" x14ac:dyDescent="0.25">
      <c r="G14431" s="28"/>
    </row>
    <row r="14432" spans="7:7" s="66" customFormat="1" ht="14.25" x14ac:dyDescent="0.25">
      <c r="G14432" s="28"/>
    </row>
    <row r="14433" spans="7:7" s="66" customFormat="1" ht="14.25" x14ac:dyDescent="0.25">
      <c r="G14433" s="28"/>
    </row>
    <row r="14434" spans="7:7" s="66" customFormat="1" ht="14.25" x14ac:dyDescent="0.25">
      <c r="G14434" s="28"/>
    </row>
    <row r="14435" spans="7:7" s="66" customFormat="1" ht="14.25" x14ac:dyDescent="0.25">
      <c r="G14435" s="28"/>
    </row>
    <row r="14436" spans="7:7" s="66" customFormat="1" ht="14.25" x14ac:dyDescent="0.25">
      <c r="G14436" s="28"/>
    </row>
    <row r="14437" spans="7:7" s="66" customFormat="1" ht="14.25" x14ac:dyDescent="0.25">
      <c r="G14437" s="28"/>
    </row>
    <row r="14438" spans="7:7" s="66" customFormat="1" ht="14.25" x14ac:dyDescent="0.25">
      <c r="G14438" s="28"/>
    </row>
    <row r="14439" spans="7:7" s="66" customFormat="1" ht="14.25" x14ac:dyDescent="0.25">
      <c r="G14439" s="28"/>
    </row>
    <row r="14440" spans="7:7" s="66" customFormat="1" ht="14.25" x14ac:dyDescent="0.25">
      <c r="G14440" s="28"/>
    </row>
    <row r="14441" spans="7:7" s="66" customFormat="1" ht="14.25" x14ac:dyDescent="0.25">
      <c r="G14441" s="28"/>
    </row>
    <row r="14442" spans="7:7" s="66" customFormat="1" ht="14.25" x14ac:dyDescent="0.25">
      <c r="G14442" s="28"/>
    </row>
    <row r="14443" spans="7:7" s="66" customFormat="1" ht="14.25" x14ac:dyDescent="0.25">
      <c r="G14443" s="28"/>
    </row>
    <row r="14444" spans="7:7" s="66" customFormat="1" ht="14.25" x14ac:dyDescent="0.25">
      <c r="G14444" s="28"/>
    </row>
    <row r="14445" spans="7:7" s="66" customFormat="1" ht="14.25" x14ac:dyDescent="0.25">
      <c r="G14445" s="28"/>
    </row>
    <row r="14446" spans="7:7" s="66" customFormat="1" ht="14.25" x14ac:dyDescent="0.25">
      <c r="G14446" s="28"/>
    </row>
    <row r="14447" spans="7:7" s="66" customFormat="1" ht="14.25" x14ac:dyDescent="0.25">
      <c r="G14447" s="28"/>
    </row>
    <row r="14448" spans="7:7" s="66" customFormat="1" ht="14.25" x14ac:dyDescent="0.25">
      <c r="G14448" s="28"/>
    </row>
    <row r="14449" spans="7:7" s="66" customFormat="1" ht="14.25" x14ac:dyDescent="0.25">
      <c r="G14449" s="28"/>
    </row>
    <row r="14450" spans="7:7" s="66" customFormat="1" ht="14.25" x14ac:dyDescent="0.25">
      <c r="G14450" s="28"/>
    </row>
    <row r="14451" spans="7:7" s="66" customFormat="1" ht="14.25" x14ac:dyDescent="0.25">
      <c r="G14451" s="28"/>
    </row>
    <row r="14452" spans="7:7" s="66" customFormat="1" ht="14.25" x14ac:dyDescent="0.25">
      <c r="G14452" s="28"/>
    </row>
    <row r="14453" spans="7:7" s="66" customFormat="1" ht="14.25" x14ac:dyDescent="0.25">
      <c r="G14453" s="28"/>
    </row>
    <row r="14454" spans="7:7" s="66" customFormat="1" ht="14.25" x14ac:dyDescent="0.25">
      <c r="G14454" s="28"/>
    </row>
    <row r="14455" spans="7:7" s="66" customFormat="1" ht="14.25" x14ac:dyDescent="0.25">
      <c r="G14455" s="28"/>
    </row>
    <row r="14456" spans="7:7" s="66" customFormat="1" ht="14.25" x14ac:dyDescent="0.25">
      <c r="G14456" s="28"/>
    </row>
    <row r="14457" spans="7:7" s="66" customFormat="1" ht="14.25" x14ac:dyDescent="0.25">
      <c r="G14457" s="28"/>
    </row>
    <row r="14458" spans="7:7" s="66" customFormat="1" ht="14.25" x14ac:dyDescent="0.25">
      <c r="G14458" s="28"/>
    </row>
    <row r="14459" spans="7:7" s="66" customFormat="1" ht="14.25" x14ac:dyDescent="0.25">
      <c r="G14459" s="28"/>
    </row>
    <row r="14460" spans="7:7" s="66" customFormat="1" ht="14.25" x14ac:dyDescent="0.25">
      <c r="G14460" s="28"/>
    </row>
    <row r="14461" spans="7:7" s="66" customFormat="1" ht="14.25" x14ac:dyDescent="0.25">
      <c r="G14461" s="28"/>
    </row>
    <row r="14462" spans="7:7" s="66" customFormat="1" ht="14.25" x14ac:dyDescent="0.25">
      <c r="G14462" s="28"/>
    </row>
    <row r="14463" spans="7:7" s="66" customFormat="1" ht="14.25" x14ac:dyDescent="0.25">
      <c r="G14463" s="28"/>
    </row>
    <row r="14464" spans="7:7" s="66" customFormat="1" ht="14.25" x14ac:dyDescent="0.25">
      <c r="G14464" s="28"/>
    </row>
    <row r="14465" spans="7:7" s="66" customFormat="1" ht="14.25" x14ac:dyDescent="0.25">
      <c r="G14465" s="28"/>
    </row>
    <row r="14466" spans="7:7" s="66" customFormat="1" ht="14.25" x14ac:dyDescent="0.25">
      <c r="G14466" s="28"/>
    </row>
    <row r="14467" spans="7:7" s="66" customFormat="1" ht="14.25" x14ac:dyDescent="0.25">
      <c r="G14467" s="28"/>
    </row>
    <row r="14468" spans="7:7" s="66" customFormat="1" ht="14.25" x14ac:dyDescent="0.25">
      <c r="G14468" s="28"/>
    </row>
    <row r="14469" spans="7:7" s="66" customFormat="1" ht="14.25" x14ac:dyDescent="0.25">
      <c r="G14469" s="28"/>
    </row>
    <row r="14470" spans="7:7" s="66" customFormat="1" ht="14.25" x14ac:dyDescent="0.25">
      <c r="G14470" s="28"/>
    </row>
    <row r="14471" spans="7:7" s="66" customFormat="1" ht="14.25" x14ac:dyDescent="0.25">
      <c r="G14471" s="28"/>
    </row>
    <row r="14472" spans="7:7" s="66" customFormat="1" ht="14.25" x14ac:dyDescent="0.25">
      <c r="G14472" s="28"/>
    </row>
    <row r="14473" spans="7:7" s="66" customFormat="1" ht="14.25" x14ac:dyDescent="0.25">
      <c r="G14473" s="28"/>
    </row>
    <row r="14474" spans="7:7" s="66" customFormat="1" ht="14.25" x14ac:dyDescent="0.25">
      <c r="G14474" s="28"/>
    </row>
    <row r="14475" spans="7:7" s="66" customFormat="1" ht="14.25" x14ac:dyDescent="0.25">
      <c r="G14475" s="28"/>
    </row>
    <row r="14476" spans="7:7" s="66" customFormat="1" ht="14.25" x14ac:dyDescent="0.25">
      <c r="G14476" s="28"/>
    </row>
    <row r="14477" spans="7:7" s="66" customFormat="1" ht="14.25" x14ac:dyDescent="0.25">
      <c r="G14477" s="28"/>
    </row>
    <row r="14478" spans="7:7" s="66" customFormat="1" ht="14.25" x14ac:dyDescent="0.25">
      <c r="G14478" s="28"/>
    </row>
    <row r="14479" spans="7:7" s="66" customFormat="1" ht="14.25" x14ac:dyDescent="0.25">
      <c r="G14479" s="28"/>
    </row>
    <row r="14480" spans="7:7" s="66" customFormat="1" ht="14.25" x14ac:dyDescent="0.25">
      <c r="G14480" s="28"/>
    </row>
    <row r="14481" spans="7:7" s="66" customFormat="1" ht="14.25" x14ac:dyDescent="0.25">
      <c r="G14481" s="28"/>
    </row>
    <row r="14482" spans="7:7" s="66" customFormat="1" ht="14.25" x14ac:dyDescent="0.25">
      <c r="G14482" s="28"/>
    </row>
    <row r="14483" spans="7:7" s="66" customFormat="1" ht="14.25" x14ac:dyDescent="0.25">
      <c r="G14483" s="28"/>
    </row>
    <row r="14484" spans="7:7" s="66" customFormat="1" ht="14.25" x14ac:dyDescent="0.25">
      <c r="G14484" s="28"/>
    </row>
    <row r="14485" spans="7:7" s="66" customFormat="1" ht="14.25" x14ac:dyDescent="0.25">
      <c r="G14485" s="28"/>
    </row>
    <row r="14486" spans="7:7" s="66" customFormat="1" ht="14.25" x14ac:dyDescent="0.25">
      <c r="G14486" s="28"/>
    </row>
    <row r="14487" spans="7:7" s="66" customFormat="1" ht="14.25" x14ac:dyDescent="0.25">
      <c r="G14487" s="28"/>
    </row>
    <row r="14488" spans="7:7" s="66" customFormat="1" ht="14.25" x14ac:dyDescent="0.25">
      <c r="G14488" s="28"/>
    </row>
    <row r="14489" spans="7:7" s="66" customFormat="1" ht="14.25" x14ac:dyDescent="0.25">
      <c r="G14489" s="28"/>
    </row>
    <row r="14490" spans="7:7" s="66" customFormat="1" ht="14.25" x14ac:dyDescent="0.25">
      <c r="G14490" s="28"/>
    </row>
    <row r="14491" spans="7:7" s="66" customFormat="1" ht="14.25" x14ac:dyDescent="0.25">
      <c r="G14491" s="28"/>
    </row>
    <row r="14492" spans="7:7" s="66" customFormat="1" ht="14.25" x14ac:dyDescent="0.25">
      <c r="G14492" s="28"/>
    </row>
    <row r="14493" spans="7:7" s="66" customFormat="1" ht="14.25" x14ac:dyDescent="0.25">
      <c r="G14493" s="28"/>
    </row>
    <row r="14494" spans="7:7" s="66" customFormat="1" ht="14.25" x14ac:dyDescent="0.25">
      <c r="G14494" s="28"/>
    </row>
    <row r="14495" spans="7:7" s="66" customFormat="1" ht="14.25" x14ac:dyDescent="0.25">
      <c r="G14495" s="28"/>
    </row>
    <row r="14496" spans="7:7" s="66" customFormat="1" ht="14.25" x14ac:dyDescent="0.25">
      <c r="G14496" s="28"/>
    </row>
    <row r="14497" spans="7:7" s="66" customFormat="1" ht="14.25" x14ac:dyDescent="0.25">
      <c r="G14497" s="28"/>
    </row>
    <row r="14498" spans="7:7" s="66" customFormat="1" ht="14.25" x14ac:dyDescent="0.25">
      <c r="G14498" s="28"/>
    </row>
    <row r="14499" spans="7:7" s="66" customFormat="1" ht="14.25" x14ac:dyDescent="0.25">
      <c r="G14499" s="28"/>
    </row>
    <row r="14500" spans="7:7" s="66" customFormat="1" ht="14.25" x14ac:dyDescent="0.25">
      <c r="G14500" s="28"/>
    </row>
    <row r="14501" spans="7:7" s="66" customFormat="1" ht="14.25" x14ac:dyDescent="0.25">
      <c r="G14501" s="28"/>
    </row>
    <row r="14502" spans="7:7" s="66" customFormat="1" ht="14.25" x14ac:dyDescent="0.25">
      <c r="G14502" s="28"/>
    </row>
    <row r="14503" spans="7:7" s="66" customFormat="1" ht="14.25" x14ac:dyDescent="0.25">
      <c r="G14503" s="28"/>
    </row>
    <row r="14504" spans="7:7" s="66" customFormat="1" ht="14.25" x14ac:dyDescent="0.25">
      <c r="G14504" s="28"/>
    </row>
    <row r="14505" spans="7:7" s="66" customFormat="1" ht="14.25" x14ac:dyDescent="0.25">
      <c r="G14505" s="28"/>
    </row>
    <row r="14506" spans="7:7" s="66" customFormat="1" ht="14.25" x14ac:dyDescent="0.25">
      <c r="G14506" s="28"/>
    </row>
    <row r="14507" spans="7:7" s="66" customFormat="1" ht="14.25" x14ac:dyDescent="0.25">
      <c r="G14507" s="28"/>
    </row>
    <row r="14508" spans="7:7" s="66" customFormat="1" ht="14.25" x14ac:dyDescent="0.25">
      <c r="G14508" s="28"/>
    </row>
    <row r="14509" spans="7:7" s="66" customFormat="1" ht="14.25" x14ac:dyDescent="0.25">
      <c r="G14509" s="28"/>
    </row>
    <row r="14510" spans="7:7" s="66" customFormat="1" ht="14.25" x14ac:dyDescent="0.25">
      <c r="G14510" s="28"/>
    </row>
    <row r="14511" spans="7:7" s="66" customFormat="1" ht="14.25" x14ac:dyDescent="0.25">
      <c r="G14511" s="28"/>
    </row>
    <row r="14512" spans="7:7" s="66" customFormat="1" ht="14.25" x14ac:dyDescent="0.25">
      <c r="G14512" s="28"/>
    </row>
    <row r="14513" spans="7:7" s="66" customFormat="1" ht="14.25" x14ac:dyDescent="0.25">
      <c r="G14513" s="28"/>
    </row>
    <row r="14514" spans="7:7" s="66" customFormat="1" ht="14.25" x14ac:dyDescent="0.25">
      <c r="G14514" s="28"/>
    </row>
    <row r="14515" spans="7:7" s="66" customFormat="1" ht="14.25" x14ac:dyDescent="0.25">
      <c r="G14515" s="28"/>
    </row>
    <row r="14516" spans="7:7" s="66" customFormat="1" ht="14.25" x14ac:dyDescent="0.25">
      <c r="G14516" s="28"/>
    </row>
    <row r="14517" spans="7:7" s="66" customFormat="1" ht="14.25" x14ac:dyDescent="0.25">
      <c r="G14517" s="28"/>
    </row>
    <row r="14518" spans="7:7" s="66" customFormat="1" ht="14.25" x14ac:dyDescent="0.25">
      <c r="G14518" s="28"/>
    </row>
    <row r="14519" spans="7:7" s="66" customFormat="1" ht="14.25" x14ac:dyDescent="0.25">
      <c r="G14519" s="28"/>
    </row>
    <row r="14520" spans="7:7" s="66" customFormat="1" ht="14.25" x14ac:dyDescent="0.25">
      <c r="G14520" s="28"/>
    </row>
    <row r="14521" spans="7:7" s="66" customFormat="1" ht="14.25" x14ac:dyDescent="0.25">
      <c r="G14521" s="28"/>
    </row>
    <row r="14522" spans="7:7" s="66" customFormat="1" ht="14.25" x14ac:dyDescent="0.25">
      <c r="G14522" s="28"/>
    </row>
    <row r="14523" spans="7:7" s="66" customFormat="1" ht="14.25" x14ac:dyDescent="0.25">
      <c r="G14523" s="28"/>
    </row>
    <row r="14524" spans="7:7" s="66" customFormat="1" ht="14.25" x14ac:dyDescent="0.25">
      <c r="G14524" s="28"/>
    </row>
    <row r="14525" spans="7:7" s="66" customFormat="1" ht="14.25" x14ac:dyDescent="0.25">
      <c r="G14525" s="28"/>
    </row>
    <row r="14526" spans="7:7" s="66" customFormat="1" ht="14.25" x14ac:dyDescent="0.25">
      <c r="G14526" s="28"/>
    </row>
    <row r="14527" spans="7:7" s="66" customFormat="1" ht="14.25" x14ac:dyDescent="0.25">
      <c r="G14527" s="28"/>
    </row>
    <row r="14528" spans="7:7" s="66" customFormat="1" ht="14.25" x14ac:dyDescent="0.25">
      <c r="G14528" s="28"/>
    </row>
    <row r="14529" spans="7:7" s="66" customFormat="1" ht="14.25" x14ac:dyDescent="0.25">
      <c r="G14529" s="28"/>
    </row>
    <row r="14530" spans="7:7" s="66" customFormat="1" ht="14.25" x14ac:dyDescent="0.25">
      <c r="G14530" s="28"/>
    </row>
    <row r="14531" spans="7:7" s="66" customFormat="1" ht="14.25" x14ac:dyDescent="0.25">
      <c r="G14531" s="28"/>
    </row>
    <row r="14532" spans="7:7" s="66" customFormat="1" ht="14.25" x14ac:dyDescent="0.25">
      <c r="G14532" s="28"/>
    </row>
    <row r="14533" spans="7:7" s="66" customFormat="1" ht="14.25" x14ac:dyDescent="0.25">
      <c r="G14533" s="28"/>
    </row>
    <row r="14534" spans="7:7" s="66" customFormat="1" ht="14.25" x14ac:dyDescent="0.25">
      <c r="G14534" s="28"/>
    </row>
    <row r="14535" spans="7:7" s="66" customFormat="1" ht="14.25" x14ac:dyDescent="0.25">
      <c r="G14535" s="28"/>
    </row>
    <row r="14536" spans="7:7" s="66" customFormat="1" ht="14.25" x14ac:dyDescent="0.25">
      <c r="G14536" s="28"/>
    </row>
    <row r="14537" spans="7:7" s="66" customFormat="1" ht="14.25" x14ac:dyDescent="0.25">
      <c r="G14537" s="28"/>
    </row>
    <row r="14538" spans="7:7" s="66" customFormat="1" ht="14.25" x14ac:dyDescent="0.25">
      <c r="G14538" s="28"/>
    </row>
    <row r="14539" spans="7:7" s="66" customFormat="1" ht="14.25" x14ac:dyDescent="0.25">
      <c r="G14539" s="28"/>
    </row>
    <row r="14540" spans="7:7" s="66" customFormat="1" ht="14.25" x14ac:dyDescent="0.25">
      <c r="G14540" s="28"/>
    </row>
    <row r="14541" spans="7:7" s="66" customFormat="1" ht="14.25" x14ac:dyDescent="0.25">
      <c r="G14541" s="28"/>
    </row>
    <row r="14542" spans="7:7" s="66" customFormat="1" ht="14.25" x14ac:dyDescent="0.25">
      <c r="G14542" s="28"/>
    </row>
    <row r="14543" spans="7:7" s="66" customFormat="1" ht="14.25" x14ac:dyDescent="0.25">
      <c r="G14543" s="28"/>
    </row>
    <row r="14544" spans="7:7" s="66" customFormat="1" ht="14.25" x14ac:dyDescent="0.25">
      <c r="G14544" s="28"/>
    </row>
    <row r="14545" spans="7:7" s="66" customFormat="1" ht="14.25" x14ac:dyDescent="0.25">
      <c r="G14545" s="28"/>
    </row>
    <row r="14546" spans="7:7" s="66" customFormat="1" ht="14.25" x14ac:dyDescent="0.25">
      <c r="G14546" s="28"/>
    </row>
    <row r="14547" spans="7:7" s="66" customFormat="1" ht="14.25" x14ac:dyDescent="0.25">
      <c r="G14547" s="28"/>
    </row>
    <row r="14548" spans="7:7" s="66" customFormat="1" ht="14.25" x14ac:dyDescent="0.25">
      <c r="G14548" s="28"/>
    </row>
    <row r="14549" spans="7:7" s="66" customFormat="1" ht="14.25" x14ac:dyDescent="0.25">
      <c r="G14549" s="28"/>
    </row>
    <row r="14550" spans="7:7" s="66" customFormat="1" ht="14.25" x14ac:dyDescent="0.25">
      <c r="G14550" s="28"/>
    </row>
    <row r="14551" spans="7:7" s="66" customFormat="1" ht="14.25" x14ac:dyDescent="0.25">
      <c r="G14551" s="28"/>
    </row>
    <row r="14552" spans="7:7" s="66" customFormat="1" ht="14.25" x14ac:dyDescent="0.25">
      <c r="G14552" s="28"/>
    </row>
    <row r="14553" spans="7:7" s="66" customFormat="1" ht="14.25" x14ac:dyDescent="0.25">
      <c r="G14553" s="28"/>
    </row>
    <row r="14554" spans="7:7" s="66" customFormat="1" ht="14.25" x14ac:dyDescent="0.25">
      <c r="G14554" s="28"/>
    </row>
    <row r="14555" spans="7:7" s="66" customFormat="1" ht="14.25" x14ac:dyDescent="0.25">
      <c r="G14555" s="28"/>
    </row>
    <row r="14556" spans="7:7" s="66" customFormat="1" ht="14.25" x14ac:dyDescent="0.25">
      <c r="G14556" s="28"/>
    </row>
    <row r="14557" spans="7:7" s="66" customFormat="1" ht="14.25" x14ac:dyDescent="0.25">
      <c r="G14557" s="28"/>
    </row>
    <row r="14558" spans="7:7" s="66" customFormat="1" ht="14.25" x14ac:dyDescent="0.25">
      <c r="G14558" s="28"/>
    </row>
    <row r="14559" spans="7:7" s="66" customFormat="1" ht="14.25" x14ac:dyDescent="0.25">
      <c r="G14559" s="28"/>
    </row>
    <row r="14560" spans="7:7" s="66" customFormat="1" ht="14.25" x14ac:dyDescent="0.25">
      <c r="G14560" s="28"/>
    </row>
    <row r="14561" spans="7:7" s="66" customFormat="1" ht="14.25" x14ac:dyDescent="0.25">
      <c r="G14561" s="28"/>
    </row>
    <row r="14562" spans="7:7" s="66" customFormat="1" ht="14.25" x14ac:dyDescent="0.25">
      <c r="G14562" s="28"/>
    </row>
    <row r="14563" spans="7:7" s="66" customFormat="1" ht="14.25" x14ac:dyDescent="0.25">
      <c r="G14563" s="28"/>
    </row>
    <row r="14564" spans="7:7" s="66" customFormat="1" ht="14.25" x14ac:dyDescent="0.25">
      <c r="G14564" s="28"/>
    </row>
    <row r="14565" spans="7:7" s="66" customFormat="1" ht="14.25" x14ac:dyDescent="0.25">
      <c r="G14565" s="28"/>
    </row>
    <row r="14566" spans="7:7" s="66" customFormat="1" ht="14.25" x14ac:dyDescent="0.25">
      <c r="G14566" s="28"/>
    </row>
    <row r="14567" spans="7:7" s="66" customFormat="1" ht="14.25" x14ac:dyDescent="0.25">
      <c r="G14567" s="28"/>
    </row>
    <row r="14568" spans="7:7" s="66" customFormat="1" ht="14.25" x14ac:dyDescent="0.25">
      <c r="G14568" s="28"/>
    </row>
    <row r="14569" spans="7:7" s="66" customFormat="1" ht="14.25" x14ac:dyDescent="0.25">
      <c r="G14569" s="28"/>
    </row>
    <row r="14570" spans="7:7" s="66" customFormat="1" ht="14.25" x14ac:dyDescent="0.25">
      <c r="G14570" s="28"/>
    </row>
    <row r="14571" spans="7:7" s="66" customFormat="1" ht="14.25" x14ac:dyDescent="0.25">
      <c r="G14571" s="28"/>
    </row>
    <row r="14572" spans="7:7" s="66" customFormat="1" ht="14.25" x14ac:dyDescent="0.25">
      <c r="G14572" s="28"/>
    </row>
    <row r="14573" spans="7:7" s="66" customFormat="1" ht="14.25" x14ac:dyDescent="0.25">
      <c r="G14573" s="28"/>
    </row>
    <row r="14574" spans="7:7" s="66" customFormat="1" ht="14.25" x14ac:dyDescent="0.25">
      <c r="G14574" s="28"/>
    </row>
    <row r="14575" spans="7:7" s="66" customFormat="1" ht="14.25" x14ac:dyDescent="0.25">
      <c r="G14575" s="28"/>
    </row>
    <row r="14576" spans="7:7" s="66" customFormat="1" ht="14.25" x14ac:dyDescent="0.25">
      <c r="G14576" s="28"/>
    </row>
    <row r="14577" spans="7:7" s="66" customFormat="1" ht="14.25" x14ac:dyDescent="0.25">
      <c r="G14577" s="28"/>
    </row>
    <row r="14578" spans="7:7" s="66" customFormat="1" ht="14.25" x14ac:dyDescent="0.25">
      <c r="G14578" s="28"/>
    </row>
    <row r="14579" spans="7:7" s="66" customFormat="1" ht="14.25" x14ac:dyDescent="0.25">
      <c r="G14579" s="28"/>
    </row>
    <row r="14580" spans="7:7" s="66" customFormat="1" ht="14.25" x14ac:dyDescent="0.25">
      <c r="G14580" s="28"/>
    </row>
    <row r="14581" spans="7:7" s="66" customFormat="1" ht="14.25" x14ac:dyDescent="0.25">
      <c r="G14581" s="28"/>
    </row>
    <row r="14582" spans="7:7" s="66" customFormat="1" ht="14.25" x14ac:dyDescent="0.25">
      <c r="G14582" s="28"/>
    </row>
    <row r="14583" spans="7:7" s="66" customFormat="1" ht="14.25" x14ac:dyDescent="0.25">
      <c r="G14583" s="28"/>
    </row>
    <row r="14584" spans="7:7" s="66" customFormat="1" ht="14.25" x14ac:dyDescent="0.25">
      <c r="G14584" s="28"/>
    </row>
    <row r="14585" spans="7:7" s="66" customFormat="1" ht="14.25" x14ac:dyDescent="0.25">
      <c r="G14585" s="28"/>
    </row>
    <row r="14586" spans="7:7" s="66" customFormat="1" ht="14.25" x14ac:dyDescent="0.25">
      <c r="G14586" s="28"/>
    </row>
    <row r="14587" spans="7:7" s="66" customFormat="1" ht="14.25" x14ac:dyDescent="0.25">
      <c r="G14587" s="28"/>
    </row>
    <row r="14588" spans="7:7" s="66" customFormat="1" ht="14.25" x14ac:dyDescent="0.25">
      <c r="G14588" s="28"/>
    </row>
    <row r="14589" spans="7:7" s="66" customFormat="1" ht="14.25" x14ac:dyDescent="0.25">
      <c r="G14589" s="28"/>
    </row>
    <row r="14590" spans="7:7" s="66" customFormat="1" ht="14.25" x14ac:dyDescent="0.25">
      <c r="G14590" s="28"/>
    </row>
    <row r="14591" spans="7:7" s="66" customFormat="1" ht="14.25" x14ac:dyDescent="0.25">
      <c r="G14591" s="28"/>
    </row>
    <row r="14592" spans="7:7" s="66" customFormat="1" ht="14.25" x14ac:dyDescent="0.25">
      <c r="G14592" s="28"/>
    </row>
    <row r="14593" spans="7:7" s="66" customFormat="1" ht="14.25" x14ac:dyDescent="0.25">
      <c r="G14593" s="28"/>
    </row>
    <row r="14594" spans="7:7" s="66" customFormat="1" ht="14.25" x14ac:dyDescent="0.25">
      <c r="G14594" s="28"/>
    </row>
    <row r="14595" spans="7:7" s="66" customFormat="1" ht="14.25" x14ac:dyDescent="0.25">
      <c r="G14595" s="28"/>
    </row>
    <row r="14596" spans="7:7" s="66" customFormat="1" ht="14.25" x14ac:dyDescent="0.25">
      <c r="G14596" s="28"/>
    </row>
    <row r="14597" spans="7:7" s="66" customFormat="1" ht="14.25" x14ac:dyDescent="0.25">
      <c r="G14597" s="28"/>
    </row>
    <row r="14598" spans="7:7" s="66" customFormat="1" ht="14.25" x14ac:dyDescent="0.25">
      <c r="G14598" s="28"/>
    </row>
    <row r="14599" spans="7:7" s="66" customFormat="1" ht="14.25" x14ac:dyDescent="0.25">
      <c r="G14599" s="28"/>
    </row>
    <row r="14600" spans="7:7" s="66" customFormat="1" ht="14.25" x14ac:dyDescent="0.25">
      <c r="G14600" s="28"/>
    </row>
    <row r="14601" spans="7:7" s="66" customFormat="1" ht="14.25" x14ac:dyDescent="0.25">
      <c r="G14601" s="28"/>
    </row>
    <row r="14602" spans="7:7" s="66" customFormat="1" ht="14.25" x14ac:dyDescent="0.25">
      <c r="G14602" s="28"/>
    </row>
    <row r="14603" spans="7:7" s="66" customFormat="1" ht="14.25" x14ac:dyDescent="0.25">
      <c r="G14603" s="28"/>
    </row>
    <row r="14604" spans="7:7" s="66" customFormat="1" ht="14.25" x14ac:dyDescent="0.25">
      <c r="G14604" s="28"/>
    </row>
    <row r="14605" spans="7:7" s="66" customFormat="1" ht="14.25" x14ac:dyDescent="0.25">
      <c r="G14605" s="28"/>
    </row>
    <row r="14606" spans="7:7" s="66" customFormat="1" ht="14.25" x14ac:dyDescent="0.25">
      <c r="G14606" s="28"/>
    </row>
    <row r="14607" spans="7:7" s="66" customFormat="1" ht="14.25" x14ac:dyDescent="0.25">
      <c r="G14607" s="28"/>
    </row>
    <row r="14608" spans="7:7" s="66" customFormat="1" ht="14.25" x14ac:dyDescent="0.25">
      <c r="G14608" s="28"/>
    </row>
    <row r="14609" spans="7:7" s="66" customFormat="1" ht="14.25" x14ac:dyDescent="0.25">
      <c r="G14609" s="28"/>
    </row>
    <row r="14610" spans="7:7" s="66" customFormat="1" ht="14.25" x14ac:dyDescent="0.25">
      <c r="G14610" s="28"/>
    </row>
    <row r="14611" spans="7:7" s="66" customFormat="1" ht="14.25" x14ac:dyDescent="0.25">
      <c r="G14611" s="28"/>
    </row>
    <row r="14612" spans="7:7" s="66" customFormat="1" ht="14.25" x14ac:dyDescent="0.25">
      <c r="G14612" s="28"/>
    </row>
    <row r="14613" spans="7:7" s="66" customFormat="1" ht="14.25" x14ac:dyDescent="0.25">
      <c r="G14613" s="28"/>
    </row>
    <row r="14614" spans="7:7" s="66" customFormat="1" ht="14.25" x14ac:dyDescent="0.25">
      <c r="G14614" s="28"/>
    </row>
    <row r="14615" spans="7:7" s="66" customFormat="1" ht="14.25" x14ac:dyDescent="0.25">
      <c r="G14615" s="28"/>
    </row>
    <row r="14616" spans="7:7" s="66" customFormat="1" ht="14.25" x14ac:dyDescent="0.25">
      <c r="G14616" s="28"/>
    </row>
    <row r="14617" spans="7:7" s="66" customFormat="1" ht="14.25" x14ac:dyDescent="0.25">
      <c r="G14617" s="28"/>
    </row>
    <row r="14618" spans="7:7" s="66" customFormat="1" ht="14.25" x14ac:dyDescent="0.25">
      <c r="G14618" s="28"/>
    </row>
    <row r="14619" spans="7:7" s="66" customFormat="1" ht="14.25" x14ac:dyDescent="0.25">
      <c r="G14619" s="28"/>
    </row>
    <row r="14620" spans="7:7" s="66" customFormat="1" ht="14.25" x14ac:dyDescent="0.25">
      <c r="G14620" s="28"/>
    </row>
    <row r="14621" spans="7:7" s="66" customFormat="1" ht="14.25" x14ac:dyDescent="0.25">
      <c r="G14621" s="28"/>
    </row>
    <row r="14622" spans="7:7" s="66" customFormat="1" ht="14.25" x14ac:dyDescent="0.25">
      <c r="G14622" s="28"/>
    </row>
    <row r="14623" spans="7:7" s="66" customFormat="1" ht="14.25" x14ac:dyDescent="0.25">
      <c r="G14623" s="28"/>
    </row>
    <row r="14624" spans="7:7" s="66" customFormat="1" ht="14.25" x14ac:dyDescent="0.25">
      <c r="G14624" s="28"/>
    </row>
    <row r="14625" spans="7:7" s="66" customFormat="1" ht="14.25" x14ac:dyDescent="0.25">
      <c r="G14625" s="28"/>
    </row>
    <row r="14626" spans="7:7" s="66" customFormat="1" ht="14.25" x14ac:dyDescent="0.25">
      <c r="G14626" s="28"/>
    </row>
    <row r="14627" spans="7:7" s="66" customFormat="1" ht="14.25" x14ac:dyDescent="0.25">
      <c r="G14627" s="28"/>
    </row>
    <row r="14628" spans="7:7" s="66" customFormat="1" ht="14.25" x14ac:dyDescent="0.25">
      <c r="G14628" s="28"/>
    </row>
    <row r="14629" spans="7:7" s="66" customFormat="1" ht="14.25" x14ac:dyDescent="0.25">
      <c r="G14629" s="28"/>
    </row>
    <row r="14630" spans="7:7" s="66" customFormat="1" ht="14.25" x14ac:dyDescent="0.25">
      <c r="G14630" s="28"/>
    </row>
    <row r="14631" spans="7:7" s="66" customFormat="1" ht="14.25" x14ac:dyDescent="0.25">
      <c r="G14631" s="28"/>
    </row>
    <row r="14632" spans="7:7" s="66" customFormat="1" ht="14.25" x14ac:dyDescent="0.25">
      <c r="G14632" s="28"/>
    </row>
    <row r="14633" spans="7:7" s="66" customFormat="1" ht="14.25" x14ac:dyDescent="0.25">
      <c r="G14633" s="28"/>
    </row>
    <row r="14634" spans="7:7" s="66" customFormat="1" ht="14.25" x14ac:dyDescent="0.25">
      <c r="G14634" s="28"/>
    </row>
    <row r="14635" spans="7:7" s="66" customFormat="1" ht="14.25" x14ac:dyDescent="0.25">
      <c r="G14635" s="28"/>
    </row>
    <row r="14636" spans="7:7" s="66" customFormat="1" ht="14.25" x14ac:dyDescent="0.25">
      <c r="G14636" s="28"/>
    </row>
    <row r="14637" spans="7:7" s="66" customFormat="1" ht="14.25" x14ac:dyDescent="0.25">
      <c r="G14637" s="28"/>
    </row>
    <row r="14638" spans="7:7" s="66" customFormat="1" ht="14.25" x14ac:dyDescent="0.25">
      <c r="G14638" s="28"/>
    </row>
    <row r="14639" spans="7:7" s="66" customFormat="1" ht="14.25" x14ac:dyDescent="0.25">
      <c r="G14639" s="28"/>
    </row>
    <row r="14640" spans="7:7" s="66" customFormat="1" ht="14.25" x14ac:dyDescent="0.25">
      <c r="G14640" s="28"/>
    </row>
    <row r="14641" spans="7:7" s="66" customFormat="1" ht="14.25" x14ac:dyDescent="0.25">
      <c r="G14641" s="28"/>
    </row>
    <row r="14642" spans="7:7" s="66" customFormat="1" ht="14.25" x14ac:dyDescent="0.25">
      <c r="G14642" s="28"/>
    </row>
    <row r="14643" spans="7:7" s="66" customFormat="1" ht="14.25" x14ac:dyDescent="0.25">
      <c r="G14643" s="28"/>
    </row>
    <row r="14644" spans="7:7" s="66" customFormat="1" ht="14.25" x14ac:dyDescent="0.25">
      <c r="G14644" s="28"/>
    </row>
    <row r="14645" spans="7:7" s="66" customFormat="1" ht="14.25" x14ac:dyDescent="0.25">
      <c r="G14645" s="28"/>
    </row>
    <row r="14646" spans="7:7" s="66" customFormat="1" ht="14.25" x14ac:dyDescent="0.25">
      <c r="G14646" s="28"/>
    </row>
    <row r="14647" spans="7:7" s="66" customFormat="1" ht="14.25" x14ac:dyDescent="0.25">
      <c r="G14647" s="28"/>
    </row>
    <row r="14648" spans="7:7" s="66" customFormat="1" ht="14.25" x14ac:dyDescent="0.25">
      <c r="G14648" s="28"/>
    </row>
    <row r="14649" spans="7:7" s="66" customFormat="1" ht="14.25" x14ac:dyDescent="0.25">
      <c r="G14649" s="28"/>
    </row>
    <row r="14650" spans="7:7" s="66" customFormat="1" ht="14.25" x14ac:dyDescent="0.25">
      <c r="G14650" s="28"/>
    </row>
    <row r="14651" spans="7:7" s="66" customFormat="1" ht="14.25" x14ac:dyDescent="0.25">
      <c r="G14651" s="28"/>
    </row>
    <row r="14652" spans="7:7" s="66" customFormat="1" ht="14.25" x14ac:dyDescent="0.25">
      <c r="G14652" s="28"/>
    </row>
    <row r="14653" spans="7:7" s="66" customFormat="1" ht="14.25" x14ac:dyDescent="0.25">
      <c r="G14653" s="28"/>
    </row>
    <row r="14654" spans="7:7" s="66" customFormat="1" ht="14.25" x14ac:dyDescent="0.25">
      <c r="G14654" s="28"/>
    </row>
    <row r="14655" spans="7:7" s="66" customFormat="1" ht="14.25" x14ac:dyDescent="0.25">
      <c r="G14655" s="28"/>
    </row>
    <row r="14656" spans="7:7" s="66" customFormat="1" ht="14.25" x14ac:dyDescent="0.25">
      <c r="G14656" s="28"/>
    </row>
    <row r="14657" spans="7:7" s="66" customFormat="1" ht="14.25" x14ac:dyDescent="0.25">
      <c r="G14657" s="28"/>
    </row>
    <row r="14658" spans="7:7" s="66" customFormat="1" ht="14.25" x14ac:dyDescent="0.25">
      <c r="G14658" s="28"/>
    </row>
    <row r="14659" spans="7:7" s="66" customFormat="1" ht="14.25" x14ac:dyDescent="0.25">
      <c r="G14659" s="28"/>
    </row>
    <row r="14660" spans="7:7" s="66" customFormat="1" ht="14.25" x14ac:dyDescent="0.25">
      <c r="G14660" s="28"/>
    </row>
    <row r="14661" spans="7:7" s="66" customFormat="1" ht="14.25" x14ac:dyDescent="0.25">
      <c r="G14661" s="28"/>
    </row>
    <row r="14662" spans="7:7" s="66" customFormat="1" ht="14.25" x14ac:dyDescent="0.25">
      <c r="G14662" s="28"/>
    </row>
    <row r="14663" spans="7:7" s="66" customFormat="1" ht="14.25" x14ac:dyDescent="0.25">
      <c r="G14663" s="28"/>
    </row>
    <row r="14664" spans="7:7" s="66" customFormat="1" ht="14.25" x14ac:dyDescent="0.25">
      <c r="G14664" s="28"/>
    </row>
    <row r="14665" spans="7:7" s="66" customFormat="1" ht="14.25" x14ac:dyDescent="0.25">
      <c r="G14665" s="28"/>
    </row>
    <row r="14666" spans="7:7" s="66" customFormat="1" ht="14.25" x14ac:dyDescent="0.25">
      <c r="G14666" s="28"/>
    </row>
    <row r="14667" spans="7:7" s="66" customFormat="1" ht="14.25" x14ac:dyDescent="0.25">
      <c r="G14667" s="28"/>
    </row>
    <row r="14668" spans="7:7" s="66" customFormat="1" ht="14.25" x14ac:dyDescent="0.25">
      <c r="G14668" s="28"/>
    </row>
    <row r="14669" spans="7:7" s="66" customFormat="1" ht="14.25" x14ac:dyDescent="0.25">
      <c r="G14669" s="28"/>
    </row>
    <row r="14670" spans="7:7" s="66" customFormat="1" ht="14.25" x14ac:dyDescent="0.25">
      <c r="G14670" s="28"/>
    </row>
    <row r="14671" spans="7:7" s="66" customFormat="1" ht="14.25" x14ac:dyDescent="0.25">
      <c r="G14671" s="28"/>
    </row>
    <row r="14672" spans="7:7" s="66" customFormat="1" ht="14.25" x14ac:dyDescent="0.25">
      <c r="G14672" s="28"/>
    </row>
    <row r="14673" spans="7:7" s="66" customFormat="1" ht="14.25" x14ac:dyDescent="0.25">
      <c r="G14673" s="28"/>
    </row>
    <row r="14674" spans="7:7" s="66" customFormat="1" ht="14.25" x14ac:dyDescent="0.25">
      <c r="G14674" s="28"/>
    </row>
    <row r="14675" spans="7:7" s="66" customFormat="1" ht="14.25" x14ac:dyDescent="0.25">
      <c r="G14675" s="28"/>
    </row>
    <row r="14676" spans="7:7" s="66" customFormat="1" ht="14.25" x14ac:dyDescent="0.25">
      <c r="G14676" s="28"/>
    </row>
    <row r="14677" spans="7:7" s="66" customFormat="1" ht="14.25" x14ac:dyDescent="0.25">
      <c r="G14677" s="28"/>
    </row>
    <row r="14678" spans="7:7" s="66" customFormat="1" ht="14.25" x14ac:dyDescent="0.25">
      <c r="G14678" s="28"/>
    </row>
    <row r="14679" spans="7:7" s="66" customFormat="1" ht="14.25" x14ac:dyDescent="0.25">
      <c r="G14679" s="28"/>
    </row>
    <row r="14680" spans="7:7" s="66" customFormat="1" ht="14.25" x14ac:dyDescent="0.25">
      <c r="G14680" s="28"/>
    </row>
    <row r="14681" spans="7:7" s="66" customFormat="1" ht="14.25" x14ac:dyDescent="0.25">
      <c r="G14681" s="28"/>
    </row>
    <row r="14682" spans="7:7" s="66" customFormat="1" ht="14.25" x14ac:dyDescent="0.25">
      <c r="G14682" s="28"/>
    </row>
    <row r="14683" spans="7:7" s="66" customFormat="1" ht="14.25" x14ac:dyDescent="0.25">
      <c r="G14683" s="28"/>
    </row>
    <row r="14684" spans="7:7" s="66" customFormat="1" ht="14.25" x14ac:dyDescent="0.25">
      <c r="G14684" s="28"/>
    </row>
    <row r="14685" spans="7:7" s="66" customFormat="1" ht="14.25" x14ac:dyDescent="0.25">
      <c r="G14685" s="28"/>
    </row>
    <row r="14686" spans="7:7" s="66" customFormat="1" ht="14.25" x14ac:dyDescent="0.25">
      <c r="G14686" s="28"/>
    </row>
    <row r="14687" spans="7:7" s="66" customFormat="1" ht="14.25" x14ac:dyDescent="0.25">
      <c r="G14687" s="28"/>
    </row>
    <row r="14688" spans="7:7" s="66" customFormat="1" ht="14.25" x14ac:dyDescent="0.25">
      <c r="G14688" s="28"/>
    </row>
    <row r="14689" spans="7:7" s="66" customFormat="1" ht="14.25" x14ac:dyDescent="0.25">
      <c r="G14689" s="28"/>
    </row>
    <row r="14690" spans="7:7" s="66" customFormat="1" ht="14.25" x14ac:dyDescent="0.25">
      <c r="G14690" s="28"/>
    </row>
    <row r="14691" spans="7:7" s="66" customFormat="1" ht="14.25" x14ac:dyDescent="0.25">
      <c r="G14691" s="28"/>
    </row>
    <row r="14692" spans="7:7" s="66" customFormat="1" ht="14.25" x14ac:dyDescent="0.25">
      <c r="G14692" s="28"/>
    </row>
    <row r="14693" spans="7:7" s="66" customFormat="1" ht="14.25" x14ac:dyDescent="0.25">
      <c r="G14693" s="28"/>
    </row>
    <row r="14694" spans="7:7" s="66" customFormat="1" ht="14.25" x14ac:dyDescent="0.25">
      <c r="G14694" s="28"/>
    </row>
    <row r="14695" spans="7:7" s="66" customFormat="1" ht="14.25" x14ac:dyDescent="0.25">
      <c r="G14695" s="28"/>
    </row>
    <row r="14696" spans="7:7" s="66" customFormat="1" ht="14.25" x14ac:dyDescent="0.25">
      <c r="G14696" s="28"/>
    </row>
    <row r="14697" spans="7:7" s="66" customFormat="1" ht="14.25" x14ac:dyDescent="0.25">
      <c r="G14697" s="28"/>
    </row>
    <row r="14698" spans="7:7" s="66" customFormat="1" ht="14.25" x14ac:dyDescent="0.25">
      <c r="G14698" s="28"/>
    </row>
    <row r="14699" spans="7:7" s="66" customFormat="1" ht="14.25" x14ac:dyDescent="0.25">
      <c r="G14699" s="28"/>
    </row>
    <row r="14700" spans="7:7" s="66" customFormat="1" ht="14.25" x14ac:dyDescent="0.25">
      <c r="G14700" s="28"/>
    </row>
    <row r="14701" spans="7:7" s="66" customFormat="1" ht="14.25" x14ac:dyDescent="0.25">
      <c r="G14701" s="28"/>
    </row>
    <row r="14702" spans="7:7" s="66" customFormat="1" ht="14.25" x14ac:dyDescent="0.25">
      <c r="G14702" s="28"/>
    </row>
    <row r="14703" spans="7:7" s="66" customFormat="1" ht="14.25" x14ac:dyDescent="0.25">
      <c r="G14703" s="28"/>
    </row>
    <row r="14704" spans="7:7" s="66" customFormat="1" ht="14.25" x14ac:dyDescent="0.25">
      <c r="G14704" s="28"/>
    </row>
    <row r="14705" spans="7:7" s="66" customFormat="1" ht="14.25" x14ac:dyDescent="0.25">
      <c r="G14705" s="28"/>
    </row>
    <row r="14706" spans="7:7" s="66" customFormat="1" ht="14.25" x14ac:dyDescent="0.25">
      <c r="G14706" s="28"/>
    </row>
    <row r="14707" spans="7:7" s="66" customFormat="1" ht="14.25" x14ac:dyDescent="0.25">
      <c r="G14707" s="28"/>
    </row>
    <row r="14708" spans="7:7" s="66" customFormat="1" ht="14.25" x14ac:dyDescent="0.25">
      <c r="G14708" s="28"/>
    </row>
    <row r="14709" spans="7:7" s="66" customFormat="1" ht="14.25" x14ac:dyDescent="0.25">
      <c r="G14709" s="28"/>
    </row>
    <row r="14710" spans="7:7" s="66" customFormat="1" ht="14.25" x14ac:dyDescent="0.25">
      <c r="G14710" s="28"/>
    </row>
    <row r="14711" spans="7:7" s="66" customFormat="1" ht="14.25" x14ac:dyDescent="0.25">
      <c r="G14711" s="28"/>
    </row>
    <row r="14712" spans="7:7" s="66" customFormat="1" ht="14.25" x14ac:dyDescent="0.25">
      <c r="G14712" s="28"/>
    </row>
    <row r="14713" spans="7:7" s="66" customFormat="1" ht="14.25" x14ac:dyDescent="0.25">
      <c r="G14713" s="28"/>
    </row>
    <row r="14714" spans="7:7" s="66" customFormat="1" ht="14.25" x14ac:dyDescent="0.25">
      <c r="G14714" s="28"/>
    </row>
    <row r="14715" spans="7:7" s="66" customFormat="1" ht="14.25" x14ac:dyDescent="0.25">
      <c r="G14715" s="28"/>
    </row>
    <row r="14716" spans="7:7" s="66" customFormat="1" ht="14.25" x14ac:dyDescent="0.25">
      <c r="G14716" s="28"/>
    </row>
    <row r="14717" spans="7:7" s="66" customFormat="1" ht="14.25" x14ac:dyDescent="0.25">
      <c r="G14717" s="28"/>
    </row>
    <row r="14718" spans="7:7" s="66" customFormat="1" ht="14.25" x14ac:dyDescent="0.25">
      <c r="G14718" s="28"/>
    </row>
    <row r="14719" spans="7:7" s="66" customFormat="1" ht="14.25" x14ac:dyDescent="0.25">
      <c r="G14719" s="28"/>
    </row>
    <row r="14720" spans="7:7" s="66" customFormat="1" ht="14.25" x14ac:dyDescent="0.25">
      <c r="G14720" s="28"/>
    </row>
    <row r="14721" spans="7:7" s="66" customFormat="1" ht="14.25" x14ac:dyDescent="0.25">
      <c r="G14721" s="28"/>
    </row>
    <row r="14722" spans="7:7" s="66" customFormat="1" ht="14.25" x14ac:dyDescent="0.25">
      <c r="G14722" s="28"/>
    </row>
    <row r="14723" spans="7:7" s="66" customFormat="1" ht="14.25" x14ac:dyDescent="0.25">
      <c r="G14723" s="28"/>
    </row>
    <row r="14724" spans="7:7" s="66" customFormat="1" ht="14.25" x14ac:dyDescent="0.25">
      <c r="G14724" s="28"/>
    </row>
    <row r="14725" spans="7:7" s="66" customFormat="1" ht="14.25" x14ac:dyDescent="0.25">
      <c r="G14725" s="28"/>
    </row>
    <row r="14726" spans="7:7" s="66" customFormat="1" ht="14.25" x14ac:dyDescent="0.25">
      <c r="G14726" s="28"/>
    </row>
    <row r="14727" spans="7:7" s="66" customFormat="1" ht="14.25" x14ac:dyDescent="0.25">
      <c r="G14727" s="28"/>
    </row>
    <row r="14728" spans="7:7" s="66" customFormat="1" ht="14.25" x14ac:dyDescent="0.25">
      <c r="G14728" s="28"/>
    </row>
    <row r="14729" spans="7:7" s="66" customFormat="1" ht="14.25" x14ac:dyDescent="0.25">
      <c r="G14729" s="28"/>
    </row>
    <row r="14730" spans="7:7" s="66" customFormat="1" ht="14.25" x14ac:dyDescent="0.25">
      <c r="G14730" s="28"/>
    </row>
    <row r="14731" spans="7:7" s="66" customFormat="1" ht="14.25" x14ac:dyDescent="0.25">
      <c r="G14731" s="28"/>
    </row>
    <row r="14732" spans="7:7" s="66" customFormat="1" ht="14.25" x14ac:dyDescent="0.25">
      <c r="G14732" s="28"/>
    </row>
    <row r="14733" spans="7:7" s="66" customFormat="1" ht="14.25" x14ac:dyDescent="0.25">
      <c r="G14733" s="28"/>
    </row>
    <row r="14734" spans="7:7" s="66" customFormat="1" ht="14.25" x14ac:dyDescent="0.25">
      <c r="G14734" s="28"/>
    </row>
    <row r="14735" spans="7:7" s="66" customFormat="1" ht="14.25" x14ac:dyDescent="0.25">
      <c r="G14735" s="28"/>
    </row>
    <row r="14736" spans="7:7" s="66" customFormat="1" ht="14.25" x14ac:dyDescent="0.25">
      <c r="G14736" s="28"/>
    </row>
    <row r="14737" spans="7:7" s="66" customFormat="1" ht="14.25" x14ac:dyDescent="0.25">
      <c r="G14737" s="28"/>
    </row>
    <row r="14738" spans="7:7" s="66" customFormat="1" ht="14.25" x14ac:dyDescent="0.25">
      <c r="G14738" s="28"/>
    </row>
    <row r="14739" spans="7:7" s="66" customFormat="1" ht="14.25" x14ac:dyDescent="0.25">
      <c r="G14739" s="28"/>
    </row>
    <row r="14740" spans="7:7" s="66" customFormat="1" ht="14.25" x14ac:dyDescent="0.25">
      <c r="G14740" s="28"/>
    </row>
    <row r="14741" spans="7:7" s="66" customFormat="1" ht="14.25" x14ac:dyDescent="0.25">
      <c r="G14741" s="28"/>
    </row>
    <row r="14742" spans="7:7" s="66" customFormat="1" ht="14.25" x14ac:dyDescent="0.25">
      <c r="G14742" s="28"/>
    </row>
    <row r="14743" spans="7:7" s="66" customFormat="1" ht="14.25" x14ac:dyDescent="0.25">
      <c r="G14743" s="28"/>
    </row>
    <row r="14744" spans="7:7" s="66" customFormat="1" ht="14.25" x14ac:dyDescent="0.25">
      <c r="G14744" s="28"/>
    </row>
    <row r="14745" spans="7:7" s="66" customFormat="1" ht="14.25" x14ac:dyDescent="0.25">
      <c r="G14745" s="28"/>
    </row>
    <row r="14746" spans="7:7" s="66" customFormat="1" ht="14.25" x14ac:dyDescent="0.25">
      <c r="G14746" s="28"/>
    </row>
    <row r="14747" spans="7:7" s="66" customFormat="1" ht="14.25" x14ac:dyDescent="0.25">
      <c r="G14747" s="28"/>
    </row>
    <row r="14748" spans="7:7" s="66" customFormat="1" ht="14.25" x14ac:dyDescent="0.25">
      <c r="G14748" s="28"/>
    </row>
    <row r="14749" spans="7:7" s="66" customFormat="1" ht="14.25" x14ac:dyDescent="0.25">
      <c r="G14749" s="28"/>
    </row>
    <row r="14750" spans="7:7" s="66" customFormat="1" ht="14.25" x14ac:dyDescent="0.25">
      <c r="G14750" s="28"/>
    </row>
    <row r="14751" spans="7:7" s="66" customFormat="1" ht="14.25" x14ac:dyDescent="0.25">
      <c r="G14751" s="28"/>
    </row>
    <row r="14752" spans="7:7" s="66" customFormat="1" ht="14.25" x14ac:dyDescent="0.25">
      <c r="G14752" s="28"/>
    </row>
    <row r="14753" spans="7:7" s="66" customFormat="1" ht="14.25" x14ac:dyDescent="0.25">
      <c r="G14753" s="28"/>
    </row>
    <row r="14754" spans="7:7" s="66" customFormat="1" ht="14.25" x14ac:dyDescent="0.25">
      <c r="G14754" s="28"/>
    </row>
    <row r="14755" spans="7:7" s="66" customFormat="1" ht="14.25" x14ac:dyDescent="0.25">
      <c r="G14755" s="28"/>
    </row>
    <row r="14756" spans="7:7" s="66" customFormat="1" ht="14.25" x14ac:dyDescent="0.25">
      <c r="G14756" s="28"/>
    </row>
    <row r="14757" spans="7:7" s="66" customFormat="1" ht="14.25" x14ac:dyDescent="0.25">
      <c r="G14757" s="28"/>
    </row>
    <row r="14758" spans="7:7" s="66" customFormat="1" ht="14.25" x14ac:dyDescent="0.25">
      <c r="G14758" s="28"/>
    </row>
    <row r="14759" spans="7:7" s="66" customFormat="1" ht="14.25" x14ac:dyDescent="0.25">
      <c r="G14759" s="28"/>
    </row>
    <row r="14760" spans="7:7" s="66" customFormat="1" ht="14.25" x14ac:dyDescent="0.25">
      <c r="G14760" s="28"/>
    </row>
    <row r="14761" spans="7:7" s="66" customFormat="1" ht="14.25" x14ac:dyDescent="0.25">
      <c r="G14761" s="28"/>
    </row>
    <row r="14762" spans="7:7" s="66" customFormat="1" ht="14.25" x14ac:dyDescent="0.25">
      <c r="G14762" s="28"/>
    </row>
    <row r="14763" spans="7:7" s="66" customFormat="1" ht="14.25" x14ac:dyDescent="0.25">
      <c r="G14763" s="28"/>
    </row>
    <row r="14764" spans="7:7" s="66" customFormat="1" ht="14.25" x14ac:dyDescent="0.25">
      <c r="G14764" s="28"/>
    </row>
    <row r="14765" spans="7:7" s="66" customFormat="1" ht="14.25" x14ac:dyDescent="0.25">
      <c r="G14765" s="28"/>
    </row>
    <row r="14766" spans="7:7" s="66" customFormat="1" ht="14.25" x14ac:dyDescent="0.25">
      <c r="G14766" s="28"/>
    </row>
    <row r="14767" spans="7:7" s="66" customFormat="1" ht="14.25" x14ac:dyDescent="0.25">
      <c r="G14767" s="28"/>
    </row>
    <row r="14768" spans="7:7" s="66" customFormat="1" ht="14.25" x14ac:dyDescent="0.25">
      <c r="G14768" s="28"/>
    </row>
    <row r="14769" spans="7:7" s="66" customFormat="1" ht="14.25" x14ac:dyDescent="0.25">
      <c r="G14769" s="28"/>
    </row>
    <row r="14770" spans="7:7" s="66" customFormat="1" ht="14.25" x14ac:dyDescent="0.25">
      <c r="G14770" s="28"/>
    </row>
    <row r="14771" spans="7:7" s="66" customFormat="1" ht="14.25" x14ac:dyDescent="0.25">
      <c r="G14771" s="28"/>
    </row>
    <row r="14772" spans="7:7" s="66" customFormat="1" ht="14.25" x14ac:dyDescent="0.25">
      <c r="G14772" s="28"/>
    </row>
    <row r="14773" spans="7:7" s="66" customFormat="1" ht="14.25" x14ac:dyDescent="0.25">
      <c r="G14773" s="28"/>
    </row>
    <row r="14774" spans="7:7" s="66" customFormat="1" ht="14.25" x14ac:dyDescent="0.25">
      <c r="G14774" s="28"/>
    </row>
    <row r="14775" spans="7:7" s="66" customFormat="1" ht="14.25" x14ac:dyDescent="0.25">
      <c r="G14775" s="28"/>
    </row>
    <row r="14776" spans="7:7" s="66" customFormat="1" ht="14.25" x14ac:dyDescent="0.25">
      <c r="G14776" s="28"/>
    </row>
    <row r="14777" spans="7:7" s="66" customFormat="1" ht="14.25" x14ac:dyDescent="0.25">
      <c r="G14777" s="28"/>
    </row>
    <row r="14778" spans="7:7" s="66" customFormat="1" ht="14.25" x14ac:dyDescent="0.25">
      <c r="G14778" s="28"/>
    </row>
    <row r="14779" spans="7:7" s="66" customFormat="1" ht="14.25" x14ac:dyDescent="0.25">
      <c r="G14779" s="28"/>
    </row>
    <row r="14780" spans="7:7" s="66" customFormat="1" ht="14.25" x14ac:dyDescent="0.25">
      <c r="G14780" s="28"/>
    </row>
    <row r="14781" spans="7:7" s="66" customFormat="1" ht="14.25" x14ac:dyDescent="0.25">
      <c r="G14781" s="28"/>
    </row>
    <row r="14782" spans="7:7" s="66" customFormat="1" ht="14.25" x14ac:dyDescent="0.25">
      <c r="G14782" s="28"/>
    </row>
    <row r="14783" spans="7:7" s="66" customFormat="1" ht="14.25" x14ac:dyDescent="0.25">
      <c r="G14783" s="28"/>
    </row>
    <row r="14784" spans="7:7" s="66" customFormat="1" ht="14.25" x14ac:dyDescent="0.25">
      <c r="G14784" s="28"/>
    </row>
    <row r="14785" spans="7:7" s="66" customFormat="1" ht="14.25" x14ac:dyDescent="0.25">
      <c r="G14785" s="28"/>
    </row>
    <row r="14786" spans="7:7" s="66" customFormat="1" ht="14.25" x14ac:dyDescent="0.25">
      <c r="G14786" s="28"/>
    </row>
    <row r="14787" spans="7:7" s="66" customFormat="1" ht="14.25" x14ac:dyDescent="0.25">
      <c r="G14787" s="28"/>
    </row>
    <row r="14788" spans="7:7" s="66" customFormat="1" ht="14.25" x14ac:dyDescent="0.25">
      <c r="G14788" s="28"/>
    </row>
    <row r="14789" spans="7:7" s="66" customFormat="1" ht="14.25" x14ac:dyDescent="0.25">
      <c r="G14789" s="28"/>
    </row>
    <row r="14790" spans="7:7" s="66" customFormat="1" ht="14.25" x14ac:dyDescent="0.25">
      <c r="G14790" s="28"/>
    </row>
    <row r="14791" spans="7:7" s="66" customFormat="1" ht="14.25" x14ac:dyDescent="0.25">
      <c r="G14791" s="28"/>
    </row>
    <row r="14792" spans="7:7" s="66" customFormat="1" ht="14.25" x14ac:dyDescent="0.25">
      <c r="G14792" s="28"/>
    </row>
    <row r="14793" spans="7:7" s="66" customFormat="1" ht="14.25" x14ac:dyDescent="0.25">
      <c r="G14793" s="28"/>
    </row>
    <row r="14794" spans="7:7" s="66" customFormat="1" ht="14.25" x14ac:dyDescent="0.25">
      <c r="G14794" s="28"/>
    </row>
    <row r="14795" spans="7:7" s="66" customFormat="1" ht="14.25" x14ac:dyDescent="0.25">
      <c r="G14795" s="28"/>
    </row>
    <row r="14796" spans="7:7" s="66" customFormat="1" ht="14.25" x14ac:dyDescent="0.25">
      <c r="G14796" s="28"/>
    </row>
    <row r="14797" spans="7:7" s="66" customFormat="1" ht="14.25" x14ac:dyDescent="0.25">
      <c r="G14797" s="28"/>
    </row>
    <row r="14798" spans="7:7" s="66" customFormat="1" ht="14.25" x14ac:dyDescent="0.25">
      <c r="G14798" s="28"/>
    </row>
    <row r="14799" spans="7:7" s="66" customFormat="1" ht="14.25" x14ac:dyDescent="0.25">
      <c r="G14799" s="28"/>
    </row>
    <row r="14800" spans="7:7" s="66" customFormat="1" ht="14.25" x14ac:dyDescent="0.25">
      <c r="G14800" s="28"/>
    </row>
    <row r="14801" spans="7:7" s="66" customFormat="1" ht="14.25" x14ac:dyDescent="0.25">
      <c r="G14801" s="28"/>
    </row>
    <row r="14802" spans="7:7" s="66" customFormat="1" ht="14.25" x14ac:dyDescent="0.25">
      <c r="G14802" s="28"/>
    </row>
    <row r="14803" spans="7:7" s="66" customFormat="1" ht="14.25" x14ac:dyDescent="0.25">
      <c r="G14803" s="28"/>
    </row>
    <row r="14804" spans="7:7" s="66" customFormat="1" ht="14.25" x14ac:dyDescent="0.25">
      <c r="G14804" s="28"/>
    </row>
    <row r="14805" spans="7:7" s="66" customFormat="1" ht="14.25" x14ac:dyDescent="0.25">
      <c r="G14805" s="28"/>
    </row>
    <row r="14806" spans="7:7" s="66" customFormat="1" ht="14.25" x14ac:dyDescent="0.25">
      <c r="G14806" s="28"/>
    </row>
    <row r="14807" spans="7:7" s="66" customFormat="1" ht="14.25" x14ac:dyDescent="0.25">
      <c r="G14807" s="28"/>
    </row>
    <row r="14808" spans="7:7" s="66" customFormat="1" ht="14.25" x14ac:dyDescent="0.25">
      <c r="G14808" s="28"/>
    </row>
    <row r="14809" spans="7:7" s="66" customFormat="1" ht="14.25" x14ac:dyDescent="0.25">
      <c r="G14809" s="28"/>
    </row>
    <row r="14810" spans="7:7" s="66" customFormat="1" ht="14.25" x14ac:dyDescent="0.25">
      <c r="G14810" s="28"/>
    </row>
    <row r="14811" spans="7:7" s="66" customFormat="1" ht="14.25" x14ac:dyDescent="0.25">
      <c r="G14811" s="28"/>
    </row>
    <row r="14812" spans="7:7" s="66" customFormat="1" ht="14.25" x14ac:dyDescent="0.25">
      <c r="G14812" s="28"/>
    </row>
    <row r="14813" spans="7:7" s="66" customFormat="1" ht="14.25" x14ac:dyDescent="0.25">
      <c r="G14813" s="28"/>
    </row>
    <row r="14814" spans="7:7" s="66" customFormat="1" ht="14.25" x14ac:dyDescent="0.25">
      <c r="G14814" s="28"/>
    </row>
    <row r="14815" spans="7:7" s="66" customFormat="1" ht="14.25" x14ac:dyDescent="0.25">
      <c r="G14815" s="28"/>
    </row>
    <row r="14816" spans="7:7" s="66" customFormat="1" ht="14.25" x14ac:dyDescent="0.25">
      <c r="G14816" s="28"/>
    </row>
    <row r="14817" spans="7:7" s="66" customFormat="1" ht="14.25" x14ac:dyDescent="0.25">
      <c r="G14817" s="28"/>
    </row>
    <row r="14818" spans="7:7" s="66" customFormat="1" ht="14.25" x14ac:dyDescent="0.25">
      <c r="G14818" s="28"/>
    </row>
    <row r="14819" spans="7:7" s="66" customFormat="1" ht="14.25" x14ac:dyDescent="0.25">
      <c r="G14819" s="28"/>
    </row>
    <row r="14820" spans="7:7" s="66" customFormat="1" ht="14.25" x14ac:dyDescent="0.25">
      <c r="G14820" s="28"/>
    </row>
    <row r="14821" spans="7:7" s="66" customFormat="1" ht="14.25" x14ac:dyDescent="0.25">
      <c r="G14821" s="28"/>
    </row>
    <row r="14822" spans="7:7" s="66" customFormat="1" ht="14.25" x14ac:dyDescent="0.25">
      <c r="G14822" s="28"/>
    </row>
    <row r="14823" spans="7:7" s="66" customFormat="1" ht="14.25" x14ac:dyDescent="0.25">
      <c r="G14823" s="28"/>
    </row>
    <row r="14824" spans="7:7" s="66" customFormat="1" ht="14.25" x14ac:dyDescent="0.25">
      <c r="G14824" s="28"/>
    </row>
    <row r="14825" spans="7:7" s="66" customFormat="1" ht="14.25" x14ac:dyDescent="0.25">
      <c r="G14825" s="28"/>
    </row>
    <row r="14826" spans="7:7" s="66" customFormat="1" ht="14.25" x14ac:dyDescent="0.25">
      <c r="G14826" s="28"/>
    </row>
    <row r="14827" spans="7:7" s="66" customFormat="1" ht="14.25" x14ac:dyDescent="0.25">
      <c r="G14827" s="28"/>
    </row>
    <row r="14828" spans="7:7" s="66" customFormat="1" ht="14.25" x14ac:dyDescent="0.25">
      <c r="G14828" s="28"/>
    </row>
    <row r="14829" spans="7:7" s="66" customFormat="1" ht="14.25" x14ac:dyDescent="0.25">
      <c r="G14829" s="28"/>
    </row>
    <row r="14830" spans="7:7" s="66" customFormat="1" ht="14.25" x14ac:dyDescent="0.25">
      <c r="G14830" s="28"/>
    </row>
    <row r="14831" spans="7:7" s="66" customFormat="1" ht="14.25" x14ac:dyDescent="0.25">
      <c r="G14831" s="28"/>
    </row>
    <row r="14832" spans="7:7" s="66" customFormat="1" ht="14.25" x14ac:dyDescent="0.25">
      <c r="G14832" s="28"/>
    </row>
    <row r="14833" spans="7:7" s="66" customFormat="1" ht="14.25" x14ac:dyDescent="0.25">
      <c r="G14833" s="28"/>
    </row>
    <row r="14834" spans="7:7" s="66" customFormat="1" ht="14.25" x14ac:dyDescent="0.25">
      <c r="G14834" s="28"/>
    </row>
    <row r="14835" spans="7:7" s="66" customFormat="1" ht="14.25" x14ac:dyDescent="0.25">
      <c r="G14835" s="28"/>
    </row>
    <row r="14836" spans="7:7" s="66" customFormat="1" ht="14.25" x14ac:dyDescent="0.25">
      <c r="G14836" s="28"/>
    </row>
    <row r="14837" spans="7:7" s="66" customFormat="1" ht="14.25" x14ac:dyDescent="0.25">
      <c r="G14837" s="28"/>
    </row>
    <row r="14838" spans="7:7" s="66" customFormat="1" ht="14.25" x14ac:dyDescent="0.25">
      <c r="G14838" s="28"/>
    </row>
    <row r="14839" spans="7:7" s="66" customFormat="1" ht="14.25" x14ac:dyDescent="0.25">
      <c r="G14839" s="28"/>
    </row>
    <row r="14840" spans="7:7" s="66" customFormat="1" ht="14.25" x14ac:dyDescent="0.25">
      <c r="G14840" s="28"/>
    </row>
    <row r="14841" spans="7:7" s="66" customFormat="1" ht="14.25" x14ac:dyDescent="0.25">
      <c r="G14841" s="28"/>
    </row>
    <row r="14842" spans="7:7" s="66" customFormat="1" ht="14.25" x14ac:dyDescent="0.25">
      <c r="G14842" s="28"/>
    </row>
    <row r="14843" spans="7:7" s="66" customFormat="1" ht="14.25" x14ac:dyDescent="0.25">
      <c r="G14843" s="28"/>
    </row>
    <row r="14844" spans="7:7" s="66" customFormat="1" ht="14.25" x14ac:dyDescent="0.25">
      <c r="G14844" s="28"/>
    </row>
    <row r="14845" spans="7:7" s="66" customFormat="1" ht="14.25" x14ac:dyDescent="0.25">
      <c r="G14845" s="28"/>
    </row>
    <row r="14846" spans="7:7" s="66" customFormat="1" ht="14.25" x14ac:dyDescent="0.25">
      <c r="G14846" s="28"/>
    </row>
    <row r="14847" spans="7:7" s="66" customFormat="1" ht="14.25" x14ac:dyDescent="0.25">
      <c r="G14847" s="28"/>
    </row>
    <row r="14848" spans="7:7" s="66" customFormat="1" ht="14.25" x14ac:dyDescent="0.25">
      <c r="G14848" s="28"/>
    </row>
    <row r="14849" spans="7:7" s="66" customFormat="1" ht="14.25" x14ac:dyDescent="0.25">
      <c r="G14849" s="28"/>
    </row>
    <row r="14850" spans="7:7" s="66" customFormat="1" ht="14.25" x14ac:dyDescent="0.25">
      <c r="G14850" s="28"/>
    </row>
    <row r="14851" spans="7:7" s="66" customFormat="1" ht="14.25" x14ac:dyDescent="0.25">
      <c r="G14851" s="28"/>
    </row>
    <row r="14852" spans="7:7" s="66" customFormat="1" ht="14.25" x14ac:dyDescent="0.25">
      <c r="G14852" s="28"/>
    </row>
    <row r="14853" spans="7:7" s="66" customFormat="1" ht="14.25" x14ac:dyDescent="0.25">
      <c r="G14853" s="28"/>
    </row>
    <row r="14854" spans="7:7" s="66" customFormat="1" ht="14.25" x14ac:dyDescent="0.25">
      <c r="G14854" s="28"/>
    </row>
    <row r="14855" spans="7:7" s="66" customFormat="1" ht="14.25" x14ac:dyDescent="0.25">
      <c r="G14855" s="28"/>
    </row>
    <row r="14856" spans="7:7" s="66" customFormat="1" ht="14.25" x14ac:dyDescent="0.25">
      <c r="G14856" s="28"/>
    </row>
    <row r="14857" spans="7:7" s="66" customFormat="1" ht="14.25" x14ac:dyDescent="0.25">
      <c r="G14857" s="28"/>
    </row>
    <row r="14858" spans="7:7" s="66" customFormat="1" ht="14.25" x14ac:dyDescent="0.25">
      <c r="G14858" s="28"/>
    </row>
    <row r="14859" spans="7:7" s="66" customFormat="1" ht="14.25" x14ac:dyDescent="0.25">
      <c r="G14859" s="28"/>
    </row>
    <row r="14860" spans="7:7" s="66" customFormat="1" ht="14.25" x14ac:dyDescent="0.25">
      <c r="G14860" s="28"/>
    </row>
    <row r="14861" spans="7:7" s="66" customFormat="1" ht="14.25" x14ac:dyDescent="0.25">
      <c r="G14861" s="28"/>
    </row>
    <row r="14862" spans="7:7" s="66" customFormat="1" ht="14.25" x14ac:dyDescent="0.25">
      <c r="G14862" s="28"/>
    </row>
    <row r="14863" spans="7:7" s="66" customFormat="1" ht="14.25" x14ac:dyDescent="0.25">
      <c r="G14863" s="28"/>
    </row>
    <row r="14864" spans="7:7" s="66" customFormat="1" ht="14.25" x14ac:dyDescent="0.25">
      <c r="G14864" s="28"/>
    </row>
    <row r="14865" spans="7:7" s="66" customFormat="1" ht="14.25" x14ac:dyDescent="0.25">
      <c r="G14865" s="28"/>
    </row>
    <row r="14866" spans="7:7" s="66" customFormat="1" ht="14.25" x14ac:dyDescent="0.25">
      <c r="G14866" s="28"/>
    </row>
    <row r="14867" spans="7:7" s="66" customFormat="1" ht="14.25" x14ac:dyDescent="0.25">
      <c r="G14867" s="28"/>
    </row>
    <row r="14868" spans="7:7" s="66" customFormat="1" ht="14.25" x14ac:dyDescent="0.25">
      <c r="G14868" s="28"/>
    </row>
    <row r="14869" spans="7:7" s="66" customFormat="1" ht="14.25" x14ac:dyDescent="0.25">
      <c r="G14869" s="28"/>
    </row>
    <row r="14870" spans="7:7" s="66" customFormat="1" ht="14.25" x14ac:dyDescent="0.25">
      <c r="G14870" s="28"/>
    </row>
    <row r="14871" spans="7:7" s="66" customFormat="1" ht="14.25" x14ac:dyDescent="0.25">
      <c r="G14871" s="28"/>
    </row>
    <row r="14872" spans="7:7" s="66" customFormat="1" ht="14.25" x14ac:dyDescent="0.25">
      <c r="G14872" s="28"/>
    </row>
    <row r="14873" spans="7:7" s="66" customFormat="1" ht="14.25" x14ac:dyDescent="0.25">
      <c r="G14873" s="28"/>
    </row>
    <row r="14874" spans="7:7" s="66" customFormat="1" ht="14.25" x14ac:dyDescent="0.25">
      <c r="G14874" s="28"/>
    </row>
    <row r="14875" spans="7:7" s="66" customFormat="1" ht="14.25" x14ac:dyDescent="0.25">
      <c r="G14875" s="28"/>
    </row>
    <row r="14876" spans="7:7" s="66" customFormat="1" ht="14.25" x14ac:dyDescent="0.25">
      <c r="G14876" s="28"/>
    </row>
    <row r="14877" spans="7:7" s="66" customFormat="1" ht="14.25" x14ac:dyDescent="0.25">
      <c r="G14877" s="28"/>
    </row>
    <row r="14878" spans="7:7" s="66" customFormat="1" ht="14.25" x14ac:dyDescent="0.25">
      <c r="G14878" s="28"/>
    </row>
    <row r="14879" spans="7:7" s="66" customFormat="1" ht="14.25" x14ac:dyDescent="0.25">
      <c r="G14879" s="28"/>
    </row>
    <row r="14880" spans="7:7" s="66" customFormat="1" ht="14.25" x14ac:dyDescent="0.25">
      <c r="G14880" s="28"/>
    </row>
    <row r="14881" spans="7:7" s="66" customFormat="1" ht="14.25" x14ac:dyDescent="0.25">
      <c r="G14881" s="28"/>
    </row>
    <row r="14882" spans="7:7" s="66" customFormat="1" ht="14.25" x14ac:dyDescent="0.25">
      <c r="G14882" s="28"/>
    </row>
    <row r="14883" spans="7:7" s="66" customFormat="1" ht="14.25" x14ac:dyDescent="0.25">
      <c r="G14883" s="28"/>
    </row>
    <row r="14884" spans="7:7" s="66" customFormat="1" ht="14.25" x14ac:dyDescent="0.25">
      <c r="G14884" s="28"/>
    </row>
    <row r="14885" spans="7:7" s="66" customFormat="1" ht="14.25" x14ac:dyDescent="0.25">
      <c r="G14885" s="28"/>
    </row>
    <row r="14886" spans="7:7" s="66" customFormat="1" ht="14.25" x14ac:dyDescent="0.25">
      <c r="G14886" s="28"/>
    </row>
    <row r="14887" spans="7:7" s="66" customFormat="1" ht="14.25" x14ac:dyDescent="0.25">
      <c r="G14887" s="28"/>
    </row>
    <row r="14888" spans="7:7" s="66" customFormat="1" ht="14.25" x14ac:dyDescent="0.25">
      <c r="G14888" s="28"/>
    </row>
    <row r="14889" spans="7:7" s="66" customFormat="1" ht="14.25" x14ac:dyDescent="0.25">
      <c r="G14889" s="28"/>
    </row>
    <row r="14890" spans="7:7" s="66" customFormat="1" ht="14.25" x14ac:dyDescent="0.25">
      <c r="G14890" s="28"/>
    </row>
    <row r="14891" spans="7:7" s="66" customFormat="1" ht="14.25" x14ac:dyDescent="0.25">
      <c r="G14891" s="28"/>
    </row>
    <row r="14892" spans="7:7" s="66" customFormat="1" ht="14.25" x14ac:dyDescent="0.25">
      <c r="G14892" s="28"/>
    </row>
    <row r="14893" spans="7:7" s="66" customFormat="1" ht="14.25" x14ac:dyDescent="0.25">
      <c r="G14893" s="28"/>
    </row>
    <row r="14894" spans="7:7" s="66" customFormat="1" ht="14.25" x14ac:dyDescent="0.25">
      <c r="G14894" s="28"/>
    </row>
    <row r="14895" spans="7:7" s="66" customFormat="1" ht="14.25" x14ac:dyDescent="0.25">
      <c r="G14895" s="28"/>
    </row>
    <row r="14896" spans="7:7" s="66" customFormat="1" ht="14.25" x14ac:dyDescent="0.25">
      <c r="G14896" s="28"/>
    </row>
    <row r="14897" spans="7:7" s="66" customFormat="1" ht="14.25" x14ac:dyDescent="0.25">
      <c r="G14897" s="28"/>
    </row>
    <row r="14898" spans="7:7" s="66" customFormat="1" ht="14.25" x14ac:dyDescent="0.25">
      <c r="G14898" s="28"/>
    </row>
    <row r="14899" spans="7:7" s="66" customFormat="1" ht="14.25" x14ac:dyDescent="0.25">
      <c r="G14899" s="28"/>
    </row>
    <row r="14900" spans="7:7" s="66" customFormat="1" ht="14.25" x14ac:dyDescent="0.25">
      <c r="G14900" s="28"/>
    </row>
    <row r="14901" spans="7:7" s="66" customFormat="1" ht="14.25" x14ac:dyDescent="0.25">
      <c r="G14901" s="28"/>
    </row>
    <row r="14902" spans="7:7" s="66" customFormat="1" ht="14.25" x14ac:dyDescent="0.25">
      <c r="G14902" s="28"/>
    </row>
    <row r="14903" spans="7:7" s="66" customFormat="1" ht="14.25" x14ac:dyDescent="0.25">
      <c r="G14903" s="28"/>
    </row>
    <row r="14904" spans="7:7" s="66" customFormat="1" ht="14.25" x14ac:dyDescent="0.25">
      <c r="G14904" s="28"/>
    </row>
    <row r="14905" spans="7:7" s="66" customFormat="1" ht="14.25" x14ac:dyDescent="0.25">
      <c r="G14905" s="28"/>
    </row>
    <row r="14906" spans="7:7" s="66" customFormat="1" ht="14.25" x14ac:dyDescent="0.25">
      <c r="G14906" s="28"/>
    </row>
    <row r="14907" spans="7:7" s="66" customFormat="1" ht="14.25" x14ac:dyDescent="0.25">
      <c r="G14907" s="28"/>
    </row>
    <row r="14908" spans="7:7" s="66" customFormat="1" ht="14.25" x14ac:dyDescent="0.25">
      <c r="G14908" s="28"/>
    </row>
    <row r="14909" spans="7:7" s="66" customFormat="1" ht="14.25" x14ac:dyDescent="0.25">
      <c r="G14909" s="28"/>
    </row>
    <row r="14910" spans="7:7" s="66" customFormat="1" ht="14.25" x14ac:dyDescent="0.25">
      <c r="G14910" s="28"/>
    </row>
    <row r="14911" spans="7:7" s="66" customFormat="1" ht="14.25" x14ac:dyDescent="0.25">
      <c r="G14911" s="28"/>
    </row>
    <row r="14912" spans="7:7" s="66" customFormat="1" ht="14.25" x14ac:dyDescent="0.25">
      <c r="G14912" s="28"/>
    </row>
    <row r="14913" spans="7:7" s="66" customFormat="1" ht="14.25" x14ac:dyDescent="0.25">
      <c r="G14913" s="28"/>
    </row>
    <row r="14914" spans="7:7" s="66" customFormat="1" ht="14.25" x14ac:dyDescent="0.25">
      <c r="G14914" s="28"/>
    </row>
    <row r="14915" spans="7:7" s="66" customFormat="1" ht="14.25" x14ac:dyDescent="0.25">
      <c r="G14915" s="28"/>
    </row>
    <row r="14916" spans="7:7" s="66" customFormat="1" ht="14.25" x14ac:dyDescent="0.25">
      <c r="G14916" s="28"/>
    </row>
    <row r="14917" spans="7:7" s="66" customFormat="1" ht="14.25" x14ac:dyDescent="0.25">
      <c r="G14917" s="28"/>
    </row>
    <row r="14918" spans="7:7" s="66" customFormat="1" ht="14.25" x14ac:dyDescent="0.25">
      <c r="G14918" s="28"/>
    </row>
    <row r="14919" spans="7:7" s="66" customFormat="1" ht="14.25" x14ac:dyDescent="0.25">
      <c r="G14919" s="28"/>
    </row>
    <row r="14920" spans="7:7" s="66" customFormat="1" ht="14.25" x14ac:dyDescent="0.25">
      <c r="G14920" s="28"/>
    </row>
    <row r="14921" spans="7:7" s="66" customFormat="1" ht="14.25" x14ac:dyDescent="0.25">
      <c r="G14921" s="28"/>
    </row>
    <row r="14922" spans="7:7" s="66" customFormat="1" ht="14.25" x14ac:dyDescent="0.25">
      <c r="G14922" s="28"/>
    </row>
    <row r="14923" spans="7:7" s="66" customFormat="1" ht="14.25" x14ac:dyDescent="0.25">
      <c r="G14923" s="28"/>
    </row>
    <row r="14924" spans="7:7" s="66" customFormat="1" ht="14.25" x14ac:dyDescent="0.25">
      <c r="G14924" s="28"/>
    </row>
    <row r="14925" spans="7:7" s="66" customFormat="1" ht="14.25" x14ac:dyDescent="0.25">
      <c r="G14925" s="28"/>
    </row>
    <row r="14926" spans="7:7" s="66" customFormat="1" ht="14.25" x14ac:dyDescent="0.25">
      <c r="G14926" s="28"/>
    </row>
    <row r="14927" spans="7:7" s="66" customFormat="1" ht="14.25" x14ac:dyDescent="0.25">
      <c r="G14927" s="28"/>
    </row>
    <row r="14928" spans="7:7" s="66" customFormat="1" ht="14.25" x14ac:dyDescent="0.25">
      <c r="G14928" s="28"/>
    </row>
    <row r="14929" spans="7:7" s="66" customFormat="1" ht="14.25" x14ac:dyDescent="0.25">
      <c r="G14929" s="28"/>
    </row>
    <row r="14930" spans="7:7" s="66" customFormat="1" ht="14.25" x14ac:dyDescent="0.25">
      <c r="G14930" s="28"/>
    </row>
    <row r="14931" spans="7:7" s="66" customFormat="1" ht="14.25" x14ac:dyDescent="0.25">
      <c r="G14931" s="28"/>
    </row>
    <row r="14932" spans="7:7" s="66" customFormat="1" ht="14.25" x14ac:dyDescent="0.25">
      <c r="G14932" s="28"/>
    </row>
    <row r="14933" spans="7:7" s="66" customFormat="1" ht="14.25" x14ac:dyDescent="0.25">
      <c r="G14933" s="28"/>
    </row>
    <row r="14934" spans="7:7" s="66" customFormat="1" ht="14.25" x14ac:dyDescent="0.25">
      <c r="G14934" s="28"/>
    </row>
    <row r="14935" spans="7:7" s="66" customFormat="1" ht="14.25" x14ac:dyDescent="0.25">
      <c r="G14935" s="28"/>
    </row>
    <row r="14936" spans="7:7" s="66" customFormat="1" ht="14.25" x14ac:dyDescent="0.25">
      <c r="G14936" s="28"/>
    </row>
    <row r="14937" spans="7:7" s="66" customFormat="1" ht="14.25" x14ac:dyDescent="0.25">
      <c r="G14937" s="28"/>
    </row>
    <row r="14938" spans="7:7" s="66" customFormat="1" ht="14.25" x14ac:dyDescent="0.25">
      <c r="G14938" s="28"/>
    </row>
    <row r="14939" spans="7:7" s="66" customFormat="1" ht="14.25" x14ac:dyDescent="0.25">
      <c r="G14939" s="28"/>
    </row>
    <row r="14940" spans="7:7" s="66" customFormat="1" ht="14.25" x14ac:dyDescent="0.25">
      <c r="G14940" s="28"/>
    </row>
    <row r="14941" spans="7:7" s="66" customFormat="1" ht="14.25" x14ac:dyDescent="0.25">
      <c r="G14941" s="28"/>
    </row>
    <row r="14942" spans="7:7" s="66" customFormat="1" ht="14.25" x14ac:dyDescent="0.25">
      <c r="G14942" s="28"/>
    </row>
    <row r="14943" spans="7:7" s="66" customFormat="1" ht="14.25" x14ac:dyDescent="0.25">
      <c r="G14943" s="28"/>
    </row>
    <row r="14944" spans="7:7" s="66" customFormat="1" ht="14.25" x14ac:dyDescent="0.25">
      <c r="G14944" s="28"/>
    </row>
    <row r="14945" spans="7:7" s="66" customFormat="1" ht="14.25" x14ac:dyDescent="0.25">
      <c r="G14945" s="28"/>
    </row>
    <row r="14946" spans="7:7" s="66" customFormat="1" ht="14.25" x14ac:dyDescent="0.25">
      <c r="G14946" s="28"/>
    </row>
    <row r="14947" spans="7:7" s="66" customFormat="1" ht="14.25" x14ac:dyDescent="0.25">
      <c r="G14947" s="28"/>
    </row>
    <row r="14948" spans="7:7" s="66" customFormat="1" ht="14.25" x14ac:dyDescent="0.25">
      <c r="G14948" s="28"/>
    </row>
    <row r="14949" spans="7:7" s="66" customFormat="1" ht="14.25" x14ac:dyDescent="0.25">
      <c r="G14949" s="28"/>
    </row>
    <row r="14950" spans="7:7" s="66" customFormat="1" ht="14.25" x14ac:dyDescent="0.25">
      <c r="G14950" s="28"/>
    </row>
    <row r="14951" spans="7:7" s="66" customFormat="1" ht="14.25" x14ac:dyDescent="0.25">
      <c r="G14951" s="28"/>
    </row>
    <row r="14952" spans="7:7" s="66" customFormat="1" ht="14.25" x14ac:dyDescent="0.25">
      <c r="G14952" s="28"/>
    </row>
    <row r="14953" spans="7:7" s="66" customFormat="1" ht="14.25" x14ac:dyDescent="0.25">
      <c r="G14953" s="28"/>
    </row>
    <row r="14954" spans="7:7" s="66" customFormat="1" ht="14.25" x14ac:dyDescent="0.25">
      <c r="G14954" s="28"/>
    </row>
    <row r="14955" spans="7:7" s="66" customFormat="1" ht="14.25" x14ac:dyDescent="0.25">
      <c r="G14955" s="28"/>
    </row>
    <row r="14956" spans="7:7" s="66" customFormat="1" ht="14.25" x14ac:dyDescent="0.25">
      <c r="G14956" s="28"/>
    </row>
    <row r="14957" spans="7:7" s="66" customFormat="1" ht="14.25" x14ac:dyDescent="0.25">
      <c r="G14957" s="28"/>
    </row>
    <row r="14958" spans="7:7" s="66" customFormat="1" ht="14.25" x14ac:dyDescent="0.25">
      <c r="G14958" s="28"/>
    </row>
    <row r="14959" spans="7:7" s="66" customFormat="1" ht="14.25" x14ac:dyDescent="0.25">
      <c r="G14959" s="28"/>
    </row>
    <row r="14960" spans="7:7" s="66" customFormat="1" ht="14.25" x14ac:dyDescent="0.25">
      <c r="G14960" s="28"/>
    </row>
    <row r="14961" spans="7:7" s="66" customFormat="1" ht="14.25" x14ac:dyDescent="0.25">
      <c r="G14961" s="28"/>
    </row>
    <row r="14962" spans="7:7" s="66" customFormat="1" ht="14.25" x14ac:dyDescent="0.25">
      <c r="G14962" s="28"/>
    </row>
    <row r="14963" spans="7:7" s="66" customFormat="1" ht="14.25" x14ac:dyDescent="0.25">
      <c r="G14963" s="28"/>
    </row>
    <row r="14964" spans="7:7" s="66" customFormat="1" ht="14.25" x14ac:dyDescent="0.25">
      <c r="G14964" s="28"/>
    </row>
    <row r="14965" spans="7:7" s="66" customFormat="1" ht="14.25" x14ac:dyDescent="0.25">
      <c r="G14965" s="28"/>
    </row>
    <row r="14966" spans="7:7" s="66" customFormat="1" ht="14.25" x14ac:dyDescent="0.25">
      <c r="G14966" s="28"/>
    </row>
    <row r="14967" spans="7:7" s="66" customFormat="1" ht="14.25" x14ac:dyDescent="0.25">
      <c r="G14967" s="28"/>
    </row>
    <row r="14968" spans="7:7" s="66" customFormat="1" ht="14.25" x14ac:dyDescent="0.25">
      <c r="G14968" s="28"/>
    </row>
    <row r="14969" spans="7:7" s="66" customFormat="1" ht="14.25" x14ac:dyDescent="0.25">
      <c r="G14969" s="28"/>
    </row>
    <row r="14970" spans="7:7" s="66" customFormat="1" ht="14.25" x14ac:dyDescent="0.25">
      <c r="G14970" s="28"/>
    </row>
    <row r="14971" spans="7:7" s="66" customFormat="1" ht="14.25" x14ac:dyDescent="0.25">
      <c r="G14971" s="28"/>
    </row>
    <row r="14972" spans="7:7" s="66" customFormat="1" ht="14.25" x14ac:dyDescent="0.25">
      <c r="G14972" s="28"/>
    </row>
    <row r="14973" spans="7:7" s="66" customFormat="1" ht="14.25" x14ac:dyDescent="0.25">
      <c r="G14973" s="28"/>
    </row>
    <row r="14974" spans="7:7" s="66" customFormat="1" ht="14.25" x14ac:dyDescent="0.25">
      <c r="G14974" s="28"/>
    </row>
    <row r="14975" spans="7:7" s="66" customFormat="1" ht="14.25" x14ac:dyDescent="0.25">
      <c r="G14975" s="28"/>
    </row>
    <row r="14976" spans="7:7" s="66" customFormat="1" ht="14.25" x14ac:dyDescent="0.25">
      <c r="G14976" s="28"/>
    </row>
    <row r="14977" spans="7:7" s="66" customFormat="1" ht="14.25" x14ac:dyDescent="0.25">
      <c r="G14977" s="28"/>
    </row>
    <row r="14978" spans="7:7" s="66" customFormat="1" ht="14.25" x14ac:dyDescent="0.25">
      <c r="G14978" s="28"/>
    </row>
    <row r="14979" spans="7:7" s="66" customFormat="1" ht="14.25" x14ac:dyDescent="0.25">
      <c r="G14979" s="28"/>
    </row>
    <row r="14980" spans="7:7" s="66" customFormat="1" ht="14.25" x14ac:dyDescent="0.25">
      <c r="G14980" s="28"/>
    </row>
    <row r="14981" spans="7:7" s="66" customFormat="1" ht="14.25" x14ac:dyDescent="0.25">
      <c r="G14981" s="28"/>
    </row>
    <row r="14982" spans="7:7" s="66" customFormat="1" ht="14.25" x14ac:dyDescent="0.25">
      <c r="G14982" s="28"/>
    </row>
    <row r="14983" spans="7:7" s="66" customFormat="1" ht="14.25" x14ac:dyDescent="0.25">
      <c r="G14983" s="28"/>
    </row>
    <row r="14984" spans="7:7" s="66" customFormat="1" ht="14.25" x14ac:dyDescent="0.25">
      <c r="G14984" s="28"/>
    </row>
    <row r="14985" spans="7:7" s="66" customFormat="1" ht="14.25" x14ac:dyDescent="0.25">
      <c r="G14985" s="28"/>
    </row>
    <row r="14986" spans="7:7" s="66" customFormat="1" ht="14.25" x14ac:dyDescent="0.25">
      <c r="G14986" s="28"/>
    </row>
    <row r="14987" spans="7:7" s="66" customFormat="1" ht="14.25" x14ac:dyDescent="0.25">
      <c r="G14987" s="28"/>
    </row>
    <row r="14988" spans="7:7" s="66" customFormat="1" ht="14.25" x14ac:dyDescent="0.25">
      <c r="G14988" s="28"/>
    </row>
    <row r="14989" spans="7:7" s="66" customFormat="1" ht="14.25" x14ac:dyDescent="0.25">
      <c r="G14989" s="28"/>
    </row>
    <row r="14990" spans="7:7" s="66" customFormat="1" ht="14.25" x14ac:dyDescent="0.25">
      <c r="G14990" s="28"/>
    </row>
    <row r="14991" spans="7:7" s="66" customFormat="1" ht="14.25" x14ac:dyDescent="0.25">
      <c r="G14991" s="28"/>
    </row>
    <row r="14992" spans="7:7" s="66" customFormat="1" ht="14.25" x14ac:dyDescent="0.25">
      <c r="G14992" s="28"/>
    </row>
    <row r="14993" spans="7:7" s="66" customFormat="1" ht="14.25" x14ac:dyDescent="0.25">
      <c r="G14993" s="28"/>
    </row>
    <row r="14994" spans="7:7" s="66" customFormat="1" ht="14.25" x14ac:dyDescent="0.25">
      <c r="G14994" s="28"/>
    </row>
    <row r="14995" spans="7:7" s="66" customFormat="1" ht="14.25" x14ac:dyDescent="0.25">
      <c r="G14995" s="28"/>
    </row>
    <row r="14996" spans="7:7" s="66" customFormat="1" ht="14.25" x14ac:dyDescent="0.25">
      <c r="G14996" s="28"/>
    </row>
    <row r="14997" spans="7:7" s="66" customFormat="1" ht="14.25" x14ac:dyDescent="0.25">
      <c r="G14997" s="28"/>
    </row>
    <row r="14998" spans="7:7" s="66" customFormat="1" ht="14.25" x14ac:dyDescent="0.25">
      <c r="G14998" s="28"/>
    </row>
    <row r="14999" spans="7:7" s="66" customFormat="1" ht="14.25" x14ac:dyDescent="0.25">
      <c r="G14999" s="28"/>
    </row>
    <row r="15000" spans="7:7" s="66" customFormat="1" ht="14.25" x14ac:dyDescent="0.25">
      <c r="G15000" s="28"/>
    </row>
    <row r="15001" spans="7:7" s="66" customFormat="1" ht="14.25" x14ac:dyDescent="0.25">
      <c r="G15001" s="28"/>
    </row>
    <row r="15002" spans="7:7" s="66" customFormat="1" ht="14.25" x14ac:dyDescent="0.25">
      <c r="G15002" s="28"/>
    </row>
    <row r="15003" spans="7:7" s="66" customFormat="1" ht="14.25" x14ac:dyDescent="0.25">
      <c r="G15003" s="28"/>
    </row>
    <row r="15004" spans="7:7" s="66" customFormat="1" ht="14.25" x14ac:dyDescent="0.25">
      <c r="G15004" s="28"/>
    </row>
    <row r="15005" spans="7:7" s="66" customFormat="1" ht="14.25" x14ac:dyDescent="0.25">
      <c r="G15005" s="28"/>
    </row>
    <row r="15006" spans="7:7" s="66" customFormat="1" ht="14.25" x14ac:dyDescent="0.25">
      <c r="G15006" s="28"/>
    </row>
    <row r="15007" spans="7:7" s="66" customFormat="1" ht="14.25" x14ac:dyDescent="0.25">
      <c r="G15007" s="28"/>
    </row>
    <row r="15008" spans="7:7" s="66" customFormat="1" ht="14.25" x14ac:dyDescent="0.25">
      <c r="G15008" s="28"/>
    </row>
    <row r="15009" spans="7:7" s="66" customFormat="1" ht="14.25" x14ac:dyDescent="0.25">
      <c r="G15009" s="28"/>
    </row>
    <row r="15010" spans="7:7" s="66" customFormat="1" ht="14.25" x14ac:dyDescent="0.25">
      <c r="G15010" s="28"/>
    </row>
    <row r="15011" spans="7:7" s="66" customFormat="1" ht="14.25" x14ac:dyDescent="0.25">
      <c r="G15011" s="28"/>
    </row>
    <row r="15012" spans="7:7" s="66" customFormat="1" ht="14.25" x14ac:dyDescent="0.25">
      <c r="G15012" s="28"/>
    </row>
    <row r="15013" spans="7:7" s="66" customFormat="1" ht="14.25" x14ac:dyDescent="0.25">
      <c r="G15013" s="28"/>
    </row>
    <row r="15014" spans="7:7" s="66" customFormat="1" ht="14.25" x14ac:dyDescent="0.25">
      <c r="G15014" s="28"/>
    </row>
    <row r="15015" spans="7:7" s="66" customFormat="1" ht="14.25" x14ac:dyDescent="0.25">
      <c r="G15015" s="28"/>
    </row>
    <row r="15016" spans="7:7" s="66" customFormat="1" ht="14.25" x14ac:dyDescent="0.25">
      <c r="G15016" s="28"/>
    </row>
    <row r="15017" spans="7:7" s="66" customFormat="1" ht="14.25" x14ac:dyDescent="0.25">
      <c r="G15017" s="28"/>
    </row>
    <row r="15018" spans="7:7" s="66" customFormat="1" ht="14.25" x14ac:dyDescent="0.25">
      <c r="G15018" s="28"/>
    </row>
    <row r="15019" spans="7:7" s="66" customFormat="1" ht="14.25" x14ac:dyDescent="0.25">
      <c r="G15019" s="28"/>
    </row>
    <row r="15020" spans="7:7" s="66" customFormat="1" ht="14.25" x14ac:dyDescent="0.25">
      <c r="G15020" s="28"/>
    </row>
    <row r="15021" spans="7:7" s="66" customFormat="1" ht="14.25" x14ac:dyDescent="0.25">
      <c r="G15021" s="28"/>
    </row>
    <row r="15022" spans="7:7" s="66" customFormat="1" ht="14.25" x14ac:dyDescent="0.25">
      <c r="G15022" s="28"/>
    </row>
    <row r="15023" spans="7:7" s="66" customFormat="1" ht="14.25" x14ac:dyDescent="0.25">
      <c r="G15023" s="28"/>
    </row>
    <row r="15024" spans="7:7" s="66" customFormat="1" ht="14.25" x14ac:dyDescent="0.25">
      <c r="G15024" s="28"/>
    </row>
    <row r="15025" spans="7:7" s="66" customFormat="1" ht="14.25" x14ac:dyDescent="0.25">
      <c r="G15025" s="28"/>
    </row>
    <row r="15026" spans="7:7" s="66" customFormat="1" ht="14.25" x14ac:dyDescent="0.25">
      <c r="G15026" s="28"/>
    </row>
    <row r="15027" spans="7:7" s="66" customFormat="1" ht="14.25" x14ac:dyDescent="0.25">
      <c r="G15027" s="28"/>
    </row>
    <row r="15028" spans="7:7" s="66" customFormat="1" ht="14.25" x14ac:dyDescent="0.25">
      <c r="G15028" s="28"/>
    </row>
    <row r="15029" spans="7:7" s="66" customFormat="1" ht="14.25" x14ac:dyDescent="0.25">
      <c r="G15029" s="28"/>
    </row>
    <row r="15030" spans="7:7" s="66" customFormat="1" ht="14.25" x14ac:dyDescent="0.25">
      <c r="G15030" s="28"/>
    </row>
    <row r="15031" spans="7:7" s="66" customFormat="1" ht="14.25" x14ac:dyDescent="0.25">
      <c r="G15031" s="28"/>
    </row>
    <row r="15032" spans="7:7" s="66" customFormat="1" ht="14.25" x14ac:dyDescent="0.25">
      <c r="G15032" s="28"/>
    </row>
    <row r="15033" spans="7:7" s="66" customFormat="1" ht="14.25" x14ac:dyDescent="0.25">
      <c r="G15033" s="28"/>
    </row>
    <row r="15034" spans="7:7" s="66" customFormat="1" ht="14.25" x14ac:dyDescent="0.25">
      <c r="G15034" s="28"/>
    </row>
    <row r="15035" spans="7:7" s="66" customFormat="1" ht="14.25" x14ac:dyDescent="0.25">
      <c r="G15035" s="28"/>
    </row>
    <row r="15036" spans="7:7" s="66" customFormat="1" ht="14.25" x14ac:dyDescent="0.25">
      <c r="G15036" s="28"/>
    </row>
    <row r="15037" spans="7:7" s="66" customFormat="1" ht="14.25" x14ac:dyDescent="0.25">
      <c r="G15037" s="28"/>
    </row>
    <row r="15038" spans="7:7" s="66" customFormat="1" ht="14.25" x14ac:dyDescent="0.25">
      <c r="G15038" s="28"/>
    </row>
    <row r="15039" spans="7:7" s="66" customFormat="1" ht="14.25" x14ac:dyDescent="0.25">
      <c r="G15039" s="28"/>
    </row>
    <row r="15040" spans="7:7" s="66" customFormat="1" ht="14.25" x14ac:dyDescent="0.25">
      <c r="G15040" s="28"/>
    </row>
    <row r="15041" spans="7:7" s="66" customFormat="1" ht="14.25" x14ac:dyDescent="0.25">
      <c r="G15041" s="28"/>
    </row>
    <row r="15042" spans="7:7" s="66" customFormat="1" ht="14.25" x14ac:dyDescent="0.25">
      <c r="G15042" s="28"/>
    </row>
    <row r="15043" spans="7:7" s="66" customFormat="1" ht="14.25" x14ac:dyDescent="0.25">
      <c r="G15043" s="28"/>
    </row>
    <row r="15044" spans="7:7" s="66" customFormat="1" ht="14.25" x14ac:dyDescent="0.25">
      <c r="G15044" s="28"/>
    </row>
    <row r="15045" spans="7:7" s="66" customFormat="1" ht="14.25" x14ac:dyDescent="0.25">
      <c r="G15045" s="28"/>
    </row>
    <row r="15046" spans="7:7" s="66" customFormat="1" ht="14.25" x14ac:dyDescent="0.25">
      <c r="G15046" s="28"/>
    </row>
    <row r="15047" spans="7:7" s="66" customFormat="1" ht="14.25" x14ac:dyDescent="0.25">
      <c r="G15047" s="28"/>
    </row>
    <row r="15048" spans="7:7" s="66" customFormat="1" ht="14.25" x14ac:dyDescent="0.25">
      <c r="G15048" s="28"/>
    </row>
    <row r="15049" spans="7:7" s="66" customFormat="1" ht="14.25" x14ac:dyDescent="0.25">
      <c r="G15049" s="28"/>
    </row>
    <row r="15050" spans="7:7" s="66" customFormat="1" ht="14.25" x14ac:dyDescent="0.25">
      <c r="G15050" s="28"/>
    </row>
    <row r="15051" spans="7:7" s="66" customFormat="1" ht="14.25" x14ac:dyDescent="0.25">
      <c r="G15051" s="28"/>
    </row>
    <row r="15052" spans="7:7" s="66" customFormat="1" ht="14.25" x14ac:dyDescent="0.25">
      <c r="G15052" s="28"/>
    </row>
    <row r="15053" spans="7:7" s="66" customFormat="1" ht="14.25" x14ac:dyDescent="0.25">
      <c r="G15053" s="28"/>
    </row>
    <row r="15054" spans="7:7" s="66" customFormat="1" ht="14.25" x14ac:dyDescent="0.25">
      <c r="G15054" s="28"/>
    </row>
    <row r="15055" spans="7:7" s="66" customFormat="1" ht="14.25" x14ac:dyDescent="0.25">
      <c r="G15055" s="28"/>
    </row>
    <row r="15056" spans="7:7" s="66" customFormat="1" ht="14.25" x14ac:dyDescent="0.25">
      <c r="G15056" s="28"/>
    </row>
    <row r="15057" spans="7:7" s="66" customFormat="1" ht="14.25" x14ac:dyDescent="0.25">
      <c r="G15057" s="28"/>
    </row>
    <row r="15058" spans="7:7" s="66" customFormat="1" ht="14.25" x14ac:dyDescent="0.25">
      <c r="G15058" s="28"/>
    </row>
    <row r="15059" spans="7:7" s="66" customFormat="1" ht="14.25" x14ac:dyDescent="0.25">
      <c r="G15059" s="28"/>
    </row>
    <row r="15060" spans="7:7" s="66" customFormat="1" ht="14.25" x14ac:dyDescent="0.25">
      <c r="G15060" s="28"/>
    </row>
    <row r="15061" spans="7:7" s="66" customFormat="1" ht="14.25" x14ac:dyDescent="0.25">
      <c r="G15061" s="28"/>
    </row>
    <row r="15062" spans="7:7" s="66" customFormat="1" ht="14.25" x14ac:dyDescent="0.25">
      <c r="G15062" s="28"/>
    </row>
    <row r="15063" spans="7:7" s="66" customFormat="1" ht="14.25" x14ac:dyDescent="0.25">
      <c r="G15063" s="28"/>
    </row>
    <row r="15064" spans="7:7" s="66" customFormat="1" ht="14.25" x14ac:dyDescent="0.25">
      <c r="G15064" s="28"/>
    </row>
    <row r="15065" spans="7:7" s="66" customFormat="1" ht="14.25" x14ac:dyDescent="0.25">
      <c r="G15065" s="28"/>
    </row>
    <row r="15066" spans="7:7" s="66" customFormat="1" ht="14.25" x14ac:dyDescent="0.25">
      <c r="G15066" s="28"/>
    </row>
    <row r="15067" spans="7:7" s="66" customFormat="1" ht="14.25" x14ac:dyDescent="0.25">
      <c r="G15067" s="28"/>
    </row>
    <row r="15068" spans="7:7" s="66" customFormat="1" ht="14.25" x14ac:dyDescent="0.25">
      <c r="G15068" s="28"/>
    </row>
    <row r="15069" spans="7:7" s="66" customFormat="1" ht="14.25" x14ac:dyDescent="0.25">
      <c r="G15069" s="28"/>
    </row>
    <row r="15070" spans="7:7" s="66" customFormat="1" ht="14.25" x14ac:dyDescent="0.25">
      <c r="G15070" s="28"/>
    </row>
    <row r="15071" spans="7:7" s="66" customFormat="1" ht="14.25" x14ac:dyDescent="0.25">
      <c r="G15071" s="28"/>
    </row>
    <row r="15072" spans="7:7" s="66" customFormat="1" ht="14.25" x14ac:dyDescent="0.25">
      <c r="G15072" s="28"/>
    </row>
    <row r="15073" spans="7:7" s="66" customFormat="1" ht="14.25" x14ac:dyDescent="0.25">
      <c r="G15073" s="28"/>
    </row>
    <row r="15074" spans="7:7" s="66" customFormat="1" ht="14.25" x14ac:dyDescent="0.25">
      <c r="G15074" s="28"/>
    </row>
    <row r="15075" spans="7:7" s="66" customFormat="1" ht="14.25" x14ac:dyDescent="0.25">
      <c r="G15075" s="28"/>
    </row>
    <row r="15076" spans="7:7" s="66" customFormat="1" ht="14.25" x14ac:dyDescent="0.25">
      <c r="G15076" s="28"/>
    </row>
    <row r="15077" spans="7:7" s="66" customFormat="1" ht="14.25" x14ac:dyDescent="0.25">
      <c r="G15077" s="28"/>
    </row>
    <row r="15078" spans="7:7" s="66" customFormat="1" ht="14.25" x14ac:dyDescent="0.25">
      <c r="G15078" s="28"/>
    </row>
    <row r="15079" spans="7:7" s="66" customFormat="1" ht="14.25" x14ac:dyDescent="0.25">
      <c r="G15079" s="28"/>
    </row>
    <row r="15080" spans="7:7" s="66" customFormat="1" ht="14.25" x14ac:dyDescent="0.25">
      <c r="G15080" s="28"/>
    </row>
    <row r="15081" spans="7:7" s="66" customFormat="1" ht="14.25" x14ac:dyDescent="0.25">
      <c r="G15081" s="28"/>
    </row>
    <row r="15082" spans="7:7" s="66" customFormat="1" ht="14.25" x14ac:dyDescent="0.25">
      <c r="G15082" s="28"/>
    </row>
    <row r="15083" spans="7:7" s="66" customFormat="1" ht="14.25" x14ac:dyDescent="0.25">
      <c r="G15083" s="28"/>
    </row>
    <row r="15084" spans="7:7" s="66" customFormat="1" ht="14.25" x14ac:dyDescent="0.25">
      <c r="G15084" s="28"/>
    </row>
    <row r="15085" spans="7:7" s="66" customFormat="1" ht="14.25" x14ac:dyDescent="0.25">
      <c r="G15085" s="28"/>
    </row>
    <row r="15086" spans="7:7" s="66" customFormat="1" ht="14.25" x14ac:dyDescent="0.25">
      <c r="G15086" s="28"/>
    </row>
    <row r="15087" spans="7:7" s="66" customFormat="1" ht="14.25" x14ac:dyDescent="0.25">
      <c r="G15087" s="28"/>
    </row>
    <row r="15088" spans="7:7" s="66" customFormat="1" ht="14.25" x14ac:dyDescent="0.25">
      <c r="G15088" s="28"/>
    </row>
    <row r="15089" spans="7:7" s="66" customFormat="1" ht="14.25" x14ac:dyDescent="0.25">
      <c r="G15089" s="28"/>
    </row>
    <row r="15090" spans="7:7" s="66" customFormat="1" ht="14.25" x14ac:dyDescent="0.25">
      <c r="G15090" s="28"/>
    </row>
    <row r="15091" spans="7:7" s="66" customFormat="1" ht="14.25" x14ac:dyDescent="0.25">
      <c r="G15091" s="28"/>
    </row>
    <row r="15092" spans="7:7" s="66" customFormat="1" ht="14.25" x14ac:dyDescent="0.25">
      <c r="G15092" s="28"/>
    </row>
    <row r="15093" spans="7:7" s="66" customFormat="1" ht="14.25" x14ac:dyDescent="0.25">
      <c r="G15093" s="28"/>
    </row>
    <row r="15094" spans="7:7" s="66" customFormat="1" ht="14.25" x14ac:dyDescent="0.25">
      <c r="G15094" s="28"/>
    </row>
    <row r="15095" spans="7:7" s="66" customFormat="1" ht="14.25" x14ac:dyDescent="0.25">
      <c r="G15095" s="28"/>
    </row>
    <row r="15096" spans="7:7" s="66" customFormat="1" ht="14.25" x14ac:dyDescent="0.25">
      <c r="G15096" s="28"/>
    </row>
    <row r="15097" spans="7:7" s="66" customFormat="1" ht="14.25" x14ac:dyDescent="0.25">
      <c r="G15097" s="28"/>
    </row>
    <row r="15098" spans="7:7" s="66" customFormat="1" ht="14.25" x14ac:dyDescent="0.25">
      <c r="G15098" s="28"/>
    </row>
    <row r="15099" spans="7:7" s="66" customFormat="1" ht="14.25" x14ac:dyDescent="0.25">
      <c r="G15099" s="28"/>
    </row>
    <row r="15100" spans="7:7" s="66" customFormat="1" ht="14.25" x14ac:dyDescent="0.25">
      <c r="G15100" s="28"/>
    </row>
    <row r="15101" spans="7:7" s="66" customFormat="1" ht="14.25" x14ac:dyDescent="0.25">
      <c r="G15101" s="28"/>
    </row>
    <row r="15102" spans="7:7" s="66" customFormat="1" ht="14.25" x14ac:dyDescent="0.25">
      <c r="G15102" s="28"/>
    </row>
    <row r="15103" spans="7:7" s="66" customFormat="1" ht="14.25" x14ac:dyDescent="0.25">
      <c r="G15103" s="28"/>
    </row>
    <row r="15104" spans="7:7" s="66" customFormat="1" ht="14.25" x14ac:dyDescent="0.25">
      <c r="G15104" s="28"/>
    </row>
    <row r="15105" spans="7:7" s="66" customFormat="1" ht="14.25" x14ac:dyDescent="0.25">
      <c r="G15105" s="28"/>
    </row>
    <row r="15106" spans="7:7" s="66" customFormat="1" ht="14.25" x14ac:dyDescent="0.25">
      <c r="G15106" s="28"/>
    </row>
    <row r="15107" spans="7:7" s="66" customFormat="1" ht="14.25" x14ac:dyDescent="0.25">
      <c r="G15107" s="28"/>
    </row>
    <row r="15108" spans="7:7" s="66" customFormat="1" ht="14.25" x14ac:dyDescent="0.25">
      <c r="G15108" s="28"/>
    </row>
    <row r="15109" spans="7:7" s="66" customFormat="1" ht="14.25" x14ac:dyDescent="0.25">
      <c r="G15109" s="28"/>
    </row>
    <row r="15110" spans="7:7" s="66" customFormat="1" ht="14.25" x14ac:dyDescent="0.25">
      <c r="G15110" s="28"/>
    </row>
    <row r="15111" spans="7:7" s="66" customFormat="1" ht="14.25" x14ac:dyDescent="0.25">
      <c r="G15111" s="28"/>
    </row>
    <row r="15112" spans="7:7" s="66" customFormat="1" ht="14.25" x14ac:dyDescent="0.25">
      <c r="G15112" s="28"/>
    </row>
    <row r="15113" spans="7:7" s="66" customFormat="1" ht="14.25" x14ac:dyDescent="0.25">
      <c r="G15113" s="28"/>
    </row>
    <row r="15114" spans="7:7" s="66" customFormat="1" ht="14.25" x14ac:dyDescent="0.25">
      <c r="G15114" s="28"/>
    </row>
    <row r="15115" spans="7:7" s="66" customFormat="1" ht="14.25" x14ac:dyDescent="0.25">
      <c r="G15115" s="28"/>
    </row>
    <row r="15116" spans="7:7" s="66" customFormat="1" ht="14.25" x14ac:dyDescent="0.25">
      <c r="G15116" s="28"/>
    </row>
    <row r="15117" spans="7:7" s="66" customFormat="1" ht="14.25" x14ac:dyDescent="0.25">
      <c r="G15117" s="28"/>
    </row>
    <row r="15118" spans="7:7" s="66" customFormat="1" ht="14.25" x14ac:dyDescent="0.25">
      <c r="G15118" s="28"/>
    </row>
    <row r="15119" spans="7:7" s="66" customFormat="1" ht="14.25" x14ac:dyDescent="0.25">
      <c r="G15119" s="28"/>
    </row>
    <row r="15120" spans="7:7" s="66" customFormat="1" ht="14.25" x14ac:dyDescent="0.25">
      <c r="G15120" s="28"/>
    </row>
    <row r="15121" spans="7:7" s="66" customFormat="1" ht="14.25" x14ac:dyDescent="0.25">
      <c r="G15121" s="28"/>
    </row>
    <row r="15122" spans="7:7" s="66" customFormat="1" ht="14.25" x14ac:dyDescent="0.25">
      <c r="G15122" s="28"/>
    </row>
    <row r="15123" spans="7:7" s="66" customFormat="1" ht="14.25" x14ac:dyDescent="0.25">
      <c r="G15123" s="28"/>
    </row>
    <row r="15124" spans="7:7" s="66" customFormat="1" ht="14.25" x14ac:dyDescent="0.25">
      <c r="G15124" s="28"/>
    </row>
    <row r="15125" spans="7:7" s="66" customFormat="1" ht="14.25" x14ac:dyDescent="0.25">
      <c r="G15125" s="28"/>
    </row>
    <row r="15126" spans="7:7" s="66" customFormat="1" ht="14.25" x14ac:dyDescent="0.25">
      <c r="G15126" s="28"/>
    </row>
    <row r="15127" spans="7:7" s="66" customFormat="1" ht="14.25" x14ac:dyDescent="0.25">
      <c r="G15127" s="28"/>
    </row>
    <row r="15128" spans="7:7" s="66" customFormat="1" ht="14.25" x14ac:dyDescent="0.25">
      <c r="G15128" s="28"/>
    </row>
    <row r="15129" spans="7:7" s="66" customFormat="1" ht="14.25" x14ac:dyDescent="0.25">
      <c r="G15129" s="28"/>
    </row>
    <row r="15130" spans="7:7" s="66" customFormat="1" ht="14.25" x14ac:dyDescent="0.25">
      <c r="G15130" s="28"/>
    </row>
    <row r="15131" spans="7:7" s="66" customFormat="1" ht="14.25" x14ac:dyDescent="0.25">
      <c r="G15131" s="28"/>
    </row>
    <row r="15132" spans="7:7" s="66" customFormat="1" ht="14.25" x14ac:dyDescent="0.25">
      <c r="G15132" s="28"/>
    </row>
    <row r="15133" spans="7:7" s="66" customFormat="1" ht="14.25" x14ac:dyDescent="0.25">
      <c r="G15133" s="28"/>
    </row>
    <row r="15134" spans="7:7" s="66" customFormat="1" ht="14.25" x14ac:dyDescent="0.25">
      <c r="G15134" s="28"/>
    </row>
    <row r="15135" spans="7:7" s="66" customFormat="1" ht="14.25" x14ac:dyDescent="0.25">
      <c r="G15135" s="28"/>
    </row>
    <row r="15136" spans="7:7" s="66" customFormat="1" ht="14.25" x14ac:dyDescent="0.25">
      <c r="G15136" s="28"/>
    </row>
    <row r="15137" spans="7:7" s="66" customFormat="1" ht="14.25" x14ac:dyDescent="0.25">
      <c r="G15137" s="28"/>
    </row>
    <row r="15138" spans="7:7" s="66" customFormat="1" ht="14.25" x14ac:dyDescent="0.25">
      <c r="G15138" s="28"/>
    </row>
    <row r="15139" spans="7:7" s="66" customFormat="1" ht="14.25" x14ac:dyDescent="0.25">
      <c r="G15139" s="28"/>
    </row>
    <row r="15140" spans="7:7" s="66" customFormat="1" ht="14.25" x14ac:dyDescent="0.25">
      <c r="G15140" s="28"/>
    </row>
    <row r="15141" spans="7:7" s="66" customFormat="1" ht="14.25" x14ac:dyDescent="0.25">
      <c r="G15141" s="28"/>
    </row>
    <row r="15142" spans="7:7" s="66" customFormat="1" ht="14.25" x14ac:dyDescent="0.25">
      <c r="G15142" s="28"/>
    </row>
    <row r="15143" spans="7:7" s="66" customFormat="1" ht="14.25" x14ac:dyDescent="0.25">
      <c r="G15143" s="28"/>
    </row>
    <row r="15144" spans="7:7" s="66" customFormat="1" ht="14.25" x14ac:dyDescent="0.25">
      <c r="G15144" s="28"/>
    </row>
    <row r="15145" spans="7:7" s="66" customFormat="1" ht="14.25" x14ac:dyDescent="0.25">
      <c r="G15145" s="28"/>
    </row>
    <row r="15146" spans="7:7" s="66" customFormat="1" ht="14.25" x14ac:dyDescent="0.25">
      <c r="G15146" s="28"/>
    </row>
    <row r="15147" spans="7:7" s="66" customFormat="1" ht="14.25" x14ac:dyDescent="0.25">
      <c r="G15147" s="28"/>
    </row>
    <row r="15148" spans="7:7" s="66" customFormat="1" ht="14.25" x14ac:dyDescent="0.25">
      <c r="G15148" s="28"/>
    </row>
    <row r="15149" spans="7:7" s="66" customFormat="1" ht="14.25" x14ac:dyDescent="0.25">
      <c r="G15149" s="28"/>
    </row>
    <row r="15150" spans="7:7" s="66" customFormat="1" ht="14.25" x14ac:dyDescent="0.25">
      <c r="G15150" s="28"/>
    </row>
    <row r="15151" spans="7:7" s="66" customFormat="1" ht="14.25" x14ac:dyDescent="0.25">
      <c r="G15151" s="28"/>
    </row>
    <row r="15152" spans="7:7" s="66" customFormat="1" ht="14.25" x14ac:dyDescent="0.25">
      <c r="G15152" s="28"/>
    </row>
    <row r="15153" spans="7:7" s="66" customFormat="1" ht="14.25" x14ac:dyDescent="0.25">
      <c r="G15153" s="28"/>
    </row>
    <row r="15154" spans="7:7" s="66" customFormat="1" ht="14.25" x14ac:dyDescent="0.25">
      <c r="G15154" s="28"/>
    </row>
    <row r="15155" spans="7:7" s="66" customFormat="1" ht="14.25" x14ac:dyDescent="0.25">
      <c r="G15155" s="28"/>
    </row>
    <row r="15156" spans="7:7" s="66" customFormat="1" ht="14.25" x14ac:dyDescent="0.25">
      <c r="G15156" s="28"/>
    </row>
    <row r="15157" spans="7:7" s="66" customFormat="1" ht="14.25" x14ac:dyDescent="0.25">
      <c r="G15157" s="28"/>
    </row>
    <row r="15158" spans="7:7" s="66" customFormat="1" ht="14.25" x14ac:dyDescent="0.25">
      <c r="G15158" s="28"/>
    </row>
    <row r="15159" spans="7:7" s="66" customFormat="1" ht="14.25" x14ac:dyDescent="0.25">
      <c r="G15159" s="28"/>
    </row>
    <row r="15160" spans="7:7" s="66" customFormat="1" ht="14.25" x14ac:dyDescent="0.25">
      <c r="G15160" s="28"/>
    </row>
    <row r="15161" spans="7:7" s="66" customFormat="1" ht="14.25" x14ac:dyDescent="0.25">
      <c r="G15161" s="28"/>
    </row>
    <row r="15162" spans="7:7" s="66" customFormat="1" ht="14.25" x14ac:dyDescent="0.25">
      <c r="G15162" s="28"/>
    </row>
    <row r="15163" spans="7:7" s="66" customFormat="1" ht="14.25" x14ac:dyDescent="0.25">
      <c r="G15163" s="28"/>
    </row>
    <row r="15164" spans="7:7" s="66" customFormat="1" ht="14.25" x14ac:dyDescent="0.25">
      <c r="G15164" s="28"/>
    </row>
    <row r="15165" spans="7:7" s="66" customFormat="1" ht="14.25" x14ac:dyDescent="0.25">
      <c r="G15165" s="28"/>
    </row>
    <row r="15166" spans="7:7" s="66" customFormat="1" ht="14.25" x14ac:dyDescent="0.25">
      <c r="G15166" s="28"/>
    </row>
    <row r="15167" spans="7:7" s="66" customFormat="1" ht="14.25" x14ac:dyDescent="0.25">
      <c r="G15167" s="28"/>
    </row>
    <row r="15168" spans="7:7" s="66" customFormat="1" ht="14.25" x14ac:dyDescent="0.25">
      <c r="G15168" s="28"/>
    </row>
    <row r="15169" spans="7:7" s="66" customFormat="1" ht="14.25" x14ac:dyDescent="0.25">
      <c r="G15169" s="28"/>
    </row>
    <row r="15170" spans="7:7" s="66" customFormat="1" ht="14.25" x14ac:dyDescent="0.25">
      <c r="G15170" s="28"/>
    </row>
    <row r="15171" spans="7:7" s="66" customFormat="1" ht="14.25" x14ac:dyDescent="0.25">
      <c r="G15171" s="28"/>
    </row>
    <row r="15172" spans="7:7" s="66" customFormat="1" ht="14.25" x14ac:dyDescent="0.25">
      <c r="G15172" s="28"/>
    </row>
    <row r="15173" spans="7:7" s="66" customFormat="1" ht="14.25" x14ac:dyDescent="0.25">
      <c r="G15173" s="28"/>
    </row>
    <row r="15174" spans="7:7" s="66" customFormat="1" ht="14.25" x14ac:dyDescent="0.25">
      <c r="G15174" s="28"/>
    </row>
    <row r="15175" spans="7:7" s="66" customFormat="1" ht="14.25" x14ac:dyDescent="0.25">
      <c r="G15175" s="28"/>
    </row>
    <row r="15176" spans="7:7" s="66" customFormat="1" ht="14.25" x14ac:dyDescent="0.25">
      <c r="G15176" s="28"/>
    </row>
    <row r="15177" spans="7:7" s="66" customFormat="1" ht="14.25" x14ac:dyDescent="0.25">
      <c r="G15177" s="28"/>
    </row>
    <row r="15178" spans="7:7" s="66" customFormat="1" ht="14.25" x14ac:dyDescent="0.25">
      <c r="G15178" s="28"/>
    </row>
    <row r="15179" spans="7:7" s="66" customFormat="1" ht="14.25" x14ac:dyDescent="0.25">
      <c r="G15179" s="28"/>
    </row>
    <row r="15180" spans="7:7" s="66" customFormat="1" ht="14.25" x14ac:dyDescent="0.25">
      <c r="G15180" s="28"/>
    </row>
    <row r="15181" spans="7:7" s="66" customFormat="1" ht="14.25" x14ac:dyDescent="0.25">
      <c r="G15181" s="28"/>
    </row>
    <row r="15182" spans="7:7" s="66" customFormat="1" ht="14.25" x14ac:dyDescent="0.25">
      <c r="G15182" s="28"/>
    </row>
    <row r="15183" spans="7:7" s="66" customFormat="1" ht="14.25" x14ac:dyDescent="0.25">
      <c r="G15183" s="28"/>
    </row>
    <row r="15184" spans="7:7" s="66" customFormat="1" ht="14.25" x14ac:dyDescent="0.25">
      <c r="G15184" s="28"/>
    </row>
    <row r="15185" spans="7:7" s="66" customFormat="1" ht="14.25" x14ac:dyDescent="0.25">
      <c r="G15185" s="28"/>
    </row>
    <row r="15186" spans="7:7" s="66" customFormat="1" ht="14.25" x14ac:dyDescent="0.25">
      <c r="G15186" s="28"/>
    </row>
    <row r="15187" spans="7:7" s="66" customFormat="1" ht="14.25" x14ac:dyDescent="0.25">
      <c r="G15187" s="28"/>
    </row>
    <row r="15188" spans="7:7" s="66" customFormat="1" ht="14.25" x14ac:dyDescent="0.25">
      <c r="G15188" s="28"/>
    </row>
    <row r="15189" spans="7:7" s="66" customFormat="1" ht="14.25" x14ac:dyDescent="0.25">
      <c r="G15189" s="28"/>
    </row>
    <row r="15190" spans="7:7" s="66" customFormat="1" ht="14.25" x14ac:dyDescent="0.25">
      <c r="G15190" s="28"/>
    </row>
    <row r="15191" spans="7:7" s="66" customFormat="1" ht="14.25" x14ac:dyDescent="0.25">
      <c r="G15191" s="28"/>
    </row>
    <row r="15192" spans="7:7" s="66" customFormat="1" ht="14.25" x14ac:dyDescent="0.25">
      <c r="G15192" s="28"/>
    </row>
    <row r="15193" spans="7:7" s="66" customFormat="1" ht="14.25" x14ac:dyDescent="0.25">
      <c r="G15193" s="28"/>
    </row>
    <row r="15194" spans="7:7" s="66" customFormat="1" ht="14.25" x14ac:dyDescent="0.25">
      <c r="G15194" s="28"/>
    </row>
    <row r="15195" spans="7:7" s="66" customFormat="1" ht="14.25" x14ac:dyDescent="0.25">
      <c r="G15195" s="28"/>
    </row>
    <row r="15196" spans="7:7" s="66" customFormat="1" ht="14.25" x14ac:dyDescent="0.25">
      <c r="G15196" s="28"/>
    </row>
    <row r="15197" spans="7:7" s="66" customFormat="1" ht="14.25" x14ac:dyDescent="0.25">
      <c r="G15197" s="28"/>
    </row>
    <row r="15198" spans="7:7" s="66" customFormat="1" ht="14.25" x14ac:dyDescent="0.25">
      <c r="G15198" s="28"/>
    </row>
    <row r="15199" spans="7:7" s="66" customFormat="1" ht="14.25" x14ac:dyDescent="0.25">
      <c r="G15199" s="28"/>
    </row>
    <row r="15200" spans="7:7" s="66" customFormat="1" ht="14.25" x14ac:dyDescent="0.25">
      <c r="G15200" s="28"/>
    </row>
    <row r="15201" spans="7:7" s="66" customFormat="1" ht="14.25" x14ac:dyDescent="0.25">
      <c r="G15201" s="28"/>
    </row>
    <row r="15202" spans="7:7" s="66" customFormat="1" ht="14.25" x14ac:dyDescent="0.25">
      <c r="G15202" s="28"/>
    </row>
    <row r="15203" spans="7:7" s="66" customFormat="1" ht="14.25" x14ac:dyDescent="0.25">
      <c r="G15203" s="28"/>
    </row>
    <row r="15204" spans="7:7" s="66" customFormat="1" ht="14.25" x14ac:dyDescent="0.25">
      <c r="G15204" s="28"/>
    </row>
    <row r="15205" spans="7:7" s="66" customFormat="1" ht="14.25" x14ac:dyDescent="0.25">
      <c r="G15205" s="28"/>
    </row>
    <row r="15206" spans="7:7" s="66" customFormat="1" ht="14.25" x14ac:dyDescent="0.25">
      <c r="G15206" s="28"/>
    </row>
    <row r="15207" spans="7:7" s="66" customFormat="1" ht="14.25" x14ac:dyDescent="0.25">
      <c r="G15207" s="28"/>
    </row>
    <row r="15208" spans="7:7" s="66" customFormat="1" ht="14.25" x14ac:dyDescent="0.25">
      <c r="G15208" s="28"/>
    </row>
    <row r="15209" spans="7:7" s="66" customFormat="1" ht="14.25" x14ac:dyDescent="0.25">
      <c r="G15209" s="28"/>
    </row>
    <row r="15210" spans="7:7" s="66" customFormat="1" ht="14.25" x14ac:dyDescent="0.25">
      <c r="G15210" s="28"/>
    </row>
    <row r="15211" spans="7:7" s="66" customFormat="1" ht="14.25" x14ac:dyDescent="0.25">
      <c r="G15211" s="28"/>
    </row>
    <row r="15212" spans="7:7" s="66" customFormat="1" ht="14.25" x14ac:dyDescent="0.25">
      <c r="G15212" s="28"/>
    </row>
    <row r="15213" spans="7:7" s="66" customFormat="1" ht="14.25" x14ac:dyDescent="0.25">
      <c r="G15213" s="28"/>
    </row>
    <row r="15214" spans="7:7" s="66" customFormat="1" ht="14.25" x14ac:dyDescent="0.25">
      <c r="G15214" s="28"/>
    </row>
    <row r="15215" spans="7:7" s="66" customFormat="1" ht="14.25" x14ac:dyDescent="0.25">
      <c r="G15215" s="28"/>
    </row>
    <row r="15216" spans="7:7" s="66" customFormat="1" ht="14.25" x14ac:dyDescent="0.25">
      <c r="G15216" s="28"/>
    </row>
    <row r="15217" spans="7:7" s="66" customFormat="1" ht="14.25" x14ac:dyDescent="0.25">
      <c r="G15217" s="28"/>
    </row>
    <row r="15218" spans="7:7" s="66" customFormat="1" ht="14.25" x14ac:dyDescent="0.25">
      <c r="G15218" s="28"/>
    </row>
    <row r="15219" spans="7:7" s="66" customFormat="1" ht="14.25" x14ac:dyDescent="0.25">
      <c r="G15219" s="28"/>
    </row>
    <row r="15220" spans="7:7" s="66" customFormat="1" ht="14.25" x14ac:dyDescent="0.25">
      <c r="G15220" s="28"/>
    </row>
    <row r="15221" spans="7:7" s="66" customFormat="1" ht="14.25" x14ac:dyDescent="0.25">
      <c r="G15221" s="28"/>
    </row>
    <row r="15222" spans="7:7" s="66" customFormat="1" ht="14.25" x14ac:dyDescent="0.25">
      <c r="G15222" s="28"/>
    </row>
    <row r="15223" spans="7:7" s="66" customFormat="1" ht="14.25" x14ac:dyDescent="0.25">
      <c r="G15223" s="28"/>
    </row>
    <row r="15224" spans="7:7" s="66" customFormat="1" ht="14.25" x14ac:dyDescent="0.25">
      <c r="G15224" s="28"/>
    </row>
    <row r="15225" spans="7:7" s="66" customFormat="1" ht="14.25" x14ac:dyDescent="0.25">
      <c r="G15225" s="28"/>
    </row>
    <row r="15226" spans="7:7" s="66" customFormat="1" ht="14.25" x14ac:dyDescent="0.25">
      <c r="G15226" s="28"/>
    </row>
    <row r="15227" spans="7:7" s="66" customFormat="1" ht="14.25" x14ac:dyDescent="0.25">
      <c r="G15227" s="28"/>
    </row>
    <row r="15228" spans="7:7" s="66" customFormat="1" ht="14.25" x14ac:dyDescent="0.25">
      <c r="G15228" s="28"/>
    </row>
    <row r="15229" spans="7:7" s="66" customFormat="1" ht="14.25" x14ac:dyDescent="0.25">
      <c r="G15229" s="28"/>
    </row>
    <row r="15230" spans="7:7" s="66" customFormat="1" ht="14.25" x14ac:dyDescent="0.25">
      <c r="G15230" s="28"/>
    </row>
    <row r="15231" spans="7:7" s="66" customFormat="1" ht="14.25" x14ac:dyDescent="0.25">
      <c r="G15231" s="28"/>
    </row>
    <row r="15232" spans="7:7" s="66" customFormat="1" ht="14.25" x14ac:dyDescent="0.25">
      <c r="G15232" s="28"/>
    </row>
    <row r="15233" spans="7:7" s="66" customFormat="1" ht="14.25" x14ac:dyDescent="0.25">
      <c r="G15233" s="28"/>
    </row>
    <row r="15234" spans="7:7" s="66" customFormat="1" ht="14.25" x14ac:dyDescent="0.25">
      <c r="G15234" s="28"/>
    </row>
    <row r="15235" spans="7:7" s="66" customFormat="1" ht="14.25" x14ac:dyDescent="0.25">
      <c r="G15235" s="28"/>
    </row>
    <row r="15236" spans="7:7" s="66" customFormat="1" ht="14.25" x14ac:dyDescent="0.25">
      <c r="G15236" s="28"/>
    </row>
    <row r="15237" spans="7:7" s="66" customFormat="1" ht="14.25" x14ac:dyDescent="0.25">
      <c r="G15237" s="28"/>
    </row>
    <row r="15238" spans="7:7" s="66" customFormat="1" ht="14.25" x14ac:dyDescent="0.25">
      <c r="G15238" s="28"/>
    </row>
    <row r="15239" spans="7:7" s="66" customFormat="1" ht="14.25" x14ac:dyDescent="0.25">
      <c r="G15239" s="28"/>
    </row>
    <row r="15240" spans="7:7" s="66" customFormat="1" ht="14.25" x14ac:dyDescent="0.25">
      <c r="G15240" s="28"/>
    </row>
    <row r="15241" spans="7:7" s="66" customFormat="1" ht="14.25" x14ac:dyDescent="0.25">
      <c r="G15241" s="28"/>
    </row>
    <row r="15242" spans="7:7" s="66" customFormat="1" ht="14.25" x14ac:dyDescent="0.25">
      <c r="G15242" s="28"/>
    </row>
    <row r="15243" spans="7:7" s="66" customFormat="1" ht="14.25" x14ac:dyDescent="0.25">
      <c r="G15243" s="28"/>
    </row>
    <row r="15244" spans="7:7" s="66" customFormat="1" ht="14.25" x14ac:dyDescent="0.25">
      <c r="G15244" s="28"/>
    </row>
    <row r="15245" spans="7:7" s="66" customFormat="1" ht="14.25" x14ac:dyDescent="0.25">
      <c r="G15245" s="28"/>
    </row>
    <row r="15246" spans="7:7" s="66" customFormat="1" ht="14.25" x14ac:dyDescent="0.25">
      <c r="G15246" s="28"/>
    </row>
    <row r="15247" spans="7:7" s="66" customFormat="1" ht="14.25" x14ac:dyDescent="0.25">
      <c r="G15247" s="28"/>
    </row>
    <row r="15248" spans="7:7" s="66" customFormat="1" ht="14.25" x14ac:dyDescent="0.25">
      <c r="G15248" s="28"/>
    </row>
    <row r="15249" spans="7:7" s="66" customFormat="1" ht="14.25" x14ac:dyDescent="0.25">
      <c r="G15249" s="28"/>
    </row>
    <row r="15250" spans="7:7" s="66" customFormat="1" ht="14.25" x14ac:dyDescent="0.25">
      <c r="G15250" s="28"/>
    </row>
    <row r="15251" spans="7:7" s="66" customFormat="1" ht="14.25" x14ac:dyDescent="0.25">
      <c r="G15251" s="28"/>
    </row>
    <row r="15252" spans="7:7" s="66" customFormat="1" ht="14.25" x14ac:dyDescent="0.25">
      <c r="G15252" s="28"/>
    </row>
    <row r="15253" spans="7:7" s="66" customFormat="1" ht="14.25" x14ac:dyDescent="0.25">
      <c r="G15253" s="28"/>
    </row>
    <row r="15254" spans="7:7" s="66" customFormat="1" ht="14.25" x14ac:dyDescent="0.25">
      <c r="G15254" s="28"/>
    </row>
    <row r="15255" spans="7:7" s="66" customFormat="1" ht="14.25" x14ac:dyDescent="0.25">
      <c r="G15255" s="28"/>
    </row>
    <row r="15256" spans="7:7" s="66" customFormat="1" ht="14.25" x14ac:dyDescent="0.25">
      <c r="G15256" s="28"/>
    </row>
    <row r="15257" spans="7:7" s="66" customFormat="1" ht="14.25" x14ac:dyDescent="0.25">
      <c r="G15257" s="28"/>
    </row>
    <row r="15258" spans="7:7" s="66" customFormat="1" ht="14.25" x14ac:dyDescent="0.25">
      <c r="G15258" s="28"/>
    </row>
    <row r="15259" spans="7:7" s="66" customFormat="1" ht="14.25" x14ac:dyDescent="0.25">
      <c r="G15259" s="28"/>
    </row>
    <row r="15260" spans="7:7" s="66" customFormat="1" ht="14.25" x14ac:dyDescent="0.25">
      <c r="G15260" s="28"/>
    </row>
    <row r="15261" spans="7:7" s="66" customFormat="1" ht="14.25" x14ac:dyDescent="0.25">
      <c r="G15261" s="28"/>
    </row>
    <row r="15262" spans="7:7" s="66" customFormat="1" ht="14.25" x14ac:dyDescent="0.25">
      <c r="G15262" s="28"/>
    </row>
    <row r="15263" spans="7:7" s="66" customFormat="1" ht="14.25" x14ac:dyDescent="0.25">
      <c r="G15263" s="28"/>
    </row>
    <row r="15264" spans="7:7" s="66" customFormat="1" ht="14.25" x14ac:dyDescent="0.25">
      <c r="G15264" s="28"/>
    </row>
    <row r="15265" spans="7:7" s="66" customFormat="1" ht="14.25" x14ac:dyDescent="0.25">
      <c r="G15265" s="28"/>
    </row>
    <row r="15266" spans="7:7" s="66" customFormat="1" ht="14.25" x14ac:dyDescent="0.25">
      <c r="G15266" s="28"/>
    </row>
    <row r="15267" spans="7:7" s="66" customFormat="1" ht="14.25" x14ac:dyDescent="0.25">
      <c r="G15267" s="28"/>
    </row>
    <row r="15268" spans="7:7" s="66" customFormat="1" ht="14.25" x14ac:dyDescent="0.25">
      <c r="G15268" s="28"/>
    </row>
    <row r="15269" spans="7:7" s="66" customFormat="1" ht="14.25" x14ac:dyDescent="0.25">
      <c r="G15269" s="28"/>
    </row>
    <row r="15270" spans="7:7" s="66" customFormat="1" ht="14.25" x14ac:dyDescent="0.25">
      <c r="G15270" s="28"/>
    </row>
    <row r="15271" spans="7:7" s="66" customFormat="1" ht="14.25" x14ac:dyDescent="0.25">
      <c r="G15271" s="28"/>
    </row>
    <row r="15272" spans="7:7" s="66" customFormat="1" ht="14.25" x14ac:dyDescent="0.25">
      <c r="G15272" s="28"/>
    </row>
    <row r="15273" spans="7:7" s="66" customFormat="1" ht="14.25" x14ac:dyDescent="0.25">
      <c r="G15273" s="28"/>
    </row>
    <row r="15274" spans="7:7" s="66" customFormat="1" ht="14.25" x14ac:dyDescent="0.25">
      <c r="G15274" s="28"/>
    </row>
    <row r="15275" spans="7:7" s="66" customFormat="1" ht="14.25" x14ac:dyDescent="0.25">
      <c r="G15275" s="28"/>
    </row>
    <row r="15276" spans="7:7" s="66" customFormat="1" ht="14.25" x14ac:dyDescent="0.25">
      <c r="G15276" s="28"/>
    </row>
    <row r="15277" spans="7:7" s="66" customFormat="1" ht="14.25" x14ac:dyDescent="0.25">
      <c r="G15277" s="28"/>
    </row>
    <row r="15278" spans="7:7" s="66" customFormat="1" ht="14.25" x14ac:dyDescent="0.25">
      <c r="G15278" s="28"/>
    </row>
    <row r="15279" spans="7:7" s="66" customFormat="1" ht="14.25" x14ac:dyDescent="0.25">
      <c r="G15279" s="28"/>
    </row>
    <row r="15280" spans="7:7" s="66" customFormat="1" ht="14.25" x14ac:dyDescent="0.25">
      <c r="G15280" s="28"/>
    </row>
    <row r="15281" spans="7:7" s="66" customFormat="1" ht="14.25" x14ac:dyDescent="0.25">
      <c r="G15281" s="28"/>
    </row>
    <row r="15282" spans="7:7" s="66" customFormat="1" ht="14.25" x14ac:dyDescent="0.25">
      <c r="G15282" s="28"/>
    </row>
    <row r="15283" spans="7:7" s="66" customFormat="1" ht="14.25" x14ac:dyDescent="0.25">
      <c r="G15283" s="28"/>
    </row>
    <row r="15284" spans="7:7" s="66" customFormat="1" ht="14.25" x14ac:dyDescent="0.25">
      <c r="G15284" s="28"/>
    </row>
    <row r="15285" spans="7:7" s="66" customFormat="1" ht="14.25" x14ac:dyDescent="0.25">
      <c r="G15285" s="28"/>
    </row>
    <row r="15286" spans="7:7" s="66" customFormat="1" ht="14.25" x14ac:dyDescent="0.25">
      <c r="G15286" s="28"/>
    </row>
    <row r="15287" spans="7:7" s="66" customFormat="1" ht="14.25" x14ac:dyDescent="0.25">
      <c r="G15287" s="28"/>
    </row>
    <row r="15288" spans="7:7" s="66" customFormat="1" ht="14.25" x14ac:dyDescent="0.25">
      <c r="G15288" s="28"/>
    </row>
    <row r="15289" spans="7:7" s="66" customFormat="1" ht="14.25" x14ac:dyDescent="0.25">
      <c r="G15289" s="28"/>
    </row>
    <row r="15290" spans="7:7" s="66" customFormat="1" ht="14.25" x14ac:dyDescent="0.25">
      <c r="G15290" s="28"/>
    </row>
    <row r="15291" spans="7:7" s="66" customFormat="1" ht="14.25" x14ac:dyDescent="0.25">
      <c r="G15291" s="28"/>
    </row>
    <row r="15292" spans="7:7" s="66" customFormat="1" ht="14.25" x14ac:dyDescent="0.25">
      <c r="G15292" s="28"/>
    </row>
    <row r="15293" spans="7:7" s="66" customFormat="1" ht="14.25" x14ac:dyDescent="0.25">
      <c r="G15293" s="28"/>
    </row>
    <row r="15294" spans="7:7" s="66" customFormat="1" ht="14.25" x14ac:dyDescent="0.25">
      <c r="G15294" s="28"/>
    </row>
    <row r="15295" spans="7:7" s="66" customFormat="1" ht="14.25" x14ac:dyDescent="0.25">
      <c r="G15295" s="28"/>
    </row>
    <row r="15296" spans="7:7" s="66" customFormat="1" ht="14.25" x14ac:dyDescent="0.25">
      <c r="G15296" s="28"/>
    </row>
    <row r="15297" spans="7:7" s="66" customFormat="1" ht="14.25" x14ac:dyDescent="0.25">
      <c r="G15297" s="28"/>
    </row>
    <row r="15298" spans="7:7" s="66" customFormat="1" ht="14.25" x14ac:dyDescent="0.25">
      <c r="G15298" s="28"/>
    </row>
    <row r="15299" spans="7:7" s="66" customFormat="1" ht="14.25" x14ac:dyDescent="0.25">
      <c r="G15299" s="28"/>
    </row>
    <row r="15300" spans="7:7" s="66" customFormat="1" ht="14.25" x14ac:dyDescent="0.25">
      <c r="G15300" s="28"/>
    </row>
    <row r="15301" spans="7:7" s="66" customFormat="1" ht="14.25" x14ac:dyDescent="0.25">
      <c r="G15301" s="28"/>
    </row>
    <row r="15302" spans="7:7" s="66" customFormat="1" ht="14.25" x14ac:dyDescent="0.25">
      <c r="G15302" s="28"/>
    </row>
    <row r="15303" spans="7:7" s="66" customFormat="1" ht="14.25" x14ac:dyDescent="0.25">
      <c r="G15303" s="28"/>
    </row>
    <row r="15304" spans="7:7" s="66" customFormat="1" ht="14.25" x14ac:dyDescent="0.25">
      <c r="G15304" s="28"/>
    </row>
    <row r="15305" spans="7:7" s="66" customFormat="1" ht="14.25" x14ac:dyDescent="0.25">
      <c r="G15305" s="28"/>
    </row>
    <row r="15306" spans="7:7" s="66" customFormat="1" ht="14.25" x14ac:dyDescent="0.25">
      <c r="G15306" s="28"/>
    </row>
    <row r="15307" spans="7:7" s="66" customFormat="1" ht="14.25" x14ac:dyDescent="0.25">
      <c r="G15307" s="28"/>
    </row>
    <row r="15308" spans="7:7" s="66" customFormat="1" ht="14.25" x14ac:dyDescent="0.25">
      <c r="G15308" s="28"/>
    </row>
    <row r="15309" spans="7:7" s="66" customFormat="1" ht="14.25" x14ac:dyDescent="0.25">
      <c r="G15309" s="28"/>
    </row>
    <row r="15310" spans="7:7" s="66" customFormat="1" ht="14.25" x14ac:dyDescent="0.25">
      <c r="G15310" s="28"/>
    </row>
    <row r="15311" spans="7:7" s="66" customFormat="1" ht="14.25" x14ac:dyDescent="0.25">
      <c r="G15311" s="28"/>
    </row>
    <row r="15312" spans="7:7" s="66" customFormat="1" ht="14.25" x14ac:dyDescent="0.25">
      <c r="G15312" s="28"/>
    </row>
    <row r="15313" spans="7:7" s="66" customFormat="1" ht="14.25" x14ac:dyDescent="0.25">
      <c r="G15313" s="28"/>
    </row>
    <row r="15314" spans="7:7" s="66" customFormat="1" ht="14.25" x14ac:dyDescent="0.25">
      <c r="G15314" s="28"/>
    </row>
    <row r="15315" spans="7:7" s="66" customFormat="1" ht="14.25" x14ac:dyDescent="0.25">
      <c r="G15315" s="28"/>
    </row>
    <row r="15316" spans="7:7" s="66" customFormat="1" ht="14.25" x14ac:dyDescent="0.25">
      <c r="G15316" s="28"/>
    </row>
    <row r="15317" spans="7:7" s="66" customFormat="1" ht="14.25" x14ac:dyDescent="0.25">
      <c r="G15317" s="28"/>
    </row>
    <row r="15318" spans="7:7" s="66" customFormat="1" ht="14.25" x14ac:dyDescent="0.25">
      <c r="G15318" s="28"/>
    </row>
    <row r="15319" spans="7:7" s="66" customFormat="1" ht="14.25" x14ac:dyDescent="0.25">
      <c r="G15319" s="28"/>
    </row>
    <row r="15320" spans="7:7" s="66" customFormat="1" ht="14.25" x14ac:dyDescent="0.25">
      <c r="G15320" s="28"/>
    </row>
    <row r="15321" spans="7:7" s="66" customFormat="1" ht="14.25" x14ac:dyDescent="0.25">
      <c r="G15321" s="28"/>
    </row>
    <row r="15322" spans="7:7" s="66" customFormat="1" ht="14.25" x14ac:dyDescent="0.25">
      <c r="G15322" s="28"/>
    </row>
    <row r="15323" spans="7:7" s="66" customFormat="1" ht="14.25" x14ac:dyDescent="0.25">
      <c r="G15323" s="28"/>
    </row>
    <row r="15324" spans="7:7" s="66" customFormat="1" ht="14.25" x14ac:dyDescent="0.25">
      <c r="G15324" s="28"/>
    </row>
    <row r="15325" spans="7:7" s="66" customFormat="1" ht="14.25" x14ac:dyDescent="0.25">
      <c r="G15325" s="28"/>
    </row>
    <row r="15326" spans="7:7" s="66" customFormat="1" ht="14.25" x14ac:dyDescent="0.25">
      <c r="G15326" s="28"/>
    </row>
    <row r="15327" spans="7:7" s="66" customFormat="1" ht="14.25" x14ac:dyDescent="0.25">
      <c r="G15327" s="28"/>
    </row>
    <row r="15328" spans="7:7" s="66" customFormat="1" ht="14.25" x14ac:dyDescent="0.25">
      <c r="G15328" s="28"/>
    </row>
    <row r="15329" spans="7:7" s="66" customFormat="1" ht="14.25" x14ac:dyDescent="0.25">
      <c r="G15329" s="28"/>
    </row>
    <row r="15330" spans="7:7" s="66" customFormat="1" ht="14.25" x14ac:dyDescent="0.25">
      <c r="G15330" s="28"/>
    </row>
    <row r="15331" spans="7:7" s="66" customFormat="1" ht="14.25" x14ac:dyDescent="0.25">
      <c r="G15331" s="28"/>
    </row>
    <row r="15332" spans="7:7" s="66" customFormat="1" ht="14.25" x14ac:dyDescent="0.25">
      <c r="G15332" s="28"/>
    </row>
    <row r="15333" spans="7:7" s="66" customFormat="1" ht="14.25" x14ac:dyDescent="0.25">
      <c r="G15333" s="28"/>
    </row>
    <row r="15334" spans="7:7" s="66" customFormat="1" ht="14.25" x14ac:dyDescent="0.25">
      <c r="G15334" s="28"/>
    </row>
    <row r="15335" spans="7:7" s="66" customFormat="1" ht="14.25" x14ac:dyDescent="0.25">
      <c r="G15335" s="28"/>
    </row>
    <row r="15336" spans="7:7" s="66" customFormat="1" ht="14.25" x14ac:dyDescent="0.25">
      <c r="G15336" s="28"/>
    </row>
    <row r="15337" spans="7:7" s="66" customFormat="1" ht="14.25" x14ac:dyDescent="0.25">
      <c r="G15337" s="28"/>
    </row>
    <row r="15338" spans="7:7" s="66" customFormat="1" ht="14.25" x14ac:dyDescent="0.25">
      <c r="G15338" s="28"/>
    </row>
    <row r="15339" spans="7:7" s="66" customFormat="1" ht="14.25" x14ac:dyDescent="0.25">
      <c r="G15339" s="28"/>
    </row>
    <row r="15340" spans="7:7" s="66" customFormat="1" ht="14.25" x14ac:dyDescent="0.25">
      <c r="G15340" s="28"/>
    </row>
    <row r="15341" spans="7:7" s="66" customFormat="1" ht="14.25" x14ac:dyDescent="0.25">
      <c r="G15341" s="28"/>
    </row>
    <row r="15342" spans="7:7" s="66" customFormat="1" ht="14.25" x14ac:dyDescent="0.25">
      <c r="G15342" s="28"/>
    </row>
    <row r="15343" spans="7:7" s="66" customFormat="1" ht="14.25" x14ac:dyDescent="0.25">
      <c r="G15343" s="28"/>
    </row>
    <row r="15344" spans="7:7" s="66" customFormat="1" ht="14.25" x14ac:dyDescent="0.25">
      <c r="G15344" s="28"/>
    </row>
    <row r="15345" spans="7:7" s="66" customFormat="1" ht="14.25" x14ac:dyDescent="0.25">
      <c r="G15345" s="28"/>
    </row>
    <row r="15346" spans="7:7" s="66" customFormat="1" ht="14.25" x14ac:dyDescent="0.25">
      <c r="G15346" s="28"/>
    </row>
    <row r="15347" spans="7:7" s="66" customFormat="1" ht="14.25" x14ac:dyDescent="0.25">
      <c r="G15347" s="28"/>
    </row>
    <row r="15348" spans="7:7" s="66" customFormat="1" ht="14.25" x14ac:dyDescent="0.25">
      <c r="G15348" s="28"/>
    </row>
    <row r="15349" spans="7:7" s="66" customFormat="1" ht="14.25" x14ac:dyDescent="0.25">
      <c r="G15349" s="28"/>
    </row>
    <row r="15350" spans="7:7" s="66" customFormat="1" ht="14.25" x14ac:dyDescent="0.25">
      <c r="G15350" s="28"/>
    </row>
    <row r="15351" spans="7:7" s="66" customFormat="1" ht="14.25" x14ac:dyDescent="0.25">
      <c r="G15351" s="28"/>
    </row>
    <row r="15352" spans="7:7" s="66" customFormat="1" ht="14.25" x14ac:dyDescent="0.25">
      <c r="G15352" s="28"/>
    </row>
    <row r="15353" spans="7:7" s="66" customFormat="1" ht="14.25" x14ac:dyDescent="0.25">
      <c r="G15353" s="28"/>
    </row>
    <row r="15354" spans="7:7" s="66" customFormat="1" ht="14.25" x14ac:dyDescent="0.25">
      <c r="G15354" s="28"/>
    </row>
    <row r="15355" spans="7:7" s="66" customFormat="1" ht="14.25" x14ac:dyDescent="0.25">
      <c r="G15355" s="28"/>
    </row>
    <row r="15356" spans="7:7" s="66" customFormat="1" ht="14.25" x14ac:dyDescent="0.25">
      <c r="G15356" s="28"/>
    </row>
    <row r="15357" spans="7:7" s="66" customFormat="1" ht="14.25" x14ac:dyDescent="0.25">
      <c r="G15357" s="28"/>
    </row>
    <row r="15358" spans="7:7" s="66" customFormat="1" ht="14.25" x14ac:dyDescent="0.25">
      <c r="G15358" s="28"/>
    </row>
    <row r="15359" spans="7:7" s="66" customFormat="1" ht="14.25" x14ac:dyDescent="0.25">
      <c r="G15359" s="28"/>
    </row>
    <row r="15360" spans="7:7" s="66" customFormat="1" ht="14.25" x14ac:dyDescent="0.25">
      <c r="G15360" s="28"/>
    </row>
    <row r="15361" spans="7:7" s="66" customFormat="1" ht="14.25" x14ac:dyDescent="0.25">
      <c r="G15361" s="28"/>
    </row>
    <row r="15362" spans="7:7" s="66" customFormat="1" ht="14.25" x14ac:dyDescent="0.25">
      <c r="G15362" s="28"/>
    </row>
    <row r="15363" spans="7:7" s="66" customFormat="1" ht="14.25" x14ac:dyDescent="0.25">
      <c r="G15363" s="28"/>
    </row>
    <row r="15364" spans="7:7" s="66" customFormat="1" ht="14.25" x14ac:dyDescent="0.25">
      <c r="G15364" s="28"/>
    </row>
    <row r="15365" spans="7:7" s="66" customFormat="1" ht="14.25" x14ac:dyDescent="0.25">
      <c r="G15365" s="28"/>
    </row>
    <row r="15366" spans="7:7" s="66" customFormat="1" ht="14.25" x14ac:dyDescent="0.25">
      <c r="G15366" s="28"/>
    </row>
    <row r="15367" spans="7:7" s="66" customFormat="1" ht="14.25" x14ac:dyDescent="0.25">
      <c r="G15367" s="28"/>
    </row>
    <row r="15368" spans="7:7" s="66" customFormat="1" ht="14.25" x14ac:dyDescent="0.25">
      <c r="G15368" s="28"/>
    </row>
    <row r="15369" spans="7:7" s="66" customFormat="1" ht="14.25" x14ac:dyDescent="0.25">
      <c r="G15369" s="28"/>
    </row>
    <row r="15370" spans="7:7" s="66" customFormat="1" ht="14.25" x14ac:dyDescent="0.25">
      <c r="G15370" s="28"/>
    </row>
    <row r="15371" spans="7:7" s="66" customFormat="1" ht="14.25" x14ac:dyDescent="0.25">
      <c r="G15371" s="28"/>
    </row>
    <row r="15372" spans="7:7" s="66" customFormat="1" ht="14.25" x14ac:dyDescent="0.25">
      <c r="G15372" s="28"/>
    </row>
    <row r="15373" spans="7:7" s="66" customFormat="1" ht="14.25" x14ac:dyDescent="0.25">
      <c r="G15373" s="28"/>
    </row>
    <row r="15374" spans="7:7" s="66" customFormat="1" ht="14.25" x14ac:dyDescent="0.25">
      <c r="G15374" s="28"/>
    </row>
    <row r="15375" spans="7:7" s="66" customFormat="1" ht="14.25" x14ac:dyDescent="0.25">
      <c r="G15375" s="28"/>
    </row>
    <row r="15376" spans="7:7" s="66" customFormat="1" ht="14.25" x14ac:dyDescent="0.25">
      <c r="G15376" s="28"/>
    </row>
    <row r="15377" spans="7:7" s="66" customFormat="1" ht="14.25" x14ac:dyDescent="0.25">
      <c r="G15377" s="28"/>
    </row>
    <row r="15378" spans="7:7" s="66" customFormat="1" ht="14.25" x14ac:dyDescent="0.25">
      <c r="G15378" s="28"/>
    </row>
    <row r="15379" spans="7:7" s="66" customFormat="1" ht="14.25" x14ac:dyDescent="0.25">
      <c r="G15379" s="28"/>
    </row>
    <row r="15380" spans="7:7" s="66" customFormat="1" ht="14.25" x14ac:dyDescent="0.25">
      <c r="G15380" s="28"/>
    </row>
    <row r="15381" spans="7:7" s="66" customFormat="1" ht="14.25" x14ac:dyDescent="0.25">
      <c r="G15381" s="28"/>
    </row>
    <row r="15382" spans="7:7" s="66" customFormat="1" ht="14.25" x14ac:dyDescent="0.25">
      <c r="G15382" s="28"/>
    </row>
    <row r="15383" spans="7:7" s="66" customFormat="1" ht="14.25" x14ac:dyDescent="0.25">
      <c r="G15383" s="28"/>
    </row>
    <row r="15384" spans="7:7" s="66" customFormat="1" ht="14.25" x14ac:dyDescent="0.25">
      <c r="G15384" s="28"/>
    </row>
    <row r="15385" spans="7:7" s="66" customFormat="1" ht="14.25" x14ac:dyDescent="0.25">
      <c r="G15385" s="28"/>
    </row>
    <row r="15386" spans="7:7" s="66" customFormat="1" ht="14.25" x14ac:dyDescent="0.25">
      <c r="G15386" s="28"/>
    </row>
    <row r="15387" spans="7:7" s="66" customFormat="1" ht="14.25" x14ac:dyDescent="0.25">
      <c r="G15387" s="28"/>
    </row>
    <row r="15388" spans="7:7" s="66" customFormat="1" ht="14.25" x14ac:dyDescent="0.25">
      <c r="G15388" s="28"/>
    </row>
    <row r="15389" spans="7:7" s="66" customFormat="1" ht="14.25" x14ac:dyDescent="0.25">
      <c r="G15389" s="28"/>
    </row>
    <row r="15390" spans="7:7" s="66" customFormat="1" ht="14.25" x14ac:dyDescent="0.25">
      <c r="G15390" s="28"/>
    </row>
    <row r="15391" spans="7:7" s="66" customFormat="1" ht="14.25" x14ac:dyDescent="0.25">
      <c r="G15391" s="28"/>
    </row>
    <row r="15392" spans="7:7" s="66" customFormat="1" ht="14.25" x14ac:dyDescent="0.25">
      <c r="G15392" s="28"/>
    </row>
    <row r="15393" spans="7:7" s="66" customFormat="1" ht="14.25" x14ac:dyDescent="0.25">
      <c r="G15393" s="28"/>
    </row>
    <row r="15394" spans="7:7" s="66" customFormat="1" ht="14.25" x14ac:dyDescent="0.25">
      <c r="G15394" s="28"/>
    </row>
    <row r="15395" spans="7:7" s="66" customFormat="1" ht="14.25" x14ac:dyDescent="0.25">
      <c r="G15395" s="28"/>
    </row>
    <row r="15396" spans="7:7" s="66" customFormat="1" ht="14.25" x14ac:dyDescent="0.25">
      <c r="G15396" s="28"/>
    </row>
    <row r="15397" spans="7:7" s="66" customFormat="1" ht="14.25" x14ac:dyDescent="0.25">
      <c r="G15397" s="28"/>
    </row>
    <row r="15398" spans="7:7" s="66" customFormat="1" ht="14.25" x14ac:dyDescent="0.25">
      <c r="G15398" s="28"/>
    </row>
    <row r="15399" spans="7:7" s="66" customFormat="1" ht="14.25" x14ac:dyDescent="0.25">
      <c r="G15399" s="28"/>
    </row>
    <row r="15400" spans="7:7" s="66" customFormat="1" ht="14.25" x14ac:dyDescent="0.25">
      <c r="G15400" s="28"/>
    </row>
    <row r="15401" spans="7:7" s="66" customFormat="1" ht="14.25" x14ac:dyDescent="0.25">
      <c r="G15401" s="28"/>
    </row>
    <row r="15402" spans="7:7" s="66" customFormat="1" ht="14.25" x14ac:dyDescent="0.25">
      <c r="G15402" s="28"/>
    </row>
    <row r="15403" spans="7:7" s="66" customFormat="1" ht="14.25" x14ac:dyDescent="0.25">
      <c r="G15403" s="28"/>
    </row>
    <row r="15404" spans="7:7" s="66" customFormat="1" ht="14.25" x14ac:dyDescent="0.25">
      <c r="G15404" s="28"/>
    </row>
    <row r="15405" spans="7:7" s="66" customFormat="1" ht="14.25" x14ac:dyDescent="0.25">
      <c r="G15405" s="28"/>
    </row>
    <row r="15406" spans="7:7" s="66" customFormat="1" ht="14.25" x14ac:dyDescent="0.25">
      <c r="G15406" s="28"/>
    </row>
    <row r="15407" spans="7:7" s="66" customFormat="1" ht="14.25" x14ac:dyDescent="0.25">
      <c r="G15407" s="28"/>
    </row>
    <row r="15408" spans="7:7" s="66" customFormat="1" ht="14.25" x14ac:dyDescent="0.25">
      <c r="G15408" s="28"/>
    </row>
    <row r="15409" spans="7:7" s="66" customFormat="1" ht="14.25" x14ac:dyDescent="0.25">
      <c r="G15409" s="28"/>
    </row>
    <row r="15410" spans="7:7" s="66" customFormat="1" ht="14.25" x14ac:dyDescent="0.25">
      <c r="G15410" s="28"/>
    </row>
    <row r="15411" spans="7:7" s="66" customFormat="1" ht="14.25" x14ac:dyDescent="0.25">
      <c r="G15411" s="28"/>
    </row>
    <row r="15412" spans="7:7" s="66" customFormat="1" ht="14.25" x14ac:dyDescent="0.25">
      <c r="G15412" s="28"/>
    </row>
    <row r="15413" spans="7:7" s="66" customFormat="1" ht="14.25" x14ac:dyDescent="0.25">
      <c r="G15413" s="28"/>
    </row>
    <row r="15414" spans="7:7" s="66" customFormat="1" ht="14.25" x14ac:dyDescent="0.25">
      <c r="G15414" s="28"/>
    </row>
    <row r="15415" spans="7:7" s="66" customFormat="1" ht="14.25" x14ac:dyDescent="0.25">
      <c r="G15415" s="28"/>
    </row>
    <row r="15416" spans="7:7" s="66" customFormat="1" ht="14.25" x14ac:dyDescent="0.25">
      <c r="G15416" s="28"/>
    </row>
    <row r="15417" spans="7:7" s="66" customFormat="1" ht="14.25" x14ac:dyDescent="0.25">
      <c r="G15417" s="28"/>
    </row>
    <row r="15418" spans="7:7" s="66" customFormat="1" ht="14.25" x14ac:dyDescent="0.25">
      <c r="G15418" s="28"/>
    </row>
    <row r="15419" spans="7:7" s="66" customFormat="1" ht="14.25" x14ac:dyDescent="0.25">
      <c r="G15419" s="28"/>
    </row>
    <row r="15420" spans="7:7" s="66" customFormat="1" ht="14.25" x14ac:dyDescent="0.25">
      <c r="G15420" s="28"/>
    </row>
    <row r="15421" spans="7:7" s="66" customFormat="1" ht="14.25" x14ac:dyDescent="0.25">
      <c r="G15421" s="28"/>
    </row>
    <row r="15422" spans="7:7" s="66" customFormat="1" ht="14.25" x14ac:dyDescent="0.25">
      <c r="G15422" s="28"/>
    </row>
    <row r="15423" spans="7:7" s="66" customFormat="1" ht="14.25" x14ac:dyDescent="0.25">
      <c r="G15423" s="28"/>
    </row>
    <row r="15424" spans="7:7" s="66" customFormat="1" ht="14.25" x14ac:dyDescent="0.25">
      <c r="G15424" s="28"/>
    </row>
    <row r="15425" spans="7:7" s="66" customFormat="1" ht="14.25" x14ac:dyDescent="0.25">
      <c r="G15425" s="28"/>
    </row>
    <row r="15426" spans="7:7" s="66" customFormat="1" ht="14.25" x14ac:dyDescent="0.25">
      <c r="G15426" s="28"/>
    </row>
    <row r="15427" spans="7:7" s="66" customFormat="1" ht="14.25" x14ac:dyDescent="0.25">
      <c r="G15427" s="28"/>
    </row>
    <row r="15428" spans="7:7" s="66" customFormat="1" ht="14.25" x14ac:dyDescent="0.25">
      <c r="G15428" s="28"/>
    </row>
    <row r="15429" spans="7:7" s="66" customFormat="1" ht="14.25" x14ac:dyDescent="0.25">
      <c r="G15429" s="28"/>
    </row>
    <row r="15430" spans="7:7" s="66" customFormat="1" ht="14.25" x14ac:dyDescent="0.25">
      <c r="G15430" s="28"/>
    </row>
    <row r="15431" spans="7:7" s="66" customFormat="1" ht="14.25" x14ac:dyDescent="0.25">
      <c r="G15431" s="28"/>
    </row>
    <row r="15432" spans="7:7" s="66" customFormat="1" ht="14.25" x14ac:dyDescent="0.25">
      <c r="G15432" s="28"/>
    </row>
    <row r="15433" spans="7:7" s="66" customFormat="1" ht="14.25" x14ac:dyDescent="0.25">
      <c r="G15433" s="28"/>
    </row>
    <row r="15434" spans="7:7" s="66" customFormat="1" ht="14.25" x14ac:dyDescent="0.25">
      <c r="G15434" s="28"/>
    </row>
    <row r="15435" spans="7:7" s="66" customFormat="1" ht="14.25" x14ac:dyDescent="0.25">
      <c r="G15435" s="28"/>
    </row>
    <row r="15436" spans="7:7" s="66" customFormat="1" ht="14.25" x14ac:dyDescent="0.25">
      <c r="G15436" s="28"/>
    </row>
    <row r="15437" spans="7:7" s="66" customFormat="1" ht="14.25" x14ac:dyDescent="0.25">
      <c r="G15437" s="28"/>
    </row>
    <row r="15438" spans="7:7" s="66" customFormat="1" ht="14.25" x14ac:dyDescent="0.25">
      <c r="G15438" s="28"/>
    </row>
    <row r="15439" spans="7:7" s="66" customFormat="1" ht="14.25" x14ac:dyDescent="0.25">
      <c r="G15439" s="28"/>
    </row>
    <row r="15440" spans="7:7" s="66" customFormat="1" ht="14.25" x14ac:dyDescent="0.25">
      <c r="G15440" s="28"/>
    </row>
    <row r="15441" spans="7:7" s="66" customFormat="1" ht="14.25" x14ac:dyDescent="0.25">
      <c r="G15441" s="28"/>
    </row>
    <row r="15442" spans="7:7" s="66" customFormat="1" ht="14.25" x14ac:dyDescent="0.25">
      <c r="G15442" s="28"/>
    </row>
    <row r="15443" spans="7:7" s="66" customFormat="1" ht="14.25" x14ac:dyDescent="0.25">
      <c r="G15443" s="28"/>
    </row>
    <row r="15444" spans="7:7" s="66" customFormat="1" ht="14.25" x14ac:dyDescent="0.25">
      <c r="G15444" s="28"/>
    </row>
    <row r="15445" spans="7:7" s="66" customFormat="1" ht="14.25" x14ac:dyDescent="0.25">
      <c r="G15445" s="28"/>
    </row>
    <row r="15446" spans="7:7" s="66" customFormat="1" ht="14.25" x14ac:dyDescent="0.25">
      <c r="G15446" s="28"/>
    </row>
    <row r="15447" spans="7:7" s="66" customFormat="1" ht="14.25" x14ac:dyDescent="0.25">
      <c r="G15447" s="28"/>
    </row>
    <row r="15448" spans="7:7" s="66" customFormat="1" ht="14.25" x14ac:dyDescent="0.25">
      <c r="G15448" s="28"/>
    </row>
    <row r="15449" spans="7:7" s="66" customFormat="1" ht="14.25" x14ac:dyDescent="0.25">
      <c r="G15449" s="28"/>
    </row>
    <row r="15450" spans="7:7" s="66" customFormat="1" ht="14.25" x14ac:dyDescent="0.25">
      <c r="G15450" s="28"/>
    </row>
    <row r="15451" spans="7:7" s="66" customFormat="1" ht="14.25" x14ac:dyDescent="0.25">
      <c r="G15451" s="28"/>
    </row>
    <row r="15452" spans="7:7" s="66" customFormat="1" ht="14.25" x14ac:dyDescent="0.25">
      <c r="G15452" s="28"/>
    </row>
    <row r="15453" spans="7:7" s="66" customFormat="1" ht="14.25" x14ac:dyDescent="0.25">
      <c r="G15453" s="28"/>
    </row>
    <row r="15454" spans="7:7" s="66" customFormat="1" ht="14.25" x14ac:dyDescent="0.25">
      <c r="G15454" s="28"/>
    </row>
    <row r="15455" spans="7:7" s="66" customFormat="1" ht="14.25" x14ac:dyDescent="0.25">
      <c r="G15455" s="28"/>
    </row>
    <row r="15456" spans="7:7" s="66" customFormat="1" ht="14.25" x14ac:dyDescent="0.25">
      <c r="G15456" s="28"/>
    </row>
    <row r="15457" spans="7:7" s="66" customFormat="1" ht="14.25" x14ac:dyDescent="0.25">
      <c r="G15457" s="28"/>
    </row>
    <row r="15458" spans="7:7" s="66" customFormat="1" ht="14.25" x14ac:dyDescent="0.25">
      <c r="G15458" s="28"/>
    </row>
    <row r="15459" spans="7:7" s="66" customFormat="1" ht="14.25" x14ac:dyDescent="0.25">
      <c r="G15459" s="28"/>
    </row>
    <row r="15460" spans="7:7" s="66" customFormat="1" ht="14.25" x14ac:dyDescent="0.25">
      <c r="G15460" s="28"/>
    </row>
    <row r="15461" spans="7:7" s="66" customFormat="1" ht="14.25" x14ac:dyDescent="0.25">
      <c r="G15461" s="28"/>
    </row>
    <row r="15462" spans="7:7" s="66" customFormat="1" ht="14.25" x14ac:dyDescent="0.25">
      <c r="G15462" s="28"/>
    </row>
    <row r="15463" spans="7:7" s="66" customFormat="1" ht="14.25" x14ac:dyDescent="0.25">
      <c r="G15463" s="28"/>
    </row>
    <row r="15464" spans="7:7" s="66" customFormat="1" ht="14.25" x14ac:dyDescent="0.25">
      <c r="G15464" s="28"/>
    </row>
    <row r="15465" spans="7:7" s="66" customFormat="1" ht="14.25" x14ac:dyDescent="0.25">
      <c r="G15465" s="28"/>
    </row>
    <row r="15466" spans="7:7" s="66" customFormat="1" ht="14.25" x14ac:dyDescent="0.25">
      <c r="G15466" s="28"/>
    </row>
    <row r="15467" spans="7:7" s="66" customFormat="1" ht="14.25" x14ac:dyDescent="0.25">
      <c r="G15467" s="28"/>
    </row>
    <row r="15468" spans="7:7" s="66" customFormat="1" ht="14.25" x14ac:dyDescent="0.25">
      <c r="G15468" s="28"/>
    </row>
    <row r="15469" spans="7:7" s="66" customFormat="1" ht="14.25" x14ac:dyDescent="0.25">
      <c r="G15469" s="28"/>
    </row>
    <row r="15470" spans="7:7" s="66" customFormat="1" ht="14.25" x14ac:dyDescent="0.25">
      <c r="G15470" s="28"/>
    </row>
    <row r="15471" spans="7:7" s="66" customFormat="1" ht="14.25" x14ac:dyDescent="0.25">
      <c r="G15471" s="28"/>
    </row>
    <row r="15472" spans="7:7" s="66" customFormat="1" ht="14.25" x14ac:dyDescent="0.25">
      <c r="G15472" s="28"/>
    </row>
    <row r="15473" spans="7:7" s="66" customFormat="1" ht="14.25" x14ac:dyDescent="0.25">
      <c r="G15473" s="28"/>
    </row>
    <row r="15474" spans="7:7" s="66" customFormat="1" ht="14.25" x14ac:dyDescent="0.25">
      <c r="G15474" s="28"/>
    </row>
    <row r="15475" spans="7:7" s="66" customFormat="1" ht="14.25" x14ac:dyDescent="0.25">
      <c r="G15475" s="28"/>
    </row>
    <row r="15476" spans="7:7" s="66" customFormat="1" ht="14.25" x14ac:dyDescent="0.25">
      <c r="G15476" s="28"/>
    </row>
    <row r="15477" spans="7:7" s="66" customFormat="1" ht="14.25" x14ac:dyDescent="0.25">
      <c r="G15477" s="28"/>
    </row>
    <row r="15478" spans="7:7" s="66" customFormat="1" ht="14.25" x14ac:dyDescent="0.25">
      <c r="G15478" s="28"/>
    </row>
    <row r="15479" spans="7:7" s="66" customFormat="1" ht="14.25" x14ac:dyDescent="0.25">
      <c r="G15479" s="28"/>
    </row>
    <row r="15480" spans="7:7" s="66" customFormat="1" ht="14.25" x14ac:dyDescent="0.25">
      <c r="G15480" s="28"/>
    </row>
    <row r="15481" spans="7:7" s="66" customFormat="1" ht="14.25" x14ac:dyDescent="0.25">
      <c r="G15481" s="28"/>
    </row>
    <row r="15482" spans="7:7" s="66" customFormat="1" ht="14.25" x14ac:dyDescent="0.25">
      <c r="G15482" s="28"/>
    </row>
    <row r="15483" spans="7:7" s="66" customFormat="1" ht="14.25" x14ac:dyDescent="0.25">
      <c r="G15483" s="28"/>
    </row>
    <row r="15484" spans="7:7" s="66" customFormat="1" ht="14.25" x14ac:dyDescent="0.25">
      <c r="G15484" s="28"/>
    </row>
    <row r="15485" spans="7:7" s="66" customFormat="1" ht="14.25" x14ac:dyDescent="0.25">
      <c r="G15485" s="28"/>
    </row>
    <row r="15486" spans="7:7" s="66" customFormat="1" ht="14.25" x14ac:dyDescent="0.25">
      <c r="G15486" s="28"/>
    </row>
    <row r="15487" spans="7:7" s="66" customFormat="1" ht="14.25" x14ac:dyDescent="0.25">
      <c r="G15487" s="28"/>
    </row>
    <row r="15488" spans="7:7" s="66" customFormat="1" ht="14.25" x14ac:dyDescent="0.25">
      <c r="G15488" s="28"/>
    </row>
    <row r="15489" spans="7:7" s="66" customFormat="1" ht="14.25" x14ac:dyDescent="0.25">
      <c r="G15489" s="28"/>
    </row>
    <row r="15490" spans="7:7" s="66" customFormat="1" ht="14.25" x14ac:dyDescent="0.25">
      <c r="G15490" s="28"/>
    </row>
    <row r="15491" spans="7:7" s="66" customFormat="1" ht="14.25" x14ac:dyDescent="0.25">
      <c r="G15491" s="28"/>
    </row>
    <row r="15492" spans="7:7" s="66" customFormat="1" ht="14.25" x14ac:dyDescent="0.25">
      <c r="G15492" s="28"/>
    </row>
    <row r="15493" spans="7:7" s="66" customFormat="1" ht="14.25" x14ac:dyDescent="0.25">
      <c r="G15493" s="28"/>
    </row>
    <row r="15494" spans="7:7" s="66" customFormat="1" ht="14.25" x14ac:dyDescent="0.25">
      <c r="G15494" s="28"/>
    </row>
    <row r="15495" spans="7:7" s="66" customFormat="1" ht="14.25" x14ac:dyDescent="0.25">
      <c r="G15495" s="28"/>
    </row>
    <row r="15496" spans="7:7" s="66" customFormat="1" ht="14.25" x14ac:dyDescent="0.25">
      <c r="G15496" s="28"/>
    </row>
    <row r="15497" spans="7:7" s="66" customFormat="1" ht="14.25" x14ac:dyDescent="0.25">
      <c r="G15497" s="28"/>
    </row>
    <row r="15498" spans="7:7" s="66" customFormat="1" ht="14.25" x14ac:dyDescent="0.25">
      <c r="G15498" s="28"/>
    </row>
    <row r="15499" spans="7:7" s="66" customFormat="1" ht="14.25" x14ac:dyDescent="0.25">
      <c r="G15499" s="28"/>
    </row>
    <row r="15500" spans="7:7" s="66" customFormat="1" ht="14.25" x14ac:dyDescent="0.25">
      <c r="G15500" s="28"/>
    </row>
    <row r="15501" spans="7:7" s="66" customFormat="1" ht="14.25" x14ac:dyDescent="0.25">
      <c r="G15501" s="28"/>
    </row>
    <row r="15502" spans="7:7" s="66" customFormat="1" ht="14.25" x14ac:dyDescent="0.25">
      <c r="G15502" s="28"/>
    </row>
    <row r="15503" spans="7:7" s="66" customFormat="1" ht="14.25" x14ac:dyDescent="0.25">
      <c r="G15503" s="28"/>
    </row>
    <row r="15504" spans="7:7" s="66" customFormat="1" ht="14.25" x14ac:dyDescent="0.25">
      <c r="G15504" s="28"/>
    </row>
    <row r="15505" spans="7:7" s="66" customFormat="1" ht="14.25" x14ac:dyDescent="0.25">
      <c r="G15505" s="28"/>
    </row>
    <row r="15506" spans="7:7" s="66" customFormat="1" ht="14.25" x14ac:dyDescent="0.25">
      <c r="G15506" s="28"/>
    </row>
    <row r="15507" spans="7:7" s="66" customFormat="1" ht="14.25" x14ac:dyDescent="0.25">
      <c r="G15507" s="28"/>
    </row>
    <row r="15508" spans="7:7" s="66" customFormat="1" ht="14.25" x14ac:dyDescent="0.25">
      <c r="G15508" s="28"/>
    </row>
    <row r="15509" spans="7:7" s="66" customFormat="1" ht="14.25" x14ac:dyDescent="0.25">
      <c r="G15509" s="28"/>
    </row>
    <row r="15510" spans="7:7" s="66" customFormat="1" ht="14.25" x14ac:dyDescent="0.25">
      <c r="G15510" s="28"/>
    </row>
    <row r="15511" spans="7:7" s="66" customFormat="1" ht="14.25" x14ac:dyDescent="0.25">
      <c r="G15511" s="28"/>
    </row>
    <row r="15512" spans="7:7" s="66" customFormat="1" ht="14.25" x14ac:dyDescent="0.25">
      <c r="G15512" s="28"/>
    </row>
    <row r="15513" spans="7:7" s="66" customFormat="1" ht="14.25" x14ac:dyDescent="0.25">
      <c r="G15513" s="28"/>
    </row>
    <row r="15514" spans="7:7" s="66" customFormat="1" ht="14.25" x14ac:dyDescent="0.25">
      <c r="G15514" s="28"/>
    </row>
    <row r="15515" spans="7:7" s="66" customFormat="1" ht="14.25" x14ac:dyDescent="0.25">
      <c r="G15515" s="28"/>
    </row>
    <row r="15516" spans="7:7" s="66" customFormat="1" ht="14.25" x14ac:dyDescent="0.25">
      <c r="G15516" s="28"/>
    </row>
    <row r="15517" spans="7:7" s="66" customFormat="1" ht="14.25" x14ac:dyDescent="0.25">
      <c r="G15517" s="28"/>
    </row>
    <row r="15518" spans="7:7" s="66" customFormat="1" ht="14.25" x14ac:dyDescent="0.25">
      <c r="G15518" s="28"/>
    </row>
    <row r="15519" spans="7:7" s="66" customFormat="1" ht="14.25" x14ac:dyDescent="0.25">
      <c r="G15519" s="28"/>
    </row>
    <row r="15520" spans="7:7" s="66" customFormat="1" ht="14.25" x14ac:dyDescent="0.25">
      <c r="G15520" s="28"/>
    </row>
    <row r="15521" spans="7:7" s="66" customFormat="1" ht="14.25" x14ac:dyDescent="0.25">
      <c r="G15521" s="28"/>
    </row>
    <row r="15522" spans="7:7" s="66" customFormat="1" ht="14.25" x14ac:dyDescent="0.25">
      <c r="G15522" s="28"/>
    </row>
    <row r="15523" spans="7:7" s="66" customFormat="1" ht="14.25" x14ac:dyDescent="0.25">
      <c r="G15523" s="28"/>
    </row>
    <row r="15524" spans="7:7" s="66" customFormat="1" ht="14.25" x14ac:dyDescent="0.25">
      <c r="G15524" s="28"/>
    </row>
    <row r="15525" spans="7:7" s="66" customFormat="1" ht="14.25" x14ac:dyDescent="0.25">
      <c r="G15525" s="28"/>
    </row>
    <row r="15526" spans="7:7" s="66" customFormat="1" ht="14.25" x14ac:dyDescent="0.25">
      <c r="G15526" s="28"/>
    </row>
    <row r="15527" spans="7:7" s="66" customFormat="1" ht="14.25" x14ac:dyDescent="0.25">
      <c r="G15527" s="28"/>
    </row>
    <row r="15528" spans="7:7" s="66" customFormat="1" ht="14.25" x14ac:dyDescent="0.25">
      <c r="G15528" s="28"/>
    </row>
    <row r="15529" spans="7:7" s="66" customFormat="1" ht="14.25" x14ac:dyDescent="0.25">
      <c r="G15529" s="28"/>
    </row>
    <row r="15530" spans="7:7" s="66" customFormat="1" ht="14.25" x14ac:dyDescent="0.25">
      <c r="G15530" s="28"/>
    </row>
    <row r="15531" spans="7:7" s="66" customFormat="1" ht="14.25" x14ac:dyDescent="0.25">
      <c r="G15531" s="28"/>
    </row>
    <row r="15532" spans="7:7" s="66" customFormat="1" ht="14.25" x14ac:dyDescent="0.25">
      <c r="G15532" s="28"/>
    </row>
    <row r="15533" spans="7:7" s="66" customFormat="1" ht="14.25" x14ac:dyDescent="0.25">
      <c r="G15533" s="28"/>
    </row>
    <row r="15534" spans="7:7" s="66" customFormat="1" ht="14.25" x14ac:dyDescent="0.25">
      <c r="G15534" s="28"/>
    </row>
    <row r="15535" spans="7:7" s="66" customFormat="1" ht="14.25" x14ac:dyDescent="0.25">
      <c r="G15535" s="28"/>
    </row>
    <row r="15536" spans="7:7" s="66" customFormat="1" ht="14.25" x14ac:dyDescent="0.25">
      <c r="G15536" s="28"/>
    </row>
    <row r="15537" spans="7:7" s="66" customFormat="1" ht="14.25" x14ac:dyDescent="0.25">
      <c r="G15537" s="28"/>
    </row>
    <row r="15538" spans="7:7" s="66" customFormat="1" ht="14.25" x14ac:dyDescent="0.25">
      <c r="G15538" s="28"/>
    </row>
    <row r="15539" spans="7:7" s="66" customFormat="1" ht="14.25" x14ac:dyDescent="0.25">
      <c r="G15539" s="28"/>
    </row>
    <row r="15540" spans="7:7" s="66" customFormat="1" ht="14.25" x14ac:dyDescent="0.25">
      <c r="G15540" s="28"/>
    </row>
    <row r="15541" spans="7:7" s="66" customFormat="1" ht="14.25" x14ac:dyDescent="0.25">
      <c r="G15541" s="28"/>
    </row>
    <row r="15542" spans="7:7" s="66" customFormat="1" ht="14.25" x14ac:dyDescent="0.25">
      <c r="G15542" s="28"/>
    </row>
    <row r="15543" spans="7:7" s="66" customFormat="1" ht="14.25" x14ac:dyDescent="0.25">
      <c r="G15543" s="28"/>
    </row>
    <row r="15544" spans="7:7" s="66" customFormat="1" ht="14.25" x14ac:dyDescent="0.25">
      <c r="G15544" s="28"/>
    </row>
    <row r="15545" spans="7:7" s="66" customFormat="1" ht="14.25" x14ac:dyDescent="0.25">
      <c r="G15545" s="28"/>
    </row>
    <row r="15546" spans="7:7" s="66" customFormat="1" ht="14.25" x14ac:dyDescent="0.25">
      <c r="G15546" s="28"/>
    </row>
    <row r="15547" spans="7:7" s="66" customFormat="1" ht="14.25" x14ac:dyDescent="0.25">
      <c r="G15547" s="28"/>
    </row>
    <row r="15548" spans="7:7" s="66" customFormat="1" ht="14.25" x14ac:dyDescent="0.25">
      <c r="G15548" s="28"/>
    </row>
    <row r="15549" spans="7:7" s="66" customFormat="1" ht="14.25" x14ac:dyDescent="0.25">
      <c r="G15549" s="28"/>
    </row>
    <row r="15550" spans="7:7" s="66" customFormat="1" ht="14.25" x14ac:dyDescent="0.25">
      <c r="G15550" s="28"/>
    </row>
    <row r="15551" spans="7:7" s="66" customFormat="1" ht="14.25" x14ac:dyDescent="0.25">
      <c r="G15551" s="28"/>
    </row>
    <row r="15552" spans="7:7" s="66" customFormat="1" ht="14.25" x14ac:dyDescent="0.25">
      <c r="G15552" s="28"/>
    </row>
    <row r="15553" spans="7:7" s="66" customFormat="1" ht="14.25" x14ac:dyDescent="0.25">
      <c r="G15553" s="28"/>
    </row>
    <row r="15554" spans="7:7" s="66" customFormat="1" ht="14.25" x14ac:dyDescent="0.25">
      <c r="G15554" s="28"/>
    </row>
    <row r="15555" spans="7:7" s="66" customFormat="1" ht="14.25" x14ac:dyDescent="0.25">
      <c r="G15555" s="28"/>
    </row>
    <row r="15556" spans="7:7" s="66" customFormat="1" ht="14.25" x14ac:dyDescent="0.25">
      <c r="G15556" s="28"/>
    </row>
    <row r="15557" spans="7:7" s="66" customFormat="1" ht="14.25" x14ac:dyDescent="0.25">
      <c r="G15557" s="28"/>
    </row>
    <row r="15558" spans="7:7" s="66" customFormat="1" ht="14.25" x14ac:dyDescent="0.25">
      <c r="G15558" s="28"/>
    </row>
    <row r="15559" spans="7:7" s="66" customFormat="1" ht="14.25" x14ac:dyDescent="0.25">
      <c r="G15559" s="28"/>
    </row>
    <row r="15560" spans="7:7" s="66" customFormat="1" ht="14.25" x14ac:dyDescent="0.25">
      <c r="G15560" s="28"/>
    </row>
    <row r="15561" spans="7:7" s="66" customFormat="1" ht="14.25" x14ac:dyDescent="0.25">
      <c r="G15561" s="28"/>
    </row>
    <row r="15562" spans="7:7" s="66" customFormat="1" ht="14.25" x14ac:dyDescent="0.25">
      <c r="G15562" s="28"/>
    </row>
    <row r="15563" spans="7:7" s="66" customFormat="1" ht="14.25" x14ac:dyDescent="0.25">
      <c r="G15563" s="28"/>
    </row>
    <row r="15564" spans="7:7" s="66" customFormat="1" ht="14.25" x14ac:dyDescent="0.25">
      <c r="G15564" s="28"/>
    </row>
    <row r="15565" spans="7:7" s="66" customFormat="1" ht="14.25" x14ac:dyDescent="0.25">
      <c r="G15565" s="28"/>
    </row>
    <row r="15566" spans="7:7" s="66" customFormat="1" ht="14.25" x14ac:dyDescent="0.25">
      <c r="G15566" s="28"/>
    </row>
    <row r="15567" spans="7:7" s="66" customFormat="1" ht="14.25" x14ac:dyDescent="0.25">
      <c r="G15567" s="28"/>
    </row>
    <row r="15568" spans="7:7" s="66" customFormat="1" ht="14.25" x14ac:dyDescent="0.25">
      <c r="G15568" s="28"/>
    </row>
    <row r="15569" spans="7:7" s="66" customFormat="1" ht="14.25" x14ac:dyDescent="0.25">
      <c r="G15569" s="28"/>
    </row>
    <row r="15570" spans="7:7" s="66" customFormat="1" ht="14.25" x14ac:dyDescent="0.25">
      <c r="G15570" s="28"/>
    </row>
    <row r="15571" spans="7:7" s="66" customFormat="1" ht="14.25" x14ac:dyDescent="0.25">
      <c r="G15571" s="28"/>
    </row>
    <row r="15572" spans="7:7" s="66" customFormat="1" ht="14.25" x14ac:dyDescent="0.25">
      <c r="G15572" s="28"/>
    </row>
    <row r="15573" spans="7:7" s="66" customFormat="1" ht="14.25" x14ac:dyDescent="0.25">
      <c r="G15573" s="28"/>
    </row>
    <row r="15574" spans="7:7" s="66" customFormat="1" ht="14.25" x14ac:dyDescent="0.25">
      <c r="G15574" s="28"/>
    </row>
    <row r="15575" spans="7:7" s="66" customFormat="1" ht="14.25" x14ac:dyDescent="0.25">
      <c r="G15575" s="28"/>
    </row>
    <row r="15576" spans="7:7" s="66" customFormat="1" ht="14.25" x14ac:dyDescent="0.25">
      <c r="G15576" s="28"/>
    </row>
    <row r="15577" spans="7:7" s="66" customFormat="1" ht="14.25" x14ac:dyDescent="0.25">
      <c r="G15577" s="28"/>
    </row>
    <row r="15578" spans="7:7" s="66" customFormat="1" ht="14.25" x14ac:dyDescent="0.25">
      <c r="G15578" s="28"/>
    </row>
    <row r="15579" spans="7:7" s="66" customFormat="1" ht="14.25" x14ac:dyDescent="0.25">
      <c r="G15579" s="28"/>
    </row>
    <row r="15580" spans="7:7" s="66" customFormat="1" ht="14.25" x14ac:dyDescent="0.25">
      <c r="G15580" s="28"/>
    </row>
    <row r="15581" spans="7:7" s="66" customFormat="1" ht="14.25" x14ac:dyDescent="0.25">
      <c r="G15581" s="28"/>
    </row>
    <row r="15582" spans="7:7" s="66" customFormat="1" ht="14.25" x14ac:dyDescent="0.25">
      <c r="G15582" s="28"/>
    </row>
    <row r="15583" spans="7:7" s="66" customFormat="1" ht="14.25" x14ac:dyDescent="0.25">
      <c r="G15583" s="28"/>
    </row>
    <row r="15584" spans="7:7" s="66" customFormat="1" ht="14.25" x14ac:dyDescent="0.25">
      <c r="G15584" s="28"/>
    </row>
    <row r="15585" spans="7:7" s="66" customFormat="1" ht="14.25" x14ac:dyDescent="0.25">
      <c r="G15585" s="28"/>
    </row>
    <row r="15586" spans="7:7" s="66" customFormat="1" ht="14.25" x14ac:dyDescent="0.25">
      <c r="G15586" s="28"/>
    </row>
    <row r="15587" spans="7:7" s="66" customFormat="1" ht="14.25" x14ac:dyDescent="0.25">
      <c r="G15587" s="28"/>
    </row>
    <row r="15588" spans="7:7" s="66" customFormat="1" ht="14.25" x14ac:dyDescent="0.25">
      <c r="G15588" s="28"/>
    </row>
    <row r="15589" spans="7:7" s="66" customFormat="1" ht="14.25" x14ac:dyDescent="0.25">
      <c r="G15589" s="28"/>
    </row>
    <row r="15590" spans="7:7" s="66" customFormat="1" ht="14.25" x14ac:dyDescent="0.25">
      <c r="G15590" s="28"/>
    </row>
    <row r="15591" spans="7:7" s="66" customFormat="1" ht="14.25" x14ac:dyDescent="0.25">
      <c r="G15591" s="28"/>
    </row>
    <row r="15592" spans="7:7" s="66" customFormat="1" ht="14.25" x14ac:dyDescent="0.25">
      <c r="G15592" s="28"/>
    </row>
    <row r="15593" spans="7:7" s="66" customFormat="1" ht="14.25" x14ac:dyDescent="0.25">
      <c r="G15593" s="28"/>
    </row>
    <row r="15594" spans="7:7" s="66" customFormat="1" ht="14.25" x14ac:dyDescent="0.25">
      <c r="G15594" s="28"/>
    </row>
    <row r="15595" spans="7:7" s="66" customFormat="1" ht="14.25" x14ac:dyDescent="0.25">
      <c r="G15595" s="28"/>
    </row>
    <row r="15596" spans="7:7" s="66" customFormat="1" ht="14.25" x14ac:dyDescent="0.25">
      <c r="G15596" s="28"/>
    </row>
    <row r="15597" spans="7:7" s="66" customFormat="1" ht="14.25" x14ac:dyDescent="0.25">
      <c r="G15597" s="28"/>
    </row>
    <row r="15598" spans="7:7" s="66" customFormat="1" ht="14.25" x14ac:dyDescent="0.25">
      <c r="G15598" s="28"/>
    </row>
    <row r="15599" spans="7:7" s="66" customFormat="1" ht="14.25" x14ac:dyDescent="0.25">
      <c r="G15599" s="28"/>
    </row>
    <row r="15600" spans="7:7" s="66" customFormat="1" ht="14.25" x14ac:dyDescent="0.25">
      <c r="G15600" s="28"/>
    </row>
    <row r="15601" spans="7:7" s="66" customFormat="1" ht="14.25" x14ac:dyDescent="0.25">
      <c r="G15601" s="28"/>
    </row>
    <row r="15602" spans="7:7" s="66" customFormat="1" ht="14.25" x14ac:dyDescent="0.25">
      <c r="G15602" s="28"/>
    </row>
    <row r="15603" spans="7:7" s="66" customFormat="1" ht="14.25" x14ac:dyDescent="0.25">
      <c r="G15603" s="28"/>
    </row>
    <row r="15604" spans="7:7" s="66" customFormat="1" ht="14.25" x14ac:dyDescent="0.25">
      <c r="G15604" s="28"/>
    </row>
    <row r="15605" spans="7:7" s="66" customFormat="1" ht="14.25" x14ac:dyDescent="0.25">
      <c r="G15605" s="28"/>
    </row>
    <row r="15606" spans="7:7" s="66" customFormat="1" ht="14.25" x14ac:dyDescent="0.25">
      <c r="G15606" s="28"/>
    </row>
    <row r="15607" spans="7:7" s="66" customFormat="1" ht="14.25" x14ac:dyDescent="0.25">
      <c r="G15607" s="28"/>
    </row>
    <row r="15608" spans="7:7" s="66" customFormat="1" ht="14.25" x14ac:dyDescent="0.25">
      <c r="G15608" s="28"/>
    </row>
    <row r="15609" spans="7:7" s="66" customFormat="1" ht="14.25" x14ac:dyDescent="0.25">
      <c r="G15609" s="28"/>
    </row>
    <row r="15610" spans="7:7" s="66" customFormat="1" ht="14.25" x14ac:dyDescent="0.25">
      <c r="G15610" s="28"/>
    </row>
    <row r="15611" spans="7:7" s="66" customFormat="1" ht="14.25" x14ac:dyDescent="0.25">
      <c r="G15611" s="28"/>
    </row>
    <row r="15612" spans="7:7" s="66" customFormat="1" ht="14.25" x14ac:dyDescent="0.25">
      <c r="G15612" s="28"/>
    </row>
    <row r="15613" spans="7:7" s="66" customFormat="1" ht="14.25" x14ac:dyDescent="0.25">
      <c r="G15613" s="28"/>
    </row>
    <row r="15614" spans="7:7" s="66" customFormat="1" ht="14.25" x14ac:dyDescent="0.25">
      <c r="G15614" s="28"/>
    </row>
    <row r="15615" spans="7:7" s="66" customFormat="1" ht="14.25" x14ac:dyDescent="0.25">
      <c r="G15615" s="28"/>
    </row>
    <row r="15616" spans="7:7" s="66" customFormat="1" ht="14.25" x14ac:dyDescent="0.25">
      <c r="G15616" s="28"/>
    </row>
    <row r="15617" spans="7:7" s="66" customFormat="1" ht="14.25" x14ac:dyDescent="0.25">
      <c r="G15617" s="28"/>
    </row>
    <row r="15618" spans="7:7" s="66" customFormat="1" ht="14.25" x14ac:dyDescent="0.25">
      <c r="G15618" s="28"/>
    </row>
    <row r="15619" spans="7:7" s="66" customFormat="1" ht="14.25" x14ac:dyDescent="0.25">
      <c r="G15619" s="28"/>
    </row>
    <row r="15620" spans="7:7" s="66" customFormat="1" ht="14.25" x14ac:dyDescent="0.25">
      <c r="G15620" s="28"/>
    </row>
    <row r="15621" spans="7:7" s="66" customFormat="1" ht="14.25" x14ac:dyDescent="0.25">
      <c r="G15621" s="28"/>
    </row>
    <row r="15622" spans="7:7" s="66" customFormat="1" ht="14.25" x14ac:dyDescent="0.25">
      <c r="G15622" s="28"/>
    </row>
    <row r="15623" spans="7:7" s="66" customFormat="1" ht="14.25" x14ac:dyDescent="0.25">
      <c r="G15623" s="28"/>
    </row>
    <row r="15624" spans="7:7" s="66" customFormat="1" ht="14.25" x14ac:dyDescent="0.25">
      <c r="G15624" s="28"/>
    </row>
    <row r="15625" spans="7:7" s="66" customFormat="1" ht="14.25" x14ac:dyDescent="0.25">
      <c r="G15625" s="28"/>
    </row>
    <row r="15626" spans="7:7" s="66" customFormat="1" ht="14.25" x14ac:dyDescent="0.25">
      <c r="G15626" s="28"/>
    </row>
    <row r="15627" spans="7:7" s="66" customFormat="1" ht="14.25" x14ac:dyDescent="0.25">
      <c r="G15627" s="28"/>
    </row>
    <row r="15628" spans="7:7" s="66" customFormat="1" ht="14.25" x14ac:dyDescent="0.25">
      <c r="G15628" s="28"/>
    </row>
    <row r="15629" spans="7:7" s="66" customFormat="1" ht="14.25" x14ac:dyDescent="0.25">
      <c r="G15629" s="28"/>
    </row>
    <row r="15630" spans="7:7" s="66" customFormat="1" ht="14.25" x14ac:dyDescent="0.25">
      <c r="G15630" s="28"/>
    </row>
    <row r="15631" spans="7:7" s="66" customFormat="1" ht="14.25" x14ac:dyDescent="0.25">
      <c r="G15631" s="28"/>
    </row>
    <row r="15632" spans="7:7" s="66" customFormat="1" ht="14.25" x14ac:dyDescent="0.25">
      <c r="G15632" s="28"/>
    </row>
    <row r="15633" spans="7:7" s="66" customFormat="1" ht="14.25" x14ac:dyDescent="0.25">
      <c r="G15633" s="28"/>
    </row>
    <row r="15634" spans="7:7" s="66" customFormat="1" ht="14.25" x14ac:dyDescent="0.25">
      <c r="G15634" s="28"/>
    </row>
    <row r="15635" spans="7:7" s="66" customFormat="1" ht="14.25" x14ac:dyDescent="0.25">
      <c r="G15635" s="28"/>
    </row>
    <row r="15636" spans="7:7" s="66" customFormat="1" ht="14.25" x14ac:dyDescent="0.25">
      <c r="G15636" s="28"/>
    </row>
    <row r="15637" spans="7:7" s="66" customFormat="1" ht="14.25" x14ac:dyDescent="0.25">
      <c r="G15637" s="28"/>
    </row>
    <row r="15638" spans="7:7" s="66" customFormat="1" ht="14.25" x14ac:dyDescent="0.25">
      <c r="G15638" s="28"/>
    </row>
    <row r="15639" spans="7:7" s="66" customFormat="1" ht="14.25" x14ac:dyDescent="0.25">
      <c r="G15639" s="28"/>
    </row>
    <row r="15640" spans="7:7" s="66" customFormat="1" ht="14.25" x14ac:dyDescent="0.25">
      <c r="G15640" s="28"/>
    </row>
    <row r="15641" spans="7:7" s="66" customFormat="1" ht="14.25" x14ac:dyDescent="0.25">
      <c r="G15641" s="28"/>
    </row>
    <row r="15642" spans="7:7" s="66" customFormat="1" ht="14.25" x14ac:dyDescent="0.25">
      <c r="G15642" s="28"/>
    </row>
    <row r="15643" spans="7:7" s="66" customFormat="1" ht="14.25" x14ac:dyDescent="0.25">
      <c r="G15643" s="28"/>
    </row>
    <row r="15644" spans="7:7" s="66" customFormat="1" ht="14.25" x14ac:dyDescent="0.25">
      <c r="G15644" s="28"/>
    </row>
    <row r="15645" spans="7:7" s="66" customFormat="1" ht="14.25" x14ac:dyDescent="0.25">
      <c r="G15645" s="28"/>
    </row>
    <row r="15646" spans="7:7" s="66" customFormat="1" ht="14.25" x14ac:dyDescent="0.25">
      <c r="G15646" s="28"/>
    </row>
    <row r="15647" spans="7:7" s="66" customFormat="1" ht="14.25" x14ac:dyDescent="0.25">
      <c r="G15647" s="28"/>
    </row>
    <row r="15648" spans="7:7" s="66" customFormat="1" ht="14.25" x14ac:dyDescent="0.25">
      <c r="G15648" s="28"/>
    </row>
    <row r="15649" spans="7:7" s="66" customFormat="1" ht="14.25" x14ac:dyDescent="0.25">
      <c r="G15649" s="28"/>
    </row>
    <row r="15650" spans="7:7" s="66" customFormat="1" ht="14.25" x14ac:dyDescent="0.25">
      <c r="G15650" s="28"/>
    </row>
    <row r="15651" spans="7:7" s="66" customFormat="1" ht="14.25" x14ac:dyDescent="0.25">
      <c r="G15651" s="28"/>
    </row>
    <row r="15652" spans="7:7" s="66" customFormat="1" ht="14.25" x14ac:dyDescent="0.25">
      <c r="G15652" s="28"/>
    </row>
    <row r="15653" spans="7:7" s="66" customFormat="1" ht="14.25" x14ac:dyDescent="0.25">
      <c r="G15653" s="28"/>
    </row>
    <row r="15654" spans="7:7" s="66" customFormat="1" ht="14.25" x14ac:dyDescent="0.25">
      <c r="G15654" s="28"/>
    </row>
    <row r="15655" spans="7:7" s="66" customFormat="1" ht="14.25" x14ac:dyDescent="0.25">
      <c r="G15655" s="28"/>
    </row>
    <row r="15656" spans="7:7" s="66" customFormat="1" ht="14.25" x14ac:dyDescent="0.25">
      <c r="G15656" s="28"/>
    </row>
    <row r="15657" spans="7:7" s="66" customFormat="1" ht="14.25" x14ac:dyDescent="0.25">
      <c r="G15657" s="28"/>
    </row>
    <row r="15658" spans="7:7" s="66" customFormat="1" ht="14.25" x14ac:dyDescent="0.25">
      <c r="G15658" s="28"/>
    </row>
    <row r="15659" spans="7:7" s="66" customFormat="1" ht="14.25" x14ac:dyDescent="0.25">
      <c r="G15659" s="28"/>
    </row>
    <row r="15660" spans="7:7" s="66" customFormat="1" ht="14.25" x14ac:dyDescent="0.25">
      <c r="G15660" s="28"/>
    </row>
    <row r="15661" spans="7:7" s="66" customFormat="1" ht="14.25" x14ac:dyDescent="0.25">
      <c r="G15661" s="28"/>
    </row>
    <row r="15662" spans="7:7" s="66" customFormat="1" ht="14.25" x14ac:dyDescent="0.25">
      <c r="G15662" s="28"/>
    </row>
    <row r="15663" spans="7:7" s="66" customFormat="1" ht="14.25" x14ac:dyDescent="0.25">
      <c r="G15663" s="28"/>
    </row>
    <row r="15664" spans="7:7" s="66" customFormat="1" ht="14.25" x14ac:dyDescent="0.25">
      <c r="G15664" s="28"/>
    </row>
    <row r="15665" spans="7:7" s="66" customFormat="1" ht="14.25" x14ac:dyDescent="0.25">
      <c r="G15665" s="28"/>
    </row>
    <row r="15666" spans="7:7" s="66" customFormat="1" ht="14.25" x14ac:dyDescent="0.25">
      <c r="G15666" s="28"/>
    </row>
    <row r="15667" spans="7:7" s="66" customFormat="1" ht="14.25" x14ac:dyDescent="0.25">
      <c r="G15667" s="28"/>
    </row>
    <row r="15668" spans="7:7" s="66" customFormat="1" ht="14.25" x14ac:dyDescent="0.25">
      <c r="G15668" s="28"/>
    </row>
    <row r="15669" spans="7:7" s="66" customFormat="1" ht="14.25" x14ac:dyDescent="0.25">
      <c r="G15669" s="28"/>
    </row>
    <row r="15670" spans="7:7" s="66" customFormat="1" ht="14.25" x14ac:dyDescent="0.25">
      <c r="G15670" s="28"/>
    </row>
    <row r="15671" spans="7:7" s="66" customFormat="1" ht="14.25" x14ac:dyDescent="0.25">
      <c r="G15671" s="28"/>
    </row>
    <row r="15672" spans="7:7" s="66" customFormat="1" ht="14.25" x14ac:dyDescent="0.25">
      <c r="G15672" s="28"/>
    </row>
    <row r="15673" spans="7:7" s="66" customFormat="1" ht="14.25" x14ac:dyDescent="0.25">
      <c r="G15673" s="28"/>
    </row>
    <row r="15674" spans="7:7" s="66" customFormat="1" ht="14.25" x14ac:dyDescent="0.25">
      <c r="G15674" s="28"/>
    </row>
    <row r="15675" spans="7:7" s="66" customFormat="1" ht="14.25" x14ac:dyDescent="0.25">
      <c r="G15675" s="28"/>
    </row>
    <row r="15676" spans="7:7" s="66" customFormat="1" ht="14.25" x14ac:dyDescent="0.25">
      <c r="G15676" s="28"/>
    </row>
    <row r="15677" spans="7:7" s="66" customFormat="1" ht="14.25" x14ac:dyDescent="0.25">
      <c r="G15677" s="28"/>
    </row>
    <row r="15678" spans="7:7" s="66" customFormat="1" ht="14.25" x14ac:dyDescent="0.25">
      <c r="G15678" s="28"/>
    </row>
    <row r="15679" spans="7:7" s="66" customFormat="1" ht="14.25" x14ac:dyDescent="0.25">
      <c r="G15679" s="28"/>
    </row>
    <row r="15680" spans="7:7" s="66" customFormat="1" ht="14.25" x14ac:dyDescent="0.25">
      <c r="G15680" s="28"/>
    </row>
    <row r="15681" spans="7:7" s="66" customFormat="1" ht="14.25" x14ac:dyDescent="0.25">
      <c r="G15681" s="28"/>
    </row>
    <row r="15682" spans="7:7" s="66" customFormat="1" ht="14.25" x14ac:dyDescent="0.25">
      <c r="G15682" s="28"/>
    </row>
    <row r="15683" spans="7:7" s="66" customFormat="1" ht="14.25" x14ac:dyDescent="0.25">
      <c r="G15683" s="28"/>
    </row>
    <row r="15684" spans="7:7" s="66" customFormat="1" ht="14.25" x14ac:dyDescent="0.25">
      <c r="G15684" s="28"/>
    </row>
    <row r="15685" spans="7:7" s="66" customFormat="1" ht="14.25" x14ac:dyDescent="0.25">
      <c r="G15685" s="28"/>
    </row>
    <row r="15686" spans="7:7" s="66" customFormat="1" ht="14.25" x14ac:dyDescent="0.25">
      <c r="G15686" s="28"/>
    </row>
    <row r="15687" spans="7:7" s="66" customFormat="1" ht="14.25" x14ac:dyDescent="0.25">
      <c r="G15687" s="28"/>
    </row>
    <row r="15688" spans="7:7" s="66" customFormat="1" ht="14.25" x14ac:dyDescent="0.25">
      <c r="G15688" s="28"/>
    </row>
    <row r="15689" spans="7:7" s="66" customFormat="1" ht="14.25" x14ac:dyDescent="0.25">
      <c r="G15689" s="28"/>
    </row>
    <row r="15690" spans="7:7" s="66" customFormat="1" ht="14.25" x14ac:dyDescent="0.25">
      <c r="G15690" s="28"/>
    </row>
    <row r="15691" spans="7:7" s="66" customFormat="1" ht="14.25" x14ac:dyDescent="0.25">
      <c r="G15691" s="28"/>
    </row>
    <row r="15692" spans="7:7" s="66" customFormat="1" ht="14.25" x14ac:dyDescent="0.25">
      <c r="G15692" s="28"/>
    </row>
    <row r="15693" spans="7:7" s="66" customFormat="1" ht="14.25" x14ac:dyDescent="0.25">
      <c r="G15693" s="28"/>
    </row>
    <row r="15694" spans="7:7" s="66" customFormat="1" ht="14.25" x14ac:dyDescent="0.25">
      <c r="G15694" s="28"/>
    </row>
    <row r="15695" spans="7:7" s="66" customFormat="1" ht="14.25" x14ac:dyDescent="0.25">
      <c r="G15695" s="28"/>
    </row>
    <row r="15696" spans="7:7" s="66" customFormat="1" ht="14.25" x14ac:dyDescent="0.25">
      <c r="G15696" s="28"/>
    </row>
    <row r="15697" spans="7:7" s="66" customFormat="1" ht="14.25" x14ac:dyDescent="0.25">
      <c r="G15697" s="28"/>
    </row>
    <row r="15698" spans="7:7" s="66" customFormat="1" ht="14.25" x14ac:dyDescent="0.25">
      <c r="G15698" s="28"/>
    </row>
    <row r="15699" spans="7:7" s="66" customFormat="1" ht="14.25" x14ac:dyDescent="0.25">
      <c r="G15699" s="28"/>
    </row>
    <row r="15700" spans="7:7" s="66" customFormat="1" ht="14.25" x14ac:dyDescent="0.25">
      <c r="G15700" s="28"/>
    </row>
    <row r="15701" spans="7:7" s="66" customFormat="1" ht="14.25" x14ac:dyDescent="0.25">
      <c r="G15701" s="28"/>
    </row>
    <row r="15702" spans="7:7" s="66" customFormat="1" ht="14.25" x14ac:dyDescent="0.25">
      <c r="G15702" s="28"/>
    </row>
    <row r="15703" spans="7:7" s="66" customFormat="1" ht="14.25" x14ac:dyDescent="0.25">
      <c r="G15703" s="28"/>
    </row>
    <row r="15704" spans="7:7" s="66" customFormat="1" ht="14.25" x14ac:dyDescent="0.25">
      <c r="G15704" s="28"/>
    </row>
    <row r="15705" spans="7:7" s="66" customFormat="1" ht="14.25" x14ac:dyDescent="0.25">
      <c r="G15705" s="28"/>
    </row>
    <row r="15706" spans="7:7" s="66" customFormat="1" ht="14.25" x14ac:dyDescent="0.25">
      <c r="G15706" s="28"/>
    </row>
    <row r="15707" spans="7:7" s="66" customFormat="1" ht="14.25" x14ac:dyDescent="0.25">
      <c r="G15707" s="28"/>
    </row>
    <row r="15708" spans="7:7" s="66" customFormat="1" ht="14.25" x14ac:dyDescent="0.25">
      <c r="G15708" s="28"/>
    </row>
    <row r="15709" spans="7:7" s="66" customFormat="1" ht="14.25" x14ac:dyDescent="0.25">
      <c r="G15709" s="28"/>
    </row>
    <row r="15710" spans="7:7" s="66" customFormat="1" ht="14.25" x14ac:dyDescent="0.25">
      <c r="G15710" s="28"/>
    </row>
    <row r="15711" spans="7:7" s="66" customFormat="1" ht="14.25" x14ac:dyDescent="0.25">
      <c r="G15711" s="28"/>
    </row>
    <row r="15712" spans="7:7" s="66" customFormat="1" ht="14.25" x14ac:dyDescent="0.25">
      <c r="G15712" s="28"/>
    </row>
    <row r="15713" spans="7:7" s="66" customFormat="1" ht="14.25" x14ac:dyDescent="0.25">
      <c r="G15713" s="28"/>
    </row>
    <row r="15714" spans="7:7" s="66" customFormat="1" ht="14.25" x14ac:dyDescent="0.25">
      <c r="G15714" s="28"/>
    </row>
    <row r="15715" spans="7:7" s="66" customFormat="1" ht="14.25" x14ac:dyDescent="0.25">
      <c r="G15715" s="28"/>
    </row>
    <row r="15716" spans="7:7" s="66" customFormat="1" ht="14.25" x14ac:dyDescent="0.25">
      <c r="G15716" s="28"/>
    </row>
    <row r="15717" spans="7:7" s="66" customFormat="1" ht="14.25" x14ac:dyDescent="0.25">
      <c r="G15717" s="28"/>
    </row>
    <row r="15718" spans="7:7" s="66" customFormat="1" ht="14.25" x14ac:dyDescent="0.25">
      <c r="G15718" s="28"/>
    </row>
    <row r="15719" spans="7:7" s="66" customFormat="1" ht="14.25" x14ac:dyDescent="0.25">
      <c r="G15719" s="28"/>
    </row>
    <row r="15720" spans="7:7" s="66" customFormat="1" ht="14.25" x14ac:dyDescent="0.25">
      <c r="G15720" s="28"/>
    </row>
    <row r="15721" spans="7:7" s="66" customFormat="1" ht="14.25" x14ac:dyDescent="0.25">
      <c r="G15721" s="28"/>
    </row>
    <row r="15722" spans="7:7" s="66" customFormat="1" ht="14.25" x14ac:dyDescent="0.25">
      <c r="G15722" s="28"/>
    </row>
    <row r="15723" spans="7:7" s="66" customFormat="1" ht="14.25" x14ac:dyDescent="0.25">
      <c r="G15723" s="28"/>
    </row>
    <row r="15724" spans="7:7" s="66" customFormat="1" ht="14.25" x14ac:dyDescent="0.25">
      <c r="G15724" s="28"/>
    </row>
    <row r="15725" spans="7:7" s="66" customFormat="1" ht="14.25" x14ac:dyDescent="0.25">
      <c r="G15725" s="28"/>
    </row>
    <row r="15726" spans="7:7" s="66" customFormat="1" ht="14.25" x14ac:dyDescent="0.25">
      <c r="G15726" s="28"/>
    </row>
    <row r="15727" spans="7:7" s="66" customFormat="1" ht="14.25" x14ac:dyDescent="0.25">
      <c r="G15727" s="28"/>
    </row>
    <row r="15728" spans="7:7" s="66" customFormat="1" ht="14.25" x14ac:dyDescent="0.25">
      <c r="G15728" s="28"/>
    </row>
    <row r="15729" spans="7:7" s="66" customFormat="1" ht="14.25" x14ac:dyDescent="0.25">
      <c r="G15729" s="28"/>
    </row>
    <row r="15730" spans="7:7" s="66" customFormat="1" ht="14.25" x14ac:dyDescent="0.25">
      <c r="G15730" s="28"/>
    </row>
    <row r="15731" spans="7:7" s="66" customFormat="1" ht="14.25" x14ac:dyDescent="0.25">
      <c r="G15731" s="28"/>
    </row>
    <row r="15732" spans="7:7" s="66" customFormat="1" ht="14.25" x14ac:dyDescent="0.25">
      <c r="G15732" s="28"/>
    </row>
    <row r="15733" spans="7:7" s="66" customFormat="1" ht="14.25" x14ac:dyDescent="0.25">
      <c r="G15733" s="28"/>
    </row>
    <row r="15734" spans="7:7" s="66" customFormat="1" ht="14.25" x14ac:dyDescent="0.25">
      <c r="G15734" s="28"/>
    </row>
    <row r="15735" spans="7:7" s="66" customFormat="1" ht="14.25" x14ac:dyDescent="0.25">
      <c r="G15735" s="28"/>
    </row>
    <row r="15736" spans="7:7" s="66" customFormat="1" ht="14.25" x14ac:dyDescent="0.25">
      <c r="G15736" s="28"/>
    </row>
    <row r="15737" spans="7:7" s="66" customFormat="1" ht="14.25" x14ac:dyDescent="0.25">
      <c r="G15737" s="28"/>
    </row>
    <row r="15738" spans="7:7" s="66" customFormat="1" ht="14.25" x14ac:dyDescent="0.25">
      <c r="G15738" s="28"/>
    </row>
    <row r="15739" spans="7:7" s="66" customFormat="1" ht="14.25" x14ac:dyDescent="0.25">
      <c r="G15739" s="28"/>
    </row>
    <row r="15740" spans="7:7" s="66" customFormat="1" ht="14.25" x14ac:dyDescent="0.25">
      <c r="G15740" s="28"/>
    </row>
    <row r="15741" spans="7:7" s="66" customFormat="1" ht="14.25" x14ac:dyDescent="0.25">
      <c r="G15741" s="28"/>
    </row>
    <row r="15742" spans="7:7" s="66" customFormat="1" ht="14.25" x14ac:dyDescent="0.25">
      <c r="G15742" s="28"/>
    </row>
    <row r="15743" spans="7:7" s="66" customFormat="1" ht="14.25" x14ac:dyDescent="0.25">
      <c r="G15743" s="28"/>
    </row>
    <row r="15744" spans="7:7" s="66" customFormat="1" ht="14.25" x14ac:dyDescent="0.25">
      <c r="G15744" s="28"/>
    </row>
    <row r="15745" spans="7:7" s="66" customFormat="1" ht="14.25" x14ac:dyDescent="0.25">
      <c r="G15745" s="28"/>
    </row>
    <row r="15746" spans="7:7" s="66" customFormat="1" ht="14.25" x14ac:dyDescent="0.25">
      <c r="G15746" s="28"/>
    </row>
    <row r="15747" spans="7:7" s="66" customFormat="1" ht="14.25" x14ac:dyDescent="0.25">
      <c r="G15747" s="28"/>
    </row>
    <row r="15748" spans="7:7" s="66" customFormat="1" ht="14.25" x14ac:dyDescent="0.25">
      <c r="G15748" s="28"/>
    </row>
    <row r="15749" spans="7:7" s="66" customFormat="1" ht="14.25" x14ac:dyDescent="0.25">
      <c r="G15749" s="28"/>
    </row>
    <row r="15750" spans="7:7" s="66" customFormat="1" ht="14.25" x14ac:dyDescent="0.25">
      <c r="G15750" s="28"/>
    </row>
    <row r="15751" spans="7:7" s="66" customFormat="1" ht="14.25" x14ac:dyDescent="0.25">
      <c r="G15751" s="28"/>
    </row>
    <row r="15752" spans="7:7" s="66" customFormat="1" ht="14.25" x14ac:dyDescent="0.25">
      <c r="G15752" s="28"/>
    </row>
    <row r="15753" spans="7:7" s="66" customFormat="1" ht="14.25" x14ac:dyDescent="0.25">
      <c r="G15753" s="28"/>
    </row>
    <row r="15754" spans="7:7" s="66" customFormat="1" ht="14.25" x14ac:dyDescent="0.25">
      <c r="G15754" s="28"/>
    </row>
    <row r="15755" spans="7:7" s="66" customFormat="1" ht="14.25" x14ac:dyDescent="0.25">
      <c r="G15755" s="28"/>
    </row>
    <row r="15756" spans="7:7" s="66" customFormat="1" ht="14.25" x14ac:dyDescent="0.25">
      <c r="G15756" s="28"/>
    </row>
    <row r="15757" spans="7:7" s="66" customFormat="1" ht="14.25" x14ac:dyDescent="0.25">
      <c r="G15757" s="28"/>
    </row>
    <row r="15758" spans="7:7" s="66" customFormat="1" ht="14.25" x14ac:dyDescent="0.25">
      <c r="G15758" s="28"/>
    </row>
    <row r="15759" spans="7:7" s="66" customFormat="1" ht="14.25" x14ac:dyDescent="0.25">
      <c r="G15759" s="28"/>
    </row>
    <row r="15760" spans="7:7" s="66" customFormat="1" ht="14.25" x14ac:dyDescent="0.25">
      <c r="G15760" s="28"/>
    </row>
    <row r="15761" spans="7:7" s="66" customFormat="1" ht="14.25" x14ac:dyDescent="0.25">
      <c r="G15761" s="28"/>
    </row>
    <row r="15762" spans="7:7" s="66" customFormat="1" ht="14.25" x14ac:dyDescent="0.25">
      <c r="G15762" s="28"/>
    </row>
    <row r="15763" spans="7:7" s="66" customFormat="1" ht="14.25" x14ac:dyDescent="0.25">
      <c r="G15763" s="28"/>
    </row>
    <row r="15764" spans="7:7" s="66" customFormat="1" ht="14.25" x14ac:dyDescent="0.25">
      <c r="G15764" s="28"/>
    </row>
    <row r="15765" spans="7:7" s="66" customFormat="1" ht="14.25" x14ac:dyDescent="0.25">
      <c r="G15765" s="28"/>
    </row>
    <row r="15766" spans="7:7" s="66" customFormat="1" ht="14.25" x14ac:dyDescent="0.25">
      <c r="G15766" s="28"/>
    </row>
    <row r="15767" spans="7:7" s="66" customFormat="1" ht="14.25" x14ac:dyDescent="0.25">
      <c r="G15767" s="28"/>
    </row>
    <row r="15768" spans="7:7" s="66" customFormat="1" ht="14.25" x14ac:dyDescent="0.25">
      <c r="G15768" s="28"/>
    </row>
    <row r="15769" spans="7:7" s="66" customFormat="1" ht="14.25" x14ac:dyDescent="0.25">
      <c r="G15769" s="28"/>
    </row>
    <row r="15770" spans="7:7" s="66" customFormat="1" ht="14.25" x14ac:dyDescent="0.25">
      <c r="G15770" s="28"/>
    </row>
    <row r="15771" spans="7:7" s="66" customFormat="1" ht="14.25" x14ac:dyDescent="0.25">
      <c r="G15771" s="28"/>
    </row>
    <row r="15772" spans="7:7" s="66" customFormat="1" ht="14.25" x14ac:dyDescent="0.25">
      <c r="G15772" s="28"/>
    </row>
    <row r="15773" spans="7:7" s="66" customFormat="1" ht="14.25" x14ac:dyDescent="0.25">
      <c r="G15773" s="28"/>
    </row>
    <row r="15774" spans="7:7" s="66" customFormat="1" ht="14.25" x14ac:dyDescent="0.25">
      <c r="G15774" s="28"/>
    </row>
    <row r="15775" spans="7:7" s="66" customFormat="1" ht="14.25" x14ac:dyDescent="0.25">
      <c r="G15775" s="28"/>
    </row>
    <row r="15776" spans="7:7" s="66" customFormat="1" ht="14.25" x14ac:dyDescent="0.25">
      <c r="G15776" s="28"/>
    </row>
    <row r="15777" spans="7:7" s="66" customFormat="1" ht="14.25" x14ac:dyDescent="0.25">
      <c r="G15777" s="28"/>
    </row>
    <row r="15778" spans="7:7" s="66" customFormat="1" ht="14.25" x14ac:dyDescent="0.25">
      <c r="G15778" s="28"/>
    </row>
    <row r="15779" spans="7:7" s="66" customFormat="1" ht="14.25" x14ac:dyDescent="0.25">
      <c r="G15779" s="28"/>
    </row>
    <row r="15780" spans="7:7" s="66" customFormat="1" ht="14.25" x14ac:dyDescent="0.25">
      <c r="G15780" s="28"/>
    </row>
    <row r="15781" spans="7:7" s="66" customFormat="1" ht="14.25" x14ac:dyDescent="0.25">
      <c r="G15781" s="28"/>
    </row>
    <row r="15782" spans="7:7" s="66" customFormat="1" ht="14.25" x14ac:dyDescent="0.25">
      <c r="G15782" s="28"/>
    </row>
    <row r="15783" spans="7:7" s="66" customFormat="1" ht="14.25" x14ac:dyDescent="0.25">
      <c r="G15783" s="28"/>
    </row>
    <row r="15784" spans="7:7" s="66" customFormat="1" ht="14.25" x14ac:dyDescent="0.25">
      <c r="G15784" s="28"/>
    </row>
    <row r="15785" spans="7:7" s="66" customFormat="1" ht="14.25" x14ac:dyDescent="0.25">
      <c r="G15785" s="28"/>
    </row>
    <row r="15786" spans="7:7" s="66" customFormat="1" ht="14.25" x14ac:dyDescent="0.25">
      <c r="G15786" s="28"/>
    </row>
    <row r="15787" spans="7:7" s="66" customFormat="1" ht="14.25" x14ac:dyDescent="0.25">
      <c r="G15787" s="28"/>
    </row>
    <row r="15788" spans="7:7" s="66" customFormat="1" ht="14.25" x14ac:dyDescent="0.25">
      <c r="G15788" s="28"/>
    </row>
    <row r="15789" spans="7:7" s="66" customFormat="1" ht="14.25" x14ac:dyDescent="0.25">
      <c r="G15789" s="28"/>
    </row>
    <row r="15790" spans="7:7" s="66" customFormat="1" ht="14.25" x14ac:dyDescent="0.25">
      <c r="G15790" s="28"/>
    </row>
    <row r="15791" spans="7:7" s="66" customFormat="1" ht="14.25" x14ac:dyDescent="0.25">
      <c r="G15791" s="28"/>
    </row>
    <row r="15792" spans="7:7" s="66" customFormat="1" ht="14.25" x14ac:dyDescent="0.25">
      <c r="G15792" s="28"/>
    </row>
    <row r="15793" spans="7:7" s="66" customFormat="1" ht="14.25" x14ac:dyDescent="0.25">
      <c r="G15793" s="28"/>
    </row>
    <row r="15794" spans="7:7" s="66" customFormat="1" ht="14.25" x14ac:dyDescent="0.25">
      <c r="G15794" s="28"/>
    </row>
    <row r="15795" spans="7:7" s="66" customFormat="1" ht="14.25" x14ac:dyDescent="0.25">
      <c r="G15795" s="28"/>
    </row>
    <row r="15796" spans="7:7" s="66" customFormat="1" ht="14.25" x14ac:dyDescent="0.25">
      <c r="G15796" s="28"/>
    </row>
    <row r="15797" spans="7:7" s="66" customFormat="1" ht="14.25" x14ac:dyDescent="0.25">
      <c r="G15797" s="28"/>
    </row>
    <row r="15798" spans="7:7" s="66" customFormat="1" ht="14.25" x14ac:dyDescent="0.25">
      <c r="G15798" s="28"/>
    </row>
    <row r="15799" spans="7:7" s="66" customFormat="1" ht="14.25" x14ac:dyDescent="0.25">
      <c r="G15799" s="28"/>
    </row>
    <row r="15800" spans="7:7" s="66" customFormat="1" ht="14.25" x14ac:dyDescent="0.25">
      <c r="G15800" s="28"/>
    </row>
    <row r="15801" spans="7:7" s="66" customFormat="1" ht="14.25" x14ac:dyDescent="0.25">
      <c r="G15801" s="28"/>
    </row>
    <row r="15802" spans="7:7" s="66" customFormat="1" ht="14.25" x14ac:dyDescent="0.25">
      <c r="G15802" s="28"/>
    </row>
    <row r="15803" spans="7:7" s="66" customFormat="1" ht="14.25" x14ac:dyDescent="0.25">
      <c r="G15803" s="28"/>
    </row>
    <row r="15804" spans="7:7" s="66" customFormat="1" ht="14.25" x14ac:dyDescent="0.25">
      <c r="G15804" s="28"/>
    </row>
    <row r="15805" spans="7:7" s="66" customFormat="1" ht="14.25" x14ac:dyDescent="0.25">
      <c r="G15805" s="28"/>
    </row>
    <row r="15806" spans="7:7" s="66" customFormat="1" ht="14.25" x14ac:dyDescent="0.25">
      <c r="G15806" s="28"/>
    </row>
    <row r="15807" spans="7:7" s="66" customFormat="1" ht="14.25" x14ac:dyDescent="0.25">
      <c r="G15807" s="28"/>
    </row>
    <row r="15808" spans="7:7" s="66" customFormat="1" ht="14.25" x14ac:dyDescent="0.25">
      <c r="G15808" s="28"/>
    </row>
    <row r="15809" spans="7:7" s="66" customFormat="1" ht="14.25" x14ac:dyDescent="0.25">
      <c r="G15809" s="28"/>
    </row>
    <row r="15810" spans="7:7" s="66" customFormat="1" ht="14.25" x14ac:dyDescent="0.25">
      <c r="G15810" s="28"/>
    </row>
    <row r="15811" spans="7:7" s="66" customFormat="1" ht="14.25" x14ac:dyDescent="0.25">
      <c r="G15811" s="28"/>
    </row>
    <row r="15812" spans="7:7" s="66" customFormat="1" ht="14.25" x14ac:dyDescent="0.25">
      <c r="G15812" s="28"/>
    </row>
    <row r="15813" spans="7:7" s="66" customFormat="1" ht="14.25" x14ac:dyDescent="0.25">
      <c r="G15813" s="28"/>
    </row>
    <row r="15814" spans="7:7" s="66" customFormat="1" ht="14.25" x14ac:dyDescent="0.25">
      <c r="G15814" s="28"/>
    </row>
    <row r="15815" spans="7:7" s="66" customFormat="1" ht="14.25" x14ac:dyDescent="0.25">
      <c r="G15815" s="28"/>
    </row>
    <row r="15816" spans="7:7" s="66" customFormat="1" ht="14.25" x14ac:dyDescent="0.25">
      <c r="G15816" s="28"/>
    </row>
    <row r="15817" spans="7:7" s="66" customFormat="1" ht="14.25" x14ac:dyDescent="0.25">
      <c r="G15817" s="28"/>
    </row>
    <row r="15818" spans="7:7" s="66" customFormat="1" ht="14.25" x14ac:dyDescent="0.25">
      <c r="G15818" s="28"/>
    </row>
    <row r="15819" spans="7:7" s="66" customFormat="1" ht="14.25" x14ac:dyDescent="0.25">
      <c r="G15819" s="28"/>
    </row>
    <row r="15820" spans="7:7" s="66" customFormat="1" ht="14.25" x14ac:dyDescent="0.25">
      <c r="G15820" s="28"/>
    </row>
    <row r="15821" spans="7:7" s="66" customFormat="1" ht="14.25" x14ac:dyDescent="0.25">
      <c r="G15821" s="28"/>
    </row>
    <row r="15822" spans="7:7" s="66" customFormat="1" ht="14.25" x14ac:dyDescent="0.25">
      <c r="G15822" s="28"/>
    </row>
    <row r="15823" spans="7:7" s="66" customFormat="1" ht="14.25" x14ac:dyDescent="0.25">
      <c r="G15823" s="28"/>
    </row>
    <row r="15824" spans="7:7" s="66" customFormat="1" ht="14.25" x14ac:dyDescent="0.25">
      <c r="G15824" s="28"/>
    </row>
    <row r="15825" spans="7:7" s="66" customFormat="1" ht="14.25" x14ac:dyDescent="0.25">
      <c r="G15825" s="28"/>
    </row>
    <row r="15826" spans="7:7" s="66" customFormat="1" ht="14.25" x14ac:dyDescent="0.25">
      <c r="G15826" s="28"/>
    </row>
    <row r="15827" spans="7:7" s="66" customFormat="1" ht="14.25" x14ac:dyDescent="0.25">
      <c r="G15827" s="28"/>
    </row>
    <row r="15828" spans="7:7" s="66" customFormat="1" ht="14.25" x14ac:dyDescent="0.25">
      <c r="G15828" s="28"/>
    </row>
    <row r="15829" spans="7:7" s="66" customFormat="1" ht="14.25" x14ac:dyDescent="0.25">
      <c r="G15829" s="28"/>
    </row>
    <row r="15830" spans="7:7" s="66" customFormat="1" ht="14.25" x14ac:dyDescent="0.25">
      <c r="G15830" s="28"/>
    </row>
    <row r="15831" spans="7:7" s="66" customFormat="1" ht="14.25" x14ac:dyDescent="0.25">
      <c r="G15831" s="28"/>
    </row>
    <row r="15832" spans="7:7" s="66" customFormat="1" ht="14.25" x14ac:dyDescent="0.25">
      <c r="G15832" s="28"/>
    </row>
    <row r="15833" spans="7:7" s="66" customFormat="1" ht="14.25" x14ac:dyDescent="0.25">
      <c r="G15833" s="28"/>
    </row>
    <row r="15834" spans="7:7" s="66" customFormat="1" ht="14.25" x14ac:dyDescent="0.25">
      <c r="G15834" s="28"/>
    </row>
    <row r="15835" spans="7:7" s="66" customFormat="1" ht="14.25" x14ac:dyDescent="0.25">
      <c r="G15835" s="28"/>
    </row>
    <row r="15836" spans="7:7" s="66" customFormat="1" ht="14.25" x14ac:dyDescent="0.25">
      <c r="G15836" s="28"/>
    </row>
    <row r="15837" spans="7:7" s="66" customFormat="1" ht="14.25" x14ac:dyDescent="0.25">
      <c r="G15837" s="28"/>
    </row>
    <row r="15838" spans="7:7" s="66" customFormat="1" ht="14.25" x14ac:dyDescent="0.25">
      <c r="G15838" s="28"/>
    </row>
    <row r="15839" spans="7:7" s="66" customFormat="1" ht="14.25" x14ac:dyDescent="0.25">
      <c r="G15839" s="28"/>
    </row>
    <row r="15840" spans="7:7" s="66" customFormat="1" ht="14.25" x14ac:dyDescent="0.25">
      <c r="G15840" s="28"/>
    </row>
    <row r="15841" spans="7:7" s="66" customFormat="1" ht="14.25" x14ac:dyDescent="0.25">
      <c r="G15841" s="28"/>
    </row>
    <row r="15842" spans="7:7" s="66" customFormat="1" ht="14.25" x14ac:dyDescent="0.25">
      <c r="G15842" s="28"/>
    </row>
    <row r="15843" spans="7:7" s="66" customFormat="1" ht="14.25" x14ac:dyDescent="0.25">
      <c r="G15843" s="28"/>
    </row>
    <row r="15844" spans="7:7" s="66" customFormat="1" ht="14.25" x14ac:dyDescent="0.25">
      <c r="G15844" s="28"/>
    </row>
    <row r="15845" spans="7:7" s="66" customFormat="1" ht="14.25" x14ac:dyDescent="0.25">
      <c r="G15845" s="28"/>
    </row>
    <row r="15846" spans="7:7" s="66" customFormat="1" ht="14.25" x14ac:dyDescent="0.25">
      <c r="G15846" s="28"/>
    </row>
    <row r="15847" spans="7:7" s="66" customFormat="1" ht="14.25" x14ac:dyDescent="0.25">
      <c r="G15847" s="28"/>
    </row>
    <row r="15848" spans="7:7" s="66" customFormat="1" ht="14.25" x14ac:dyDescent="0.25">
      <c r="G15848" s="28"/>
    </row>
    <row r="15849" spans="7:7" s="66" customFormat="1" ht="14.25" x14ac:dyDescent="0.25">
      <c r="G15849" s="28"/>
    </row>
    <row r="15850" spans="7:7" s="66" customFormat="1" ht="14.25" x14ac:dyDescent="0.25">
      <c r="G15850" s="28"/>
    </row>
    <row r="15851" spans="7:7" s="66" customFormat="1" ht="14.25" x14ac:dyDescent="0.25">
      <c r="G15851" s="28"/>
    </row>
    <row r="15852" spans="7:7" s="66" customFormat="1" ht="14.25" x14ac:dyDescent="0.25">
      <c r="G15852" s="28"/>
    </row>
    <row r="15853" spans="7:7" s="66" customFormat="1" ht="14.25" x14ac:dyDescent="0.25">
      <c r="G15853" s="28"/>
    </row>
    <row r="15854" spans="7:7" s="66" customFormat="1" ht="14.25" x14ac:dyDescent="0.25">
      <c r="G15854" s="28"/>
    </row>
    <row r="15855" spans="7:7" s="66" customFormat="1" ht="14.25" x14ac:dyDescent="0.25">
      <c r="G15855" s="28"/>
    </row>
    <row r="15856" spans="7:7" s="66" customFormat="1" ht="14.25" x14ac:dyDescent="0.25">
      <c r="G15856" s="28"/>
    </row>
    <row r="15857" spans="7:7" s="66" customFormat="1" ht="14.25" x14ac:dyDescent="0.25">
      <c r="G15857" s="28"/>
    </row>
    <row r="15858" spans="7:7" s="66" customFormat="1" ht="14.25" x14ac:dyDescent="0.25">
      <c r="G15858" s="28"/>
    </row>
    <row r="15859" spans="7:7" s="66" customFormat="1" ht="14.25" x14ac:dyDescent="0.25">
      <c r="G15859" s="28"/>
    </row>
    <row r="15860" spans="7:7" s="66" customFormat="1" ht="14.25" x14ac:dyDescent="0.25">
      <c r="G15860" s="28"/>
    </row>
    <row r="15861" spans="7:7" s="66" customFormat="1" ht="14.25" x14ac:dyDescent="0.25">
      <c r="G15861" s="28"/>
    </row>
    <row r="15862" spans="7:7" s="66" customFormat="1" ht="14.25" x14ac:dyDescent="0.25">
      <c r="G15862" s="28"/>
    </row>
    <row r="15863" spans="7:7" s="66" customFormat="1" ht="14.25" x14ac:dyDescent="0.25">
      <c r="G15863" s="28"/>
    </row>
    <row r="15864" spans="7:7" s="66" customFormat="1" ht="14.25" x14ac:dyDescent="0.25">
      <c r="G15864" s="28"/>
    </row>
    <row r="15865" spans="7:7" s="66" customFormat="1" ht="14.25" x14ac:dyDescent="0.25">
      <c r="G15865" s="28"/>
    </row>
    <row r="15866" spans="7:7" s="66" customFormat="1" ht="14.25" x14ac:dyDescent="0.25">
      <c r="G15866" s="28"/>
    </row>
    <row r="15867" spans="7:7" s="66" customFormat="1" ht="14.25" x14ac:dyDescent="0.25">
      <c r="G15867" s="28"/>
    </row>
    <row r="15868" spans="7:7" s="66" customFormat="1" ht="14.25" x14ac:dyDescent="0.25">
      <c r="G15868" s="28"/>
    </row>
    <row r="15869" spans="7:7" s="66" customFormat="1" ht="14.25" x14ac:dyDescent="0.25">
      <c r="G15869" s="28"/>
    </row>
    <row r="15870" spans="7:7" s="66" customFormat="1" ht="14.25" x14ac:dyDescent="0.25">
      <c r="G15870" s="28"/>
    </row>
    <row r="15871" spans="7:7" s="66" customFormat="1" ht="14.25" x14ac:dyDescent="0.25">
      <c r="G15871" s="28"/>
    </row>
    <row r="15872" spans="7:7" s="66" customFormat="1" ht="14.25" x14ac:dyDescent="0.25">
      <c r="G15872" s="28"/>
    </row>
    <row r="15873" spans="7:7" s="66" customFormat="1" ht="14.25" x14ac:dyDescent="0.25">
      <c r="G15873" s="28"/>
    </row>
    <row r="15874" spans="7:7" s="66" customFormat="1" ht="14.25" x14ac:dyDescent="0.25">
      <c r="G15874" s="28"/>
    </row>
    <row r="15875" spans="7:7" s="66" customFormat="1" ht="14.25" x14ac:dyDescent="0.25">
      <c r="G15875" s="28"/>
    </row>
    <row r="15876" spans="7:7" s="66" customFormat="1" ht="14.25" x14ac:dyDescent="0.25">
      <c r="G15876" s="28"/>
    </row>
    <row r="15877" spans="7:7" s="66" customFormat="1" ht="14.25" x14ac:dyDescent="0.25">
      <c r="G15877" s="28"/>
    </row>
    <row r="15878" spans="7:7" s="66" customFormat="1" ht="14.25" x14ac:dyDescent="0.25">
      <c r="G15878" s="28"/>
    </row>
    <row r="15879" spans="7:7" s="66" customFormat="1" ht="14.25" x14ac:dyDescent="0.25">
      <c r="G15879" s="28"/>
    </row>
    <row r="15880" spans="7:7" s="66" customFormat="1" ht="14.25" x14ac:dyDescent="0.25">
      <c r="G15880" s="28"/>
    </row>
    <row r="15881" spans="7:7" s="66" customFormat="1" ht="14.25" x14ac:dyDescent="0.25">
      <c r="G15881" s="28"/>
    </row>
    <row r="15882" spans="7:7" s="66" customFormat="1" ht="14.25" x14ac:dyDescent="0.25">
      <c r="G15882" s="28"/>
    </row>
    <row r="15883" spans="7:7" s="66" customFormat="1" ht="14.25" x14ac:dyDescent="0.25">
      <c r="G15883" s="28"/>
    </row>
    <row r="15884" spans="7:7" s="66" customFormat="1" ht="14.25" x14ac:dyDescent="0.25">
      <c r="G15884" s="28"/>
    </row>
    <row r="15885" spans="7:7" s="66" customFormat="1" ht="14.25" x14ac:dyDescent="0.25">
      <c r="G15885" s="28"/>
    </row>
    <row r="15886" spans="7:7" s="66" customFormat="1" ht="14.25" x14ac:dyDescent="0.25">
      <c r="G15886" s="28"/>
    </row>
    <row r="15887" spans="7:7" s="66" customFormat="1" ht="14.25" x14ac:dyDescent="0.25">
      <c r="G15887" s="28"/>
    </row>
    <row r="15888" spans="7:7" s="66" customFormat="1" ht="14.25" x14ac:dyDescent="0.25">
      <c r="G15888" s="28"/>
    </row>
    <row r="15889" spans="7:7" s="66" customFormat="1" ht="14.25" x14ac:dyDescent="0.25">
      <c r="G15889" s="28"/>
    </row>
    <row r="15890" spans="7:7" s="66" customFormat="1" ht="14.25" x14ac:dyDescent="0.25">
      <c r="G15890" s="28"/>
    </row>
    <row r="15891" spans="7:7" s="66" customFormat="1" ht="14.25" x14ac:dyDescent="0.25">
      <c r="G15891" s="28"/>
    </row>
    <row r="15892" spans="7:7" s="66" customFormat="1" ht="14.25" x14ac:dyDescent="0.25">
      <c r="G15892" s="28"/>
    </row>
    <row r="15893" spans="7:7" s="66" customFormat="1" ht="14.25" x14ac:dyDescent="0.25">
      <c r="G15893" s="28"/>
    </row>
    <row r="15894" spans="7:7" s="66" customFormat="1" ht="14.25" x14ac:dyDescent="0.25">
      <c r="G15894" s="28"/>
    </row>
    <row r="15895" spans="7:7" s="66" customFormat="1" ht="14.25" x14ac:dyDescent="0.25">
      <c r="G15895" s="28"/>
    </row>
    <row r="15896" spans="7:7" s="66" customFormat="1" ht="14.25" x14ac:dyDescent="0.25">
      <c r="G15896" s="28"/>
    </row>
    <row r="15897" spans="7:7" s="66" customFormat="1" ht="14.25" x14ac:dyDescent="0.25">
      <c r="G15897" s="28"/>
    </row>
    <row r="15898" spans="7:7" s="66" customFormat="1" ht="14.25" x14ac:dyDescent="0.25">
      <c r="G15898" s="28"/>
    </row>
    <row r="15899" spans="7:7" s="66" customFormat="1" ht="14.25" x14ac:dyDescent="0.25">
      <c r="G15899" s="28"/>
    </row>
    <row r="15900" spans="7:7" s="66" customFormat="1" ht="14.25" x14ac:dyDescent="0.25">
      <c r="G15900" s="28"/>
    </row>
    <row r="15901" spans="7:7" s="66" customFormat="1" ht="14.25" x14ac:dyDescent="0.25">
      <c r="G15901" s="28"/>
    </row>
    <row r="15902" spans="7:7" s="66" customFormat="1" ht="14.25" x14ac:dyDescent="0.25">
      <c r="G15902" s="28"/>
    </row>
    <row r="15903" spans="7:7" s="66" customFormat="1" ht="14.25" x14ac:dyDescent="0.25">
      <c r="G15903" s="28"/>
    </row>
    <row r="15904" spans="7:7" s="66" customFormat="1" ht="14.25" x14ac:dyDescent="0.25">
      <c r="G15904" s="28"/>
    </row>
    <row r="15905" spans="7:7" s="66" customFormat="1" ht="14.25" x14ac:dyDescent="0.25">
      <c r="G15905" s="28"/>
    </row>
    <row r="15906" spans="7:7" s="66" customFormat="1" ht="14.25" x14ac:dyDescent="0.25">
      <c r="G15906" s="28"/>
    </row>
    <row r="15907" spans="7:7" s="66" customFormat="1" ht="14.25" x14ac:dyDescent="0.25">
      <c r="G15907" s="28"/>
    </row>
    <row r="15908" spans="7:7" s="66" customFormat="1" ht="14.25" x14ac:dyDescent="0.25">
      <c r="G15908" s="28"/>
    </row>
    <row r="15909" spans="7:7" s="66" customFormat="1" ht="14.25" x14ac:dyDescent="0.25">
      <c r="G15909" s="28"/>
    </row>
    <row r="15910" spans="7:7" s="66" customFormat="1" ht="14.25" x14ac:dyDescent="0.25">
      <c r="G15910" s="28"/>
    </row>
    <row r="15911" spans="7:7" s="66" customFormat="1" ht="14.25" x14ac:dyDescent="0.25">
      <c r="G15911" s="28"/>
    </row>
    <row r="15912" spans="7:7" s="66" customFormat="1" ht="14.25" x14ac:dyDescent="0.25">
      <c r="G15912" s="28"/>
    </row>
    <row r="15913" spans="7:7" s="66" customFormat="1" ht="14.25" x14ac:dyDescent="0.25">
      <c r="G15913" s="28"/>
    </row>
    <row r="15914" spans="7:7" s="66" customFormat="1" ht="14.25" x14ac:dyDescent="0.25">
      <c r="G15914" s="28"/>
    </row>
    <row r="15915" spans="7:7" s="66" customFormat="1" ht="14.25" x14ac:dyDescent="0.25">
      <c r="G15915" s="28"/>
    </row>
    <row r="15916" spans="7:7" s="66" customFormat="1" ht="14.25" x14ac:dyDescent="0.25">
      <c r="G15916" s="28"/>
    </row>
    <row r="15917" spans="7:7" s="66" customFormat="1" ht="14.25" x14ac:dyDescent="0.25">
      <c r="G15917" s="28"/>
    </row>
    <row r="15918" spans="7:7" s="66" customFormat="1" ht="14.25" x14ac:dyDescent="0.25">
      <c r="G15918" s="28"/>
    </row>
    <row r="15919" spans="7:7" s="66" customFormat="1" ht="14.25" x14ac:dyDescent="0.25">
      <c r="G15919" s="28"/>
    </row>
    <row r="15920" spans="7:7" s="66" customFormat="1" ht="14.25" x14ac:dyDescent="0.25">
      <c r="G15920" s="28"/>
    </row>
    <row r="15921" spans="7:7" s="66" customFormat="1" ht="14.25" x14ac:dyDescent="0.25">
      <c r="G15921" s="28"/>
    </row>
    <row r="15922" spans="7:7" s="66" customFormat="1" ht="14.25" x14ac:dyDescent="0.25">
      <c r="G15922" s="28"/>
    </row>
    <row r="15923" spans="7:7" s="66" customFormat="1" ht="14.25" x14ac:dyDescent="0.25">
      <c r="G15923" s="28"/>
    </row>
    <row r="15924" spans="7:7" s="66" customFormat="1" ht="14.25" x14ac:dyDescent="0.25">
      <c r="G15924" s="28"/>
    </row>
    <row r="15925" spans="7:7" s="66" customFormat="1" ht="14.25" x14ac:dyDescent="0.25">
      <c r="G15925" s="28"/>
    </row>
    <row r="15926" spans="7:7" s="66" customFormat="1" ht="14.25" x14ac:dyDescent="0.25">
      <c r="G15926" s="28"/>
    </row>
    <row r="15927" spans="7:7" s="66" customFormat="1" ht="14.25" x14ac:dyDescent="0.25">
      <c r="G15927" s="28"/>
    </row>
    <row r="15928" spans="7:7" s="66" customFormat="1" ht="14.25" x14ac:dyDescent="0.25">
      <c r="G15928" s="28"/>
    </row>
    <row r="15929" spans="7:7" s="66" customFormat="1" ht="14.25" x14ac:dyDescent="0.25">
      <c r="G15929" s="28"/>
    </row>
    <row r="15930" spans="7:7" s="66" customFormat="1" ht="14.25" x14ac:dyDescent="0.25">
      <c r="G15930" s="28"/>
    </row>
    <row r="15931" spans="7:7" s="66" customFormat="1" ht="14.25" x14ac:dyDescent="0.25">
      <c r="G15931" s="28"/>
    </row>
    <row r="15932" spans="7:7" s="66" customFormat="1" ht="14.25" x14ac:dyDescent="0.25">
      <c r="G15932" s="28"/>
    </row>
    <row r="15933" spans="7:7" s="66" customFormat="1" ht="14.25" x14ac:dyDescent="0.25">
      <c r="G15933" s="28"/>
    </row>
    <row r="15934" spans="7:7" s="66" customFormat="1" ht="14.25" x14ac:dyDescent="0.25">
      <c r="G15934" s="28"/>
    </row>
    <row r="15935" spans="7:7" s="66" customFormat="1" ht="14.25" x14ac:dyDescent="0.25">
      <c r="G15935" s="28"/>
    </row>
    <row r="15936" spans="7:7" s="66" customFormat="1" ht="14.25" x14ac:dyDescent="0.25">
      <c r="G15936" s="28"/>
    </row>
    <row r="15937" spans="7:7" s="66" customFormat="1" ht="14.25" x14ac:dyDescent="0.25">
      <c r="G15937" s="28"/>
    </row>
    <row r="15938" spans="7:7" s="66" customFormat="1" ht="14.25" x14ac:dyDescent="0.25">
      <c r="G15938" s="28"/>
    </row>
    <row r="15939" spans="7:7" s="66" customFormat="1" ht="14.25" x14ac:dyDescent="0.25">
      <c r="G15939" s="28"/>
    </row>
    <row r="15940" spans="7:7" s="66" customFormat="1" ht="14.25" x14ac:dyDescent="0.25">
      <c r="G15940" s="28"/>
    </row>
    <row r="15941" spans="7:7" s="66" customFormat="1" ht="14.25" x14ac:dyDescent="0.25">
      <c r="G15941" s="28"/>
    </row>
    <row r="15942" spans="7:7" s="66" customFormat="1" ht="14.25" x14ac:dyDescent="0.25">
      <c r="G15942" s="28"/>
    </row>
    <row r="15943" spans="7:7" s="66" customFormat="1" ht="14.25" x14ac:dyDescent="0.25">
      <c r="G15943" s="28"/>
    </row>
    <row r="15944" spans="7:7" s="66" customFormat="1" ht="14.25" x14ac:dyDescent="0.25">
      <c r="G15944" s="28"/>
    </row>
    <row r="15945" spans="7:7" s="66" customFormat="1" ht="14.25" x14ac:dyDescent="0.25">
      <c r="G15945" s="28"/>
    </row>
    <row r="15946" spans="7:7" s="66" customFormat="1" ht="14.25" x14ac:dyDescent="0.25">
      <c r="G15946" s="28"/>
    </row>
    <row r="15947" spans="7:7" s="66" customFormat="1" ht="14.25" x14ac:dyDescent="0.25">
      <c r="G15947" s="28"/>
    </row>
    <row r="15948" spans="7:7" s="66" customFormat="1" ht="14.25" x14ac:dyDescent="0.25">
      <c r="G15948" s="28"/>
    </row>
    <row r="15949" spans="7:7" s="66" customFormat="1" ht="14.25" x14ac:dyDescent="0.25">
      <c r="G15949" s="28"/>
    </row>
    <row r="15950" spans="7:7" s="66" customFormat="1" ht="14.25" x14ac:dyDescent="0.25">
      <c r="G15950" s="28"/>
    </row>
    <row r="15951" spans="7:7" s="66" customFormat="1" ht="14.25" x14ac:dyDescent="0.25">
      <c r="G15951" s="28"/>
    </row>
    <row r="15952" spans="7:7" s="66" customFormat="1" ht="14.25" x14ac:dyDescent="0.25">
      <c r="G15952" s="28"/>
    </row>
    <row r="15953" spans="7:7" s="66" customFormat="1" ht="14.25" x14ac:dyDescent="0.25">
      <c r="G15953" s="28"/>
    </row>
    <row r="15954" spans="7:7" s="66" customFormat="1" ht="14.25" x14ac:dyDescent="0.25">
      <c r="G15954" s="28"/>
    </row>
    <row r="15955" spans="7:7" s="66" customFormat="1" ht="14.25" x14ac:dyDescent="0.25">
      <c r="G15955" s="28"/>
    </row>
    <row r="15956" spans="7:7" s="66" customFormat="1" ht="14.25" x14ac:dyDescent="0.25">
      <c r="G15956" s="28"/>
    </row>
    <row r="15957" spans="7:7" s="66" customFormat="1" ht="14.25" x14ac:dyDescent="0.25">
      <c r="G15957" s="28"/>
    </row>
    <row r="15958" spans="7:7" s="66" customFormat="1" ht="14.25" x14ac:dyDescent="0.25">
      <c r="G15958" s="28"/>
    </row>
    <row r="15959" spans="7:7" s="66" customFormat="1" ht="14.25" x14ac:dyDescent="0.25">
      <c r="G15959" s="28"/>
    </row>
    <row r="15960" spans="7:7" s="66" customFormat="1" ht="14.25" x14ac:dyDescent="0.25">
      <c r="G15960" s="28"/>
    </row>
    <row r="15961" spans="7:7" s="66" customFormat="1" ht="14.25" x14ac:dyDescent="0.25">
      <c r="G15961" s="28"/>
    </row>
    <row r="15962" spans="7:7" s="66" customFormat="1" ht="14.25" x14ac:dyDescent="0.25">
      <c r="G15962" s="28"/>
    </row>
    <row r="15963" spans="7:7" s="66" customFormat="1" ht="14.25" x14ac:dyDescent="0.25">
      <c r="G15963" s="28"/>
    </row>
    <row r="15964" spans="7:7" s="66" customFormat="1" ht="14.25" x14ac:dyDescent="0.25">
      <c r="G15964" s="28"/>
    </row>
    <row r="15965" spans="7:7" s="66" customFormat="1" ht="14.25" x14ac:dyDescent="0.25">
      <c r="G15965" s="28"/>
    </row>
    <row r="15966" spans="7:7" s="66" customFormat="1" ht="14.25" x14ac:dyDescent="0.25">
      <c r="G15966" s="28"/>
    </row>
    <row r="15967" spans="7:7" s="66" customFormat="1" ht="14.25" x14ac:dyDescent="0.25">
      <c r="G15967" s="28"/>
    </row>
    <row r="15968" spans="7:7" s="66" customFormat="1" ht="14.25" x14ac:dyDescent="0.25">
      <c r="G15968" s="28"/>
    </row>
    <row r="15969" spans="7:7" s="66" customFormat="1" ht="14.25" x14ac:dyDescent="0.25">
      <c r="G15969" s="28"/>
    </row>
    <row r="15970" spans="7:7" s="66" customFormat="1" ht="14.25" x14ac:dyDescent="0.25">
      <c r="G15970" s="28"/>
    </row>
    <row r="15971" spans="7:7" s="66" customFormat="1" ht="14.25" x14ac:dyDescent="0.25">
      <c r="G15971" s="28"/>
    </row>
    <row r="15972" spans="7:7" s="66" customFormat="1" ht="14.25" x14ac:dyDescent="0.25">
      <c r="G15972" s="28"/>
    </row>
    <row r="15973" spans="7:7" s="66" customFormat="1" ht="14.25" x14ac:dyDescent="0.25">
      <c r="G15973" s="28"/>
    </row>
    <row r="15974" spans="7:7" s="66" customFormat="1" ht="14.25" x14ac:dyDescent="0.25">
      <c r="G15974" s="28"/>
    </row>
    <row r="15975" spans="7:7" s="66" customFormat="1" ht="14.25" x14ac:dyDescent="0.25">
      <c r="G15975" s="28"/>
    </row>
    <row r="15976" spans="7:7" s="66" customFormat="1" ht="14.25" x14ac:dyDescent="0.25">
      <c r="G15976" s="28"/>
    </row>
    <row r="15977" spans="7:7" s="66" customFormat="1" ht="14.25" x14ac:dyDescent="0.25">
      <c r="G15977" s="28"/>
    </row>
    <row r="15978" spans="7:7" s="66" customFormat="1" ht="14.25" x14ac:dyDescent="0.25">
      <c r="G15978" s="28"/>
    </row>
    <row r="15979" spans="7:7" s="66" customFormat="1" ht="14.25" x14ac:dyDescent="0.25">
      <c r="G15979" s="28"/>
    </row>
    <row r="15980" spans="7:7" s="66" customFormat="1" ht="14.25" x14ac:dyDescent="0.25">
      <c r="G15980" s="28"/>
    </row>
    <row r="15981" spans="7:7" s="66" customFormat="1" ht="14.25" x14ac:dyDescent="0.25">
      <c r="G15981" s="28"/>
    </row>
    <row r="15982" spans="7:7" s="66" customFormat="1" ht="14.25" x14ac:dyDescent="0.25">
      <c r="G15982" s="28"/>
    </row>
    <row r="15983" spans="7:7" s="66" customFormat="1" ht="14.25" x14ac:dyDescent="0.25">
      <c r="G15983" s="28"/>
    </row>
    <row r="15984" spans="7:7" s="66" customFormat="1" ht="14.25" x14ac:dyDescent="0.25">
      <c r="G15984" s="28"/>
    </row>
    <row r="15985" spans="7:7" s="66" customFormat="1" ht="14.25" x14ac:dyDescent="0.25">
      <c r="G15985" s="28"/>
    </row>
    <row r="15986" spans="7:7" s="66" customFormat="1" ht="14.25" x14ac:dyDescent="0.25">
      <c r="G15986" s="28"/>
    </row>
    <row r="15987" spans="7:7" s="66" customFormat="1" ht="14.25" x14ac:dyDescent="0.25">
      <c r="G15987" s="28"/>
    </row>
    <row r="15988" spans="7:7" s="66" customFormat="1" ht="14.25" x14ac:dyDescent="0.25">
      <c r="G15988" s="28"/>
    </row>
    <row r="15989" spans="7:7" s="66" customFormat="1" ht="14.25" x14ac:dyDescent="0.25">
      <c r="G15989" s="28"/>
    </row>
    <row r="15990" spans="7:7" s="66" customFormat="1" ht="14.25" x14ac:dyDescent="0.25">
      <c r="G15990" s="28"/>
    </row>
    <row r="15991" spans="7:7" s="66" customFormat="1" ht="14.25" x14ac:dyDescent="0.25">
      <c r="G15991" s="28"/>
    </row>
    <row r="15992" spans="7:7" s="66" customFormat="1" ht="14.25" x14ac:dyDescent="0.25">
      <c r="G15992" s="28"/>
    </row>
    <row r="15993" spans="7:7" s="66" customFormat="1" ht="14.25" x14ac:dyDescent="0.25">
      <c r="G15993" s="28"/>
    </row>
    <row r="15994" spans="7:7" s="66" customFormat="1" ht="14.25" x14ac:dyDescent="0.25">
      <c r="G15994" s="28"/>
    </row>
    <row r="15995" spans="7:7" s="66" customFormat="1" ht="14.25" x14ac:dyDescent="0.25">
      <c r="G15995" s="28"/>
    </row>
    <row r="15996" spans="7:7" s="66" customFormat="1" ht="14.25" x14ac:dyDescent="0.25">
      <c r="G15996" s="28"/>
    </row>
    <row r="15997" spans="7:7" s="66" customFormat="1" ht="14.25" x14ac:dyDescent="0.25">
      <c r="G15997" s="28"/>
    </row>
    <row r="15998" spans="7:7" s="66" customFormat="1" ht="14.25" x14ac:dyDescent="0.25">
      <c r="G15998" s="28"/>
    </row>
    <row r="15999" spans="7:7" s="66" customFormat="1" ht="14.25" x14ac:dyDescent="0.25">
      <c r="G15999" s="28"/>
    </row>
    <row r="16000" spans="7:7" s="66" customFormat="1" ht="14.25" x14ac:dyDescent="0.25">
      <c r="G16000" s="28"/>
    </row>
    <row r="16001" spans="7:7" s="66" customFormat="1" ht="14.25" x14ac:dyDescent="0.25">
      <c r="G16001" s="28"/>
    </row>
    <row r="16002" spans="7:7" s="66" customFormat="1" ht="14.25" x14ac:dyDescent="0.25">
      <c r="G16002" s="28"/>
    </row>
    <row r="16003" spans="7:7" s="66" customFormat="1" ht="14.25" x14ac:dyDescent="0.25">
      <c r="G16003" s="28"/>
    </row>
    <row r="16004" spans="7:7" s="66" customFormat="1" ht="14.25" x14ac:dyDescent="0.25">
      <c r="G16004" s="28"/>
    </row>
    <row r="16005" spans="7:7" s="66" customFormat="1" ht="14.25" x14ac:dyDescent="0.25">
      <c r="G16005" s="28"/>
    </row>
    <row r="16006" spans="7:7" s="66" customFormat="1" ht="14.25" x14ac:dyDescent="0.25">
      <c r="G16006" s="28"/>
    </row>
    <row r="16007" spans="7:7" s="66" customFormat="1" ht="14.25" x14ac:dyDescent="0.25">
      <c r="G16007" s="28"/>
    </row>
    <row r="16008" spans="7:7" s="66" customFormat="1" ht="14.25" x14ac:dyDescent="0.25">
      <c r="G16008" s="28"/>
    </row>
    <row r="16009" spans="7:7" s="66" customFormat="1" ht="14.25" x14ac:dyDescent="0.25">
      <c r="G16009" s="28"/>
    </row>
    <row r="16010" spans="7:7" s="66" customFormat="1" ht="14.25" x14ac:dyDescent="0.25">
      <c r="G16010" s="28"/>
    </row>
    <row r="16011" spans="7:7" s="66" customFormat="1" ht="14.25" x14ac:dyDescent="0.25">
      <c r="G16011" s="28"/>
    </row>
    <row r="16012" spans="7:7" s="66" customFormat="1" ht="14.25" x14ac:dyDescent="0.25">
      <c r="G16012" s="28"/>
    </row>
    <row r="16013" spans="7:7" s="66" customFormat="1" ht="14.25" x14ac:dyDescent="0.25">
      <c r="G16013" s="28"/>
    </row>
    <row r="16014" spans="7:7" s="66" customFormat="1" ht="14.25" x14ac:dyDescent="0.25">
      <c r="G16014" s="28"/>
    </row>
    <row r="16015" spans="7:7" s="66" customFormat="1" ht="14.25" x14ac:dyDescent="0.25">
      <c r="G16015" s="28"/>
    </row>
    <row r="16016" spans="7:7" s="66" customFormat="1" ht="14.25" x14ac:dyDescent="0.25">
      <c r="G16016" s="28"/>
    </row>
    <row r="16017" spans="7:7" s="66" customFormat="1" ht="14.25" x14ac:dyDescent="0.25">
      <c r="G16017" s="28"/>
    </row>
    <row r="16018" spans="7:7" s="66" customFormat="1" ht="14.25" x14ac:dyDescent="0.25">
      <c r="G16018" s="28"/>
    </row>
    <row r="16019" spans="7:7" s="66" customFormat="1" ht="14.25" x14ac:dyDescent="0.25">
      <c r="G16019" s="28"/>
    </row>
    <row r="16020" spans="7:7" s="66" customFormat="1" ht="14.25" x14ac:dyDescent="0.25">
      <c r="G16020" s="28"/>
    </row>
    <row r="16021" spans="7:7" s="66" customFormat="1" ht="14.25" x14ac:dyDescent="0.25">
      <c r="G16021" s="28"/>
    </row>
    <row r="16022" spans="7:7" s="66" customFormat="1" ht="14.25" x14ac:dyDescent="0.25">
      <c r="G16022" s="28"/>
    </row>
    <row r="16023" spans="7:7" s="66" customFormat="1" ht="14.25" x14ac:dyDescent="0.25">
      <c r="G16023" s="28"/>
    </row>
    <row r="16024" spans="7:7" s="66" customFormat="1" ht="14.25" x14ac:dyDescent="0.25">
      <c r="G16024" s="28"/>
    </row>
    <row r="16025" spans="7:7" s="66" customFormat="1" ht="14.25" x14ac:dyDescent="0.25">
      <c r="G16025" s="28"/>
    </row>
    <row r="16026" spans="7:7" s="66" customFormat="1" ht="14.25" x14ac:dyDescent="0.25">
      <c r="G16026" s="28"/>
    </row>
    <row r="16027" spans="7:7" s="66" customFormat="1" ht="14.25" x14ac:dyDescent="0.25">
      <c r="G16027" s="28"/>
    </row>
    <row r="16028" spans="7:7" s="66" customFormat="1" ht="14.25" x14ac:dyDescent="0.25">
      <c r="G16028" s="28"/>
    </row>
    <row r="16029" spans="7:7" s="66" customFormat="1" ht="14.25" x14ac:dyDescent="0.25">
      <c r="G16029" s="28"/>
    </row>
    <row r="16030" spans="7:7" s="66" customFormat="1" ht="14.25" x14ac:dyDescent="0.25">
      <c r="G16030" s="28"/>
    </row>
    <row r="16031" spans="7:7" s="66" customFormat="1" ht="14.25" x14ac:dyDescent="0.25">
      <c r="G16031" s="28"/>
    </row>
    <row r="16032" spans="7:7" s="66" customFormat="1" ht="14.25" x14ac:dyDescent="0.25">
      <c r="G16032" s="28"/>
    </row>
    <row r="16033" spans="7:7" s="66" customFormat="1" ht="14.25" x14ac:dyDescent="0.25">
      <c r="G16033" s="28"/>
    </row>
    <row r="16034" spans="7:7" s="66" customFormat="1" ht="14.25" x14ac:dyDescent="0.25">
      <c r="G16034" s="28"/>
    </row>
    <row r="16035" spans="7:7" s="66" customFormat="1" ht="14.25" x14ac:dyDescent="0.25">
      <c r="G16035" s="28"/>
    </row>
    <row r="16036" spans="7:7" s="66" customFormat="1" ht="14.25" x14ac:dyDescent="0.25">
      <c r="G16036" s="28"/>
    </row>
    <row r="16037" spans="7:7" s="66" customFormat="1" ht="14.25" x14ac:dyDescent="0.25">
      <c r="G16037" s="28"/>
    </row>
    <row r="16038" spans="7:7" s="66" customFormat="1" ht="14.25" x14ac:dyDescent="0.25">
      <c r="G16038" s="28"/>
    </row>
    <row r="16039" spans="7:7" s="66" customFormat="1" ht="14.25" x14ac:dyDescent="0.25">
      <c r="G16039" s="28"/>
    </row>
    <row r="16040" spans="7:7" s="66" customFormat="1" ht="14.25" x14ac:dyDescent="0.25">
      <c r="G16040" s="28"/>
    </row>
    <row r="16041" spans="7:7" s="66" customFormat="1" ht="14.25" x14ac:dyDescent="0.25">
      <c r="G16041" s="28"/>
    </row>
    <row r="16042" spans="7:7" s="66" customFormat="1" ht="14.25" x14ac:dyDescent="0.25">
      <c r="G16042" s="28"/>
    </row>
    <row r="16043" spans="7:7" s="66" customFormat="1" ht="14.25" x14ac:dyDescent="0.25">
      <c r="G16043" s="28"/>
    </row>
    <row r="16044" spans="7:7" s="66" customFormat="1" ht="14.25" x14ac:dyDescent="0.25">
      <c r="G16044" s="28"/>
    </row>
    <row r="16045" spans="7:7" s="66" customFormat="1" ht="14.25" x14ac:dyDescent="0.25">
      <c r="G16045" s="28"/>
    </row>
    <row r="16046" spans="7:7" s="66" customFormat="1" ht="14.25" x14ac:dyDescent="0.25">
      <c r="G16046" s="28"/>
    </row>
    <row r="16047" spans="7:7" s="66" customFormat="1" ht="14.25" x14ac:dyDescent="0.25">
      <c r="G16047" s="28"/>
    </row>
    <row r="16048" spans="7:7" s="66" customFormat="1" ht="14.25" x14ac:dyDescent="0.25">
      <c r="G16048" s="28"/>
    </row>
    <row r="16049" spans="7:7" s="66" customFormat="1" ht="14.25" x14ac:dyDescent="0.25">
      <c r="G16049" s="28"/>
    </row>
    <row r="16050" spans="7:7" s="66" customFormat="1" ht="14.25" x14ac:dyDescent="0.25">
      <c r="G16050" s="28"/>
    </row>
    <row r="16051" spans="7:7" s="66" customFormat="1" ht="14.25" x14ac:dyDescent="0.25">
      <c r="G16051" s="28"/>
    </row>
    <row r="16052" spans="7:7" s="66" customFormat="1" ht="14.25" x14ac:dyDescent="0.25">
      <c r="G16052" s="28"/>
    </row>
    <row r="16053" spans="7:7" s="66" customFormat="1" ht="14.25" x14ac:dyDescent="0.25">
      <c r="G16053" s="28"/>
    </row>
    <row r="16054" spans="7:7" s="66" customFormat="1" ht="14.25" x14ac:dyDescent="0.25">
      <c r="G16054" s="28"/>
    </row>
    <row r="16055" spans="7:7" s="66" customFormat="1" ht="14.25" x14ac:dyDescent="0.25">
      <c r="G16055" s="28"/>
    </row>
    <row r="16056" spans="7:7" s="66" customFormat="1" ht="14.25" x14ac:dyDescent="0.25">
      <c r="G16056" s="28"/>
    </row>
    <row r="16057" spans="7:7" s="66" customFormat="1" ht="14.25" x14ac:dyDescent="0.25">
      <c r="G16057" s="28"/>
    </row>
    <row r="16058" spans="7:7" s="66" customFormat="1" ht="14.25" x14ac:dyDescent="0.25">
      <c r="G16058" s="28"/>
    </row>
    <row r="16059" spans="7:7" s="66" customFormat="1" ht="14.25" x14ac:dyDescent="0.25">
      <c r="G16059" s="28"/>
    </row>
    <row r="16060" spans="7:7" s="66" customFormat="1" ht="14.25" x14ac:dyDescent="0.25">
      <c r="G16060" s="28"/>
    </row>
    <row r="16061" spans="7:7" s="66" customFormat="1" ht="14.25" x14ac:dyDescent="0.25">
      <c r="G16061" s="28"/>
    </row>
    <row r="16062" spans="7:7" s="66" customFormat="1" ht="14.25" x14ac:dyDescent="0.25">
      <c r="G16062" s="28"/>
    </row>
    <row r="16063" spans="7:7" s="66" customFormat="1" ht="14.25" x14ac:dyDescent="0.25">
      <c r="G16063" s="28"/>
    </row>
    <row r="16064" spans="7:7" s="66" customFormat="1" ht="14.25" x14ac:dyDescent="0.25">
      <c r="G16064" s="28"/>
    </row>
    <row r="16065" spans="7:7" s="66" customFormat="1" ht="14.25" x14ac:dyDescent="0.25">
      <c r="G16065" s="28"/>
    </row>
    <row r="16066" spans="7:7" s="66" customFormat="1" ht="14.25" x14ac:dyDescent="0.25">
      <c r="G16066" s="28"/>
    </row>
    <row r="16067" spans="7:7" s="66" customFormat="1" ht="14.25" x14ac:dyDescent="0.25">
      <c r="G16067" s="28"/>
    </row>
    <row r="16068" spans="7:7" s="66" customFormat="1" ht="14.25" x14ac:dyDescent="0.25">
      <c r="G16068" s="28"/>
    </row>
    <row r="16069" spans="7:7" s="66" customFormat="1" ht="14.25" x14ac:dyDescent="0.25">
      <c r="G16069" s="28"/>
    </row>
    <row r="16070" spans="7:7" s="66" customFormat="1" ht="14.25" x14ac:dyDescent="0.25">
      <c r="G16070" s="28"/>
    </row>
    <row r="16071" spans="7:7" s="66" customFormat="1" ht="14.25" x14ac:dyDescent="0.25">
      <c r="G16071" s="28"/>
    </row>
    <row r="16072" spans="7:7" s="66" customFormat="1" ht="14.25" x14ac:dyDescent="0.25">
      <c r="G16072" s="28"/>
    </row>
    <row r="16073" spans="7:7" s="66" customFormat="1" ht="14.25" x14ac:dyDescent="0.25">
      <c r="G16073" s="28"/>
    </row>
    <row r="16074" spans="7:7" s="66" customFormat="1" ht="14.25" x14ac:dyDescent="0.25">
      <c r="G16074" s="28"/>
    </row>
    <row r="16075" spans="7:7" s="66" customFormat="1" ht="14.25" x14ac:dyDescent="0.25">
      <c r="G16075" s="28"/>
    </row>
    <row r="16076" spans="7:7" s="66" customFormat="1" ht="14.25" x14ac:dyDescent="0.25">
      <c r="G16076" s="28"/>
    </row>
    <row r="16077" spans="7:7" s="66" customFormat="1" ht="14.25" x14ac:dyDescent="0.25">
      <c r="G16077" s="28"/>
    </row>
    <row r="16078" spans="7:7" s="66" customFormat="1" ht="14.25" x14ac:dyDescent="0.25">
      <c r="G16078" s="28"/>
    </row>
    <row r="16079" spans="7:7" s="66" customFormat="1" ht="14.25" x14ac:dyDescent="0.25">
      <c r="G16079" s="28"/>
    </row>
    <row r="16080" spans="7:7" s="66" customFormat="1" ht="14.25" x14ac:dyDescent="0.25">
      <c r="G16080" s="28"/>
    </row>
    <row r="16081" spans="7:7" s="66" customFormat="1" ht="14.25" x14ac:dyDescent="0.25">
      <c r="G16081" s="28"/>
    </row>
    <row r="16082" spans="7:7" s="66" customFormat="1" ht="14.25" x14ac:dyDescent="0.25">
      <c r="G16082" s="28"/>
    </row>
    <row r="16083" spans="7:7" s="66" customFormat="1" ht="14.25" x14ac:dyDescent="0.25">
      <c r="G16083" s="28"/>
    </row>
    <row r="16084" spans="7:7" s="66" customFormat="1" ht="14.25" x14ac:dyDescent="0.25">
      <c r="G16084" s="28"/>
    </row>
    <row r="16085" spans="7:7" s="66" customFormat="1" ht="14.25" x14ac:dyDescent="0.25">
      <c r="G16085" s="28"/>
    </row>
    <row r="16086" spans="7:7" s="66" customFormat="1" ht="14.25" x14ac:dyDescent="0.25">
      <c r="G16086" s="28"/>
    </row>
    <row r="16087" spans="7:7" s="66" customFormat="1" ht="14.25" x14ac:dyDescent="0.25">
      <c r="G16087" s="28"/>
    </row>
    <row r="16088" spans="7:7" s="66" customFormat="1" ht="14.25" x14ac:dyDescent="0.25">
      <c r="G16088" s="28"/>
    </row>
    <row r="16089" spans="7:7" s="66" customFormat="1" ht="14.25" x14ac:dyDescent="0.25">
      <c r="G16089" s="28"/>
    </row>
    <row r="16090" spans="7:7" s="66" customFormat="1" ht="14.25" x14ac:dyDescent="0.25">
      <c r="G16090" s="28"/>
    </row>
    <row r="16091" spans="7:7" s="66" customFormat="1" ht="14.25" x14ac:dyDescent="0.25">
      <c r="G16091" s="28"/>
    </row>
    <row r="16092" spans="7:7" s="66" customFormat="1" ht="14.25" x14ac:dyDescent="0.25">
      <c r="G16092" s="28"/>
    </row>
    <row r="16093" spans="7:7" s="66" customFormat="1" ht="14.25" x14ac:dyDescent="0.25">
      <c r="G16093" s="28"/>
    </row>
    <row r="16094" spans="7:7" s="66" customFormat="1" ht="14.25" x14ac:dyDescent="0.25">
      <c r="G16094" s="28"/>
    </row>
    <row r="16095" spans="7:7" s="66" customFormat="1" ht="14.25" x14ac:dyDescent="0.25">
      <c r="G16095" s="28"/>
    </row>
    <row r="16096" spans="7:7" s="66" customFormat="1" ht="14.25" x14ac:dyDescent="0.25">
      <c r="G16096" s="28"/>
    </row>
    <row r="16097" spans="7:7" s="66" customFormat="1" ht="14.25" x14ac:dyDescent="0.25">
      <c r="G16097" s="28"/>
    </row>
    <row r="16098" spans="7:7" s="66" customFormat="1" ht="14.25" x14ac:dyDescent="0.25">
      <c r="G16098" s="28"/>
    </row>
    <row r="16099" spans="7:7" s="66" customFormat="1" ht="14.25" x14ac:dyDescent="0.25">
      <c r="G16099" s="28"/>
    </row>
    <row r="16100" spans="7:7" s="66" customFormat="1" ht="14.25" x14ac:dyDescent="0.25">
      <c r="G16100" s="28"/>
    </row>
    <row r="16101" spans="7:7" s="66" customFormat="1" ht="14.25" x14ac:dyDescent="0.25">
      <c r="G16101" s="28"/>
    </row>
    <row r="16102" spans="7:7" s="66" customFormat="1" ht="14.25" x14ac:dyDescent="0.25">
      <c r="G16102" s="28"/>
    </row>
    <row r="16103" spans="7:7" s="66" customFormat="1" ht="14.25" x14ac:dyDescent="0.25">
      <c r="G16103" s="28"/>
    </row>
    <row r="16104" spans="7:7" s="66" customFormat="1" ht="14.25" x14ac:dyDescent="0.25">
      <c r="G16104" s="28"/>
    </row>
    <row r="16105" spans="7:7" s="66" customFormat="1" ht="14.25" x14ac:dyDescent="0.25">
      <c r="G16105" s="28"/>
    </row>
    <row r="16106" spans="7:7" s="66" customFormat="1" ht="14.25" x14ac:dyDescent="0.25">
      <c r="G16106" s="28"/>
    </row>
    <row r="16107" spans="7:7" s="66" customFormat="1" ht="14.25" x14ac:dyDescent="0.25">
      <c r="G16107" s="28"/>
    </row>
    <row r="16108" spans="7:7" s="66" customFormat="1" ht="14.25" x14ac:dyDescent="0.25">
      <c r="G16108" s="28"/>
    </row>
    <row r="16109" spans="7:7" s="66" customFormat="1" ht="14.25" x14ac:dyDescent="0.25">
      <c r="G16109" s="28"/>
    </row>
    <row r="16110" spans="7:7" s="66" customFormat="1" ht="14.25" x14ac:dyDescent="0.25">
      <c r="G16110" s="28"/>
    </row>
    <row r="16111" spans="7:7" s="66" customFormat="1" ht="14.25" x14ac:dyDescent="0.25">
      <c r="G16111" s="28"/>
    </row>
    <row r="16112" spans="7:7" s="66" customFormat="1" ht="14.25" x14ac:dyDescent="0.25">
      <c r="G16112" s="28"/>
    </row>
    <row r="16113" spans="7:7" s="66" customFormat="1" ht="14.25" x14ac:dyDescent="0.25">
      <c r="G16113" s="28"/>
    </row>
    <row r="16114" spans="7:7" s="66" customFormat="1" ht="14.25" x14ac:dyDescent="0.25">
      <c r="G16114" s="28"/>
    </row>
    <row r="16115" spans="7:7" s="66" customFormat="1" ht="14.25" x14ac:dyDescent="0.25">
      <c r="G16115" s="28"/>
    </row>
    <row r="16116" spans="7:7" s="66" customFormat="1" ht="14.25" x14ac:dyDescent="0.25">
      <c r="G16116" s="28"/>
    </row>
    <row r="16117" spans="7:7" s="66" customFormat="1" ht="14.25" x14ac:dyDescent="0.25">
      <c r="G16117" s="28"/>
    </row>
    <row r="16118" spans="7:7" s="66" customFormat="1" ht="14.25" x14ac:dyDescent="0.25">
      <c r="G16118" s="28"/>
    </row>
    <row r="16119" spans="7:7" s="66" customFormat="1" ht="14.25" x14ac:dyDescent="0.25">
      <c r="G16119" s="28"/>
    </row>
    <row r="16120" spans="7:7" s="66" customFormat="1" ht="14.25" x14ac:dyDescent="0.25">
      <c r="G16120" s="28"/>
    </row>
    <row r="16121" spans="7:7" s="66" customFormat="1" ht="14.25" x14ac:dyDescent="0.25">
      <c r="G16121" s="28"/>
    </row>
    <row r="16122" spans="7:7" s="66" customFormat="1" ht="14.25" x14ac:dyDescent="0.25">
      <c r="G16122" s="28"/>
    </row>
    <row r="16123" spans="7:7" s="66" customFormat="1" ht="14.25" x14ac:dyDescent="0.25">
      <c r="G16123" s="28"/>
    </row>
    <row r="16124" spans="7:7" s="66" customFormat="1" ht="14.25" x14ac:dyDescent="0.25">
      <c r="G16124" s="28"/>
    </row>
    <row r="16125" spans="7:7" s="66" customFormat="1" ht="14.25" x14ac:dyDescent="0.25">
      <c r="G16125" s="28"/>
    </row>
    <row r="16126" spans="7:7" s="66" customFormat="1" ht="14.25" x14ac:dyDescent="0.25">
      <c r="G16126" s="28"/>
    </row>
    <row r="16127" spans="7:7" s="66" customFormat="1" ht="14.25" x14ac:dyDescent="0.25">
      <c r="G16127" s="28"/>
    </row>
    <row r="16128" spans="7:7" s="66" customFormat="1" ht="14.25" x14ac:dyDescent="0.25">
      <c r="G16128" s="28"/>
    </row>
    <row r="16129" spans="7:7" s="66" customFormat="1" ht="14.25" x14ac:dyDescent="0.25">
      <c r="G16129" s="28"/>
    </row>
    <row r="16130" spans="7:7" s="66" customFormat="1" ht="14.25" x14ac:dyDescent="0.25">
      <c r="G16130" s="28"/>
    </row>
    <row r="16131" spans="7:7" s="66" customFormat="1" ht="14.25" x14ac:dyDescent="0.25">
      <c r="G16131" s="28"/>
    </row>
    <row r="16132" spans="7:7" s="66" customFormat="1" ht="14.25" x14ac:dyDescent="0.25">
      <c r="G16132" s="28"/>
    </row>
    <row r="16133" spans="7:7" s="66" customFormat="1" ht="14.25" x14ac:dyDescent="0.25">
      <c r="G16133" s="28"/>
    </row>
    <row r="16134" spans="7:7" s="66" customFormat="1" ht="14.25" x14ac:dyDescent="0.25">
      <c r="G16134" s="28"/>
    </row>
    <row r="16135" spans="7:7" s="66" customFormat="1" ht="14.25" x14ac:dyDescent="0.25">
      <c r="G16135" s="28"/>
    </row>
    <row r="16136" spans="7:7" s="66" customFormat="1" ht="14.25" x14ac:dyDescent="0.25">
      <c r="G16136" s="28"/>
    </row>
    <row r="16137" spans="7:7" s="66" customFormat="1" ht="14.25" x14ac:dyDescent="0.25">
      <c r="G16137" s="28"/>
    </row>
    <row r="16138" spans="7:7" s="66" customFormat="1" ht="14.25" x14ac:dyDescent="0.25">
      <c r="G16138" s="28"/>
    </row>
    <row r="16139" spans="7:7" s="66" customFormat="1" ht="14.25" x14ac:dyDescent="0.25">
      <c r="G16139" s="28"/>
    </row>
    <row r="16140" spans="7:7" s="66" customFormat="1" ht="14.25" x14ac:dyDescent="0.25">
      <c r="G16140" s="28"/>
    </row>
    <row r="16141" spans="7:7" s="66" customFormat="1" ht="14.25" x14ac:dyDescent="0.25">
      <c r="G16141" s="28"/>
    </row>
    <row r="16142" spans="7:7" s="66" customFormat="1" ht="14.25" x14ac:dyDescent="0.25">
      <c r="G16142" s="28"/>
    </row>
    <row r="16143" spans="7:7" s="66" customFormat="1" ht="14.25" x14ac:dyDescent="0.25">
      <c r="G16143" s="28"/>
    </row>
    <row r="16144" spans="7:7" s="66" customFormat="1" ht="14.25" x14ac:dyDescent="0.25">
      <c r="G16144" s="28"/>
    </row>
    <row r="16145" spans="7:7" s="66" customFormat="1" ht="14.25" x14ac:dyDescent="0.25">
      <c r="G16145" s="28"/>
    </row>
    <row r="16146" spans="7:7" s="66" customFormat="1" ht="14.25" x14ac:dyDescent="0.25">
      <c r="G16146" s="28"/>
    </row>
    <row r="16147" spans="7:7" s="66" customFormat="1" ht="14.25" x14ac:dyDescent="0.25">
      <c r="G16147" s="28"/>
    </row>
    <row r="16148" spans="7:7" s="66" customFormat="1" ht="14.25" x14ac:dyDescent="0.25">
      <c r="G16148" s="28"/>
    </row>
    <row r="16149" spans="7:7" s="66" customFormat="1" ht="14.25" x14ac:dyDescent="0.25">
      <c r="G16149" s="28"/>
    </row>
    <row r="16150" spans="7:7" s="66" customFormat="1" ht="14.25" x14ac:dyDescent="0.25">
      <c r="G16150" s="28"/>
    </row>
    <row r="16151" spans="7:7" s="66" customFormat="1" ht="14.25" x14ac:dyDescent="0.25">
      <c r="G16151" s="28"/>
    </row>
    <row r="16152" spans="7:7" s="66" customFormat="1" ht="14.25" x14ac:dyDescent="0.25">
      <c r="G16152" s="28"/>
    </row>
    <row r="16153" spans="7:7" s="66" customFormat="1" ht="14.25" x14ac:dyDescent="0.25">
      <c r="G16153" s="28"/>
    </row>
    <row r="16154" spans="7:7" s="66" customFormat="1" ht="14.25" x14ac:dyDescent="0.25">
      <c r="G16154" s="28"/>
    </row>
    <row r="16155" spans="7:7" s="66" customFormat="1" ht="14.25" x14ac:dyDescent="0.25">
      <c r="G16155" s="28"/>
    </row>
    <row r="16156" spans="7:7" s="66" customFormat="1" ht="14.25" x14ac:dyDescent="0.25">
      <c r="G16156" s="28"/>
    </row>
    <row r="16157" spans="7:7" s="66" customFormat="1" ht="14.25" x14ac:dyDescent="0.25">
      <c r="G16157" s="28"/>
    </row>
    <row r="16158" spans="7:7" s="66" customFormat="1" ht="14.25" x14ac:dyDescent="0.25">
      <c r="G16158" s="28"/>
    </row>
    <row r="16159" spans="7:7" s="66" customFormat="1" ht="14.25" x14ac:dyDescent="0.25">
      <c r="G16159" s="28"/>
    </row>
    <row r="16160" spans="7:7" s="66" customFormat="1" ht="14.25" x14ac:dyDescent="0.25">
      <c r="G16160" s="28"/>
    </row>
    <row r="16161" spans="7:7" s="66" customFormat="1" ht="14.25" x14ac:dyDescent="0.25">
      <c r="G16161" s="28"/>
    </row>
    <row r="16162" spans="7:7" s="66" customFormat="1" ht="14.25" x14ac:dyDescent="0.25">
      <c r="G16162" s="28"/>
    </row>
    <row r="16163" spans="7:7" s="66" customFormat="1" ht="14.25" x14ac:dyDescent="0.25">
      <c r="G16163" s="28"/>
    </row>
    <row r="16164" spans="7:7" s="66" customFormat="1" ht="14.25" x14ac:dyDescent="0.25">
      <c r="G16164" s="28"/>
    </row>
    <row r="16165" spans="7:7" s="66" customFormat="1" ht="14.25" x14ac:dyDescent="0.25">
      <c r="G16165" s="28"/>
    </row>
    <row r="16166" spans="7:7" s="66" customFormat="1" ht="14.25" x14ac:dyDescent="0.25">
      <c r="G16166" s="28"/>
    </row>
    <row r="16167" spans="7:7" s="66" customFormat="1" ht="14.25" x14ac:dyDescent="0.25">
      <c r="G16167" s="28"/>
    </row>
    <row r="16168" spans="7:7" s="66" customFormat="1" ht="14.25" x14ac:dyDescent="0.25">
      <c r="G16168" s="28"/>
    </row>
    <row r="16169" spans="7:7" s="66" customFormat="1" ht="14.25" x14ac:dyDescent="0.25">
      <c r="G16169" s="28"/>
    </row>
    <row r="16170" spans="7:7" s="66" customFormat="1" ht="14.25" x14ac:dyDescent="0.25">
      <c r="G16170" s="28"/>
    </row>
    <row r="16171" spans="7:7" s="66" customFormat="1" ht="14.25" x14ac:dyDescent="0.25">
      <c r="G16171" s="28"/>
    </row>
    <row r="16172" spans="7:7" s="66" customFormat="1" ht="14.25" x14ac:dyDescent="0.25">
      <c r="G16172" s="28"/>
    </row>
    <row r="16173" spans="7:7" s="66" customFormat="1" ht="14.25" x14ac:dyDescent="0.25">
      <c r="G16173" s="28"/>
    </row>
    <row r="16174" spans="7:7" s="66" customFormat="1" ht="14.25" x14ac:dyDescent="0.25">
      <c r="G16174" s="28"/>
    </row>
    <row r="16175" spans="7:7" s="66" customFormat="1" ht="14.25" x14ac:dyDescent="0.25">
      <c r="G16175" s="28"/>
    </row>
    <row r="16176" spans="7:7" s="66" customFormat="1" ht="14.25" x14ac:dyDescent="0.25">
      <c r="G16176" s="28"/>
    </row>
    <row r="16177" spans="7:7" s="66" customFormat="1" ht="14.25" x14ac:dyDescent="0.25">
      <c r="G16177" s="28"/>
    </row>
    <row r="16178" spans="7:7" s="66" customFormat="1" ht="14.25" x14ac:dyDescent="0.25">
      <c r="G16178" s="28"/>
    </row>
    <row r="16179" spans="7:7" s="66" customFormat="1" ht="14.25" x14ac:dyDescent="0.25">
      <c r="G16179" s="28"/>
    </row>
    <row r="16180" spans="7:7" s="66" customFormat="1" ht="14.25" x14ac:dyDescent="0.25">
      <c r="G16180" s="28"/>
    </row>
    <row r="16181" spans="7:7" s="66" customFormat="1" ht="14.25" x14ac:dyDescent="0.25">
      <c r="G16181" s="28"/>
    </row>
    <row r="16182" spans="7:7" s="66" customFormat="1" ht="14.25" x14ac:dyDescent="0.25">
      <c r="G16182" s="28"/>
    </row>
    <row r="16183" spans="7:7" s="66" customFormat="1" ht="14.25" x14ac:dyDescent="0.25">
      <c r="G16183" s="28"/>
    </row>
    <row r="16184" spans="7:7" s="66" customFormat="1" ht="14.25" x14ac:dyDescent="0.25">
      <c r="G16184" s="28"/>
    </row>
    <row r="16185" spans="7:7" s="66" customFormat="1" ht="14.25" x14ac:dyDescent="0.25">
      <c r="G16185" s="28"/>
    </row>
    <row r="16186" spans="7:7" s="66" customFormat="1" ht="14.25" x14ac:dyDescent="0.25">
      <c r="G16186" s="28"/>
    </row>
    <row r="16187" spans="7:7" s="66" customFormat="1" ht="14.25" x14ac:dyDescent="0.25">
      <c r="G16187" s="28"/>
    </row>
    <row r="16188" spans="7:7" s="66" customFormat="1" ht="14.25" x14ac:dyDescent="0.25">
      <c r="G16188" s="28"/>
    </row>
    <row r="16189" spans="7:7" s="66" customFormat="1" ht="14.25" x14ac:dyDescent="0.25">
      <c r="G16189" s="28"/>
    </row>
    <row r="16190" spans="7:7" s="66" customFormat="1" ht="14.25" x14ac:dyDescent="0.25">
      <c r="G16190" s="28"/>
    </row>
    <row r="16191" spans="7:7" s="66" customFormat="1" ht="14.25" x14ac:dyDescent="0.25">
      <c r="G16191" s="28"/>
    </row>
    <row r="16192" spans="7:7" s="66" customFormat="1" ht="14.25" x14ac:dyDescent="0.25">
      <c r="G16192" s="28"/>
    </row>
    <row r="16193" spans="7:7" s="66" customFormat="1" ht="14.25" x14ac:dyDescent="0.25">
      <c r="G16193" s="28"/>
    </row>
    <row r="16194" spans="7:7" s="66" customFormat="1" ht="14.25" x14ac:dyDescent="0.25">
      <c r="G16194" s="28"/>
    </row>
    <row r="16195" spans="7:7" s="66" customFormat="1" ht="14.25" x14ac:dyDescent="0.25">
      <c r="G16195" s="28"/>
    </row>
    <row r="16196" spans="7:7" s="66" customFormat="1" ht="14.25" x14ac:dyDescent="0.25">
      <c r="G16196" s="28"/>
    </row>
    <row r="16197" spans="7:7" s="66" customFormat="1" ht="14.25" x14ac:dyDescent="0.25">
      <c r="G16197" s="28"/>
    </row>
    <row r="16198" spans="7:7" s="66" customFormat="1" ht="14.25" x14ac:dyDescent="0.25">
      <c r="G16198" s="28"/>
    </row>
    <row r="16199" spans="7:7" s="66" customFormat="1" ht="14.25" x14ac:dyDescent="0.25">
      <c r="G16199" s="28"/>
    </row>
    <row r="16200" spans="7:7" s="66" customFormat="1" ht="14.25" x14ac:dyDescent="0.25">
      <c r="G16200" s="28"/>
    </row>
    <row r="16201" spans="7:7" s="66" customFormat="1" ht="14.25" x14ac:dyDescent="0.25">
      <c r="G16201" s="28"/>
    </row>
    <row r="16202" spans="7:7" s="66" customFormat="1" ht="14.25" x14ac:dyDescent="0.25">
      <c r="G16202" s="28"/>
    </row>
    <row r="16203" spans="7:7" s="66" customFormat="1" ht="14.25" x14ac:dyDescent="0.25">
      <c r="G16203" s="28"/>
    </row>
    <row r="16204" spans="7:7" s="66" customFormat="1" ht="14.25" x14ac:dyDescent="0.25">
      <c r="G16204" s="28"/>
    </row>
    <row r="16205" spans="7:7" s="66" customFormat="1" ht="14.25" x14ac:dyDescent="0.25">
      <c r="G16205" s="28"/>
    </row>
    <row r="16206" spans="7:7" s="66" customFormat="1" ht="14.25" x14ac:dyDescent="0.25">
      <c r="G16206" s="28"/>
    </row>
    <row r="16207" spans="7:7" s="66" customFormat="1" ht="14.25" x14ac:dyDescent="0.25">
      <c r="G16207" s="28"/>
    </row>
    <row r="16208" spans="7:7" s="66" customFormat="1" ht="14.25" x14ac:dyDescent="0.25">
      <c r="G16208" s="28"/>
    </row>
    <row r="16209" spans="7:7" s="66" customFormat="1" ht="14.25" x14ac:dyDescent="0.25">
      <c r="G16209" s="28"/>
    </row>
    <row r="16210" spans="7:7" s="66" customFormat="1" ht="14.25" x14ac:dyDescent="0.25">
      <c r="G16210" s="28"/>
    </row>
    <row r="16211" spans="7:7" s="66" customFormat="1" ht="14.25" x14ac:dyDescent="0.25">
      <c r="G16211" s="28"/>
    </row>
    <row r="16212" spans="7:7" s="66" customFormat="1" ht="14.25" x14ac:dyDescent="0.25">
      <c r="G16212" s="28"/>
    </row>
    <row r="16213" spans="7:7" s="66" customFormat="1" ht="14.25" x14ac:dyDescent="0.25">
      <c r="G16213" s="28"/>
    </row>
    <row r="16214" spans="7:7" s="66" customFormat="1" ht="14.25" x14ac:dyDescent="0.25">
      <c r="G16214" s="28"/>
    </row>
    <row r="16215" spans="7:7" s="66" customFormat="1" ht="14.25" x14ac:dyDescent="0.25">
      <c r="G16215" s="28"/>
    </row>
    <row r="16216" spans="7:7" s="66" customFormat="1" ht="14.25" x14ac:dyDescent="0.25">
      <c r="G16216" s="28"/>
    </row>
    <row r="16217" spans="7:7" s="66" customFormat="1" ht="14.25" x14ac:dyDescent="0.25">
      <c r="G16217" s="28"/>
    </row>
    <row r="16218" spans="7:7" s="66" customFormat="1" ht="14.25" x14ac:dyDescent="0.25">
      <c r="G16218" s="28"/>
    </row>
    <row r="16219" spans="7:7" s="66" customFormat="1" ht="14.25" x14ac:dyDescent="0.25">
      <c r="G16219" s="28"/>
    </row>
    <row r="16220" spans="7:7" s="66" customFormat="1" ht="14.25" x14ac:dyDescent="0.25">
      <c r="G16220" s="28"/>
    </row>
    <row r="16221" spans="7:7" s="66" customFormat="1" ht="14.25" x14ac:dyDescent="0.25">
      <c r="G16221" s="28"/>
    </row>
    <row r="16222" spans="7:7" s="66" customFormat="1" ht="14.25" x14ac:dyDescent="0.25">
      <c r="G16222" s="28"/>
    </row>
    <row r="16223" spans="7:7" s="66" customFormat="1" ht="14.25" x14ac:dyDescent="0.25">
      <c r="G16223" s="28"/>
    </row>
    <row r="16224" spans="7:7" s="66" customFormat="1" ht="14.25" x14ac:dyDescent="0.25">
      <c r="G16224" s="28"/>
    </row>
    <row r="16225" spans="7:7" s="66" customFormat="1" ht="14.25" x14ac:dyDescent="0.25">
      <c r="G16225" s="28"/>
    </row>
    <row r="16226" spans="7:7" s="66" customFormat="1" ht="14.25" x14ac:dyDescent="0.25">
      <c r="G16226" s="28"/>
    </row>
    <row r="16227" spans="7:7" s="66" customFormat="1" ht="14.25" x14ac:dyDescent="0.25">
      <c r="G16227" s="28"/>
    </row>
    <row r="16228" spans="7:7" s="66" customFormat="1" ht="14.25" x14ac:dyDescent="0.25">
      <c r="G16228" s="28"/>
    </row>
    <row r="16229" spans="7:7" s="66" customFormat="1" ht="14.25" x14ac:dyDescent="0.25">
      <c r="G16229" s="28"/>
    </row>
    <row r="16230" spans="7:7" s="66" customFormat="1" ht="14.25" x14ac:dyDescent="0.25">
      <c r="G16230" s="28"/>
    </row>
    <row r="16231" spans="7:7" s="66" customFormat="1" ht="14.25" x14ac:dyDescent="0.25">
      <c r="G16231" s="28"/>
    </row>
    <row r="16232" spans="7:7" s="66" customFormat="1" ht="14.25" x14ac:dyDescent="0.25">
      <c r="G16232" s="28"/>
    </row>
    <row r="16233" spans="7:7" s="66" customFormat="1" ht="14.25" x14ac:dyDescent="0.25">
      <c r="G16233" s="28"/>
    </row>
    <row r="16234" spans="7:7" s="66" customFormat="1" ht="14.25" x14ac:dyDescent="0.25">
      <c r="G16234" s="28"/>
    </row>
    <row r="16235" spans="7:7" s="66" customFormat="1" ht="14.25" x14ac:dyDescent="0.25">
      <c r="G16235" s="28"/>
    </row>
    <row r="16236" spans="7:7" s="66" customFormat="1" ht="14.25" x14ac:dyDescent="0.25">
      <c r="G16236" s="28"/>
    </row>
    <row r="16237" spans="7:7" s="66" customFormat="1" ht="14.25" x14ac:dyDescent="0.25">
      <c r="G16237" s="28"/>
    </row>
    <row r="16238" spans="7:7" s="66" customFormat="1" ht="14.25" x14ac:dyDescent="0.25">
      <c r="G16238" s="28"/>
    </row>
    <row r="16239" spans="7:7" s="66" customFormat="1" ht="14.25" x14ac:dyDescent="0.25">
      <c r="G16239" s="28"/>
    </row>
    <row r="16240" spans="7:7" s="66" customFormat="1" ht="14.25" x14ac:dyDescent="0.25">
      <c r="G16240" s="28"/>
    </row>
    <row r="16241" spans="7:7" s="66" customFormat="1" ht="14.25" x14ac:dyDescent="0.25">
      <c r="G16241" s="28"/>
    </row>
    <row r="16242" spans="7:7" s="66" customFormat="1" ht="14.25" x14ac:dyDescent="0.25">
      <c r="G16242" s="28"/>
    </row>
    <row r="16243" spans="7:7" s="66" customFormat="1" ht="14.25" x14ac:dyDescent="0.25">
      <c r="G16243" s="28"/>
    </row>
    <row r="16244" spans="7:7" s="66" customFormat="1" ht="14.25" x14ac:dyDescent="0.25">
      <c r="G16244" s="28"/>
    </row>
    <row r="16245" spans="7:7" s="66" customFormat="1" ht="14.25" x14ac:dyDescent="0.25">
      <c r="G16245" s="28"/>
    </row>
    <row r="16246" spans="7:7" s="66" customFormat="1" ht="14.25" x14ac:dyDescent="0.25">
      <c r="G16246" s="28"/>
    </row>
    <row r="16247" spans="7:7" s="66" customFormat="1" ht="14.25" x14ac:dyDescent="0.25">
      <c r="G16247" s="28"/>
    </row>
    <row r="16248" spans="7:7" s="66" customFormat="1" ht="14.25" x14ac:dyDescent="0.25">
      <c r="G16248" s="28"/>
    </row>
    <row r="16249" spans="7:7" s="66" customFormat="1" ht="14.25" x14ac:dyDescent="0.25">
      <c r="G16249" s="28"/>
    </row>
    <row r="16250" spans="7:7" s="66" customFormat="1" ht="14.25" x14ac:dyDescent="0.25">
      <c r="G16250" s="28"/>
    </row>
    <row r="16251" spans="7:7" s="66" customFormat="1" ht="14.25" x14ac:dyDescent="0.25">
      <c r="G16251" s="28"/>
    </row>
    <row r="16252" spans="7:7" s="66" customFormat="1" ht="14.25" x14ac:dyDescent="0.25">
      <c r="G16252" s="28"/>
    </row>
    <row r="16253" spans="7:7" s="66" customFormat="1" ht="14.25" x14ac:dyDescent="0.25">
      <c r="G16253" s="28"/>
    </row>
    <row r="16254" spans="7:7" s="66" customFormat="1" ht="14.25" x14ac:dyDescent="0.25">
      <c r="G16254" s="28"/>
    </row>
    <row r="16255" spans="7:7" s="66" customFormat="1" ht="14.25" x14ac:dyDescent="0.25">
      <c r="G16255" s="28"/>
    </row>
    <row r="16256" spans="7:7" s="66" customFormat="1" ht="14.25" x14ac:dyDescent="0.25">
      <c r="G16256" s="28"/>
    </row>
    <row r="16257" spans="7:7" s="66" customFormat="1" ht="14.25" x14ac:dyDescent="0.25">
      <c r="G16257" s="28"/>
    </row>
    <row r="16258" spans="7:7" s="66" customFormat="1" ht="14.25" x14ac:dyDescent="0.25">
      <c r="G16258" s="28"/>
    </row>
    <row r="16259" spans="7:7" s="66" customFormat="1" ht="14.25" x14ac:dyDescent="0.25">
      <c r="G16259" s="28"/>
    </row>
    <row r="16260" spans="7:7" s="66" customFormat="1" ht="14.25" x14ac:dyDescent="0.25">
      <c r="G16260" s="28"/>
    </row>
    <row r="16261" spans="7:7" s="66" customFormat="1" ht="14.25" x14ac:dyDescent="0.25">
      <c r="G16261" s="28"/>
    </row>
    <row r="16262" spans="7:7" s="66" customFormat="1" ht="14.25" x14ac:dyDescent="0.25">
      <c r="G16262" s="28"/>
    </row>
    <row r="16263" spans="7:7" s="66" customFormat="1" ht="14.25" x14ac:dyDescent="0.25">
      <c r="G16263" s="28"/>
    </row>
    <row r="16264" spans="7:7" s="66" customFormat="1" ht="14.25" x14ac:dyDescent="0.25">
      <c r="G16264" s="28"/>
    </row>
    <row r="16265" spans="7:7" s="66" customFormat="1" ht="14.25" x14ac:dyDescent="0.25">
      <c r="G16265" s="28"/>
    </row>
    <row r="16266" spans="7:7" s="66" customFormat="1" ht="14.25" x14ac:dyDescent="0.25">
      <c r="G16266" s="28"/>
    </row>
    <row r="16267" spans="7:7" s="66" customFormat="1" ht="14.25" x14ac:dyDescent="0.25">
      <c r="G16267" s="28"/>
    </row>
    <row r="16268" spans="7:7" s="66" customFormat="1" ht="14.25" x14ac:dyDescent="0.25">
      <c r="G16268" s="28"/>
    </row>
    <row r="16269" spans="7:7" s="66" customFormat="1" ht="14.25" x14ac:dyDescent="0.25">
      <c r="G16269" s="28"/>
    </row>
    <row r="16270" spans="7:7" s="66" customFormat="1" ht="14.25" x14ac:dyDescent="0.25">
      <c r="G16270" s="28"/>
    </row>
    <row r="16271" spans="7:7" s="66" customFormat="1" ht="14.25" x14ac:dyDescent="0.25">
      <c r="G16271" s="28"/>
    </row>
    <row r="16272" spans="7:7" s="66" customFormat="1" ht="14.25" x14ac:dyDescent="0.25">
      <c r="G16272" s="28"/>
    </row>
    <row r="16273" spans="7:7" s="66" customFormat="1" ht="14.25" x14ac:dyDescent="0.25">
      <c r="G16273" s="28"/>
    </row>
    <row r="16274" spans="7:7" s="66" customFormat="1" ht="14.25" x14ac:dyDescent="0.25">
      <c r="G16274" s="28"/>
    </row>
    <row r="16275" spans="7:7" s="66" customFormat="1" ht="14.25" x14ac:dyDescent="0.25">
      <c r="G16275" s="28"/>
    </row>
    <row r="16276" spans="7:7" s="66" customFormat="1" ht="14.25" x14ac:dyDescent="0.25">
      <c r="G16276" s="28"/>
    </row>
    <row r="16277" spans="7:7" s="66" customFormat="1" ht="14.25" x14ac:dyDescent="0.25">
      <c r="G16277" s="28"/>
    </row>
    <row r="16278" spans="7:7" s="66" customFormat="1" ht="14.25" x14ac:dyDescent="0.25">
      <c r="G16278" s="28"/>
    </row>
    <row r="16279" spans="7:7" s="66" customFormat="1" ht="14.25" x14ac:dyDescent="0.25">
      <c r="G16279" s="28"/>
    </row>
    <row r="16280" spans="7:7" s="66" customFormat="1" ht="14.25" x14ac:dyDescent="0.25">
      <c r="G16280" s="28"/>
    </row>
    <row r="16281" spans="7:7" s="66" customFormat="1" ht="14.25" x14ac:dyDescent="0.25">
      <c r="G16281" s="28"/>
    </row>
    <row r="16282" spans="7:7" s="66" customFormat="1" ht="14.25" x14ac:dyDescent="0.25">
      <c r="G16282" s="28"/>
    </row>
    <row r="16283" spans="7:7" s="66" customFormat="1" ht="14.25" x14ac:dyDescent="0.25">
      <c r="G16283" s="28"/>
    </row>
    <row r="16284" spans="7:7" s="66" customFormat="1" ht="14.25" x14ac:dyDescent="0.25">
      <c r="G16284" s="28"/>
    </row>
    <row r="16285" spans="7:7" s="66" customFormat="1" ht="14.25" x14ac:dyDescent="0.25">
      <c r="G16285" s="28"/>
    </row>
    <row r="16286" spans="7:7" s="66" customFormat="1" ht="14.25" x14ac:dyDescent="0.25">
      <c r="G16286" s="28"/>
    </row>
    <row r="16287" spans="7:7" s="66" customFormat="1" ht="14.25" x14ac:dyDescent="0.25">
      <c r="G16287" s="28"/>
    </row>
    <row r="16288" spans="7:7" s="66" customFormat="1" ht="14.25" x14ac:dyDescent="0.25">
      <c r="G16288" s="28"/>
    </row>
    <row r="16289" spans="7:7" s="66" customFormat="1" ht="14.25" x14ac:dyDescent="0.25">
      <c r="G16289" s="28"/>
    </row>
    <row r="16290" spans="7:7" s="66" customFormat="1" ht="14.25" x14ac:dyDescent="0.25">
      <c r="G16290" s="28"/>
    </row>
    <row r="16291" spans="7:7" s="66" customFormat="1" ht="14.25" x14ac:dyDescent="0.25">
      <c r="G16291" s="28"/>
    </row>
    <row r="16292" spans="7:7" s="66" customFormat="1" ht="14.25" x14ac:dyDescent="0.25">
      <c r="G16292" s="28"/>
    </row>
    <row r="16293" spans="7:7" s="66" customFormat="1" ht="14.25" x14ac:dyDescent="0.25">
      <c r="G16293" s="28"/>
    </row>
    <row r="16294" spans="7:7" s="66" customFormat="1" ht="14.25" x14ac:dyDescent="0.25">
      <c r="G16294" s="28"/>
    </row>
    <row r="16295" spans="7:7" s="66" customFormat="1" ht="14.25" x14ac:dyDescent="0.25">
      <c r="G16295" s="28"/>
    </row>
    <row r="16296" spans="7:7" s="66" customFormat="1" ht="14.25" x14ac:dyDescent="0.25">
      <c r="G16296" s="28"/>
    </row>
    <row r="16297" spans="7:7" s="66" customFormat="1" ht="14.25" x14ac:dyDescent="0.25">
      <c r="G16297" s="28"/>
    </row>
    <row r="16298" spans="7:7" s="66" customFormat="1" ht="14.25" x14ac:dyDescent="0.25">
      <c r="G16298" s="28"/>
    </row>
    <row r="16299" spans="7:7" s="66" customFormat="1" ht="14.25" x14ac:dyDescent="0.25">
      <c r="G16299" s="28"/>
    </row>
    <row r="16300" spans="7:7" s="66" customFormat="1" ht="14.25" x14ac:dyDescent="0.25">
      <c r="G16300" s="28"/>
    </row>
    <row r="16301" spans="7:7" s="66" customFormat="1" ht="14.25" x14ac:dyDescent="0.25">
      <c r="G16301" s="28"/>
    </row>
    <row r="16302" spans="7:7" s="66" customFormat="1" ht="14.25" x14ac:dyDescent="0.25">
      <c r="G16302" s="28"/>
    </row>
    <row r="16303" spans="7:7" s="66" customFormat="1" ht="14.25" x14ac:dyDescent="0.25">
      <c r="G16303" s="28"/>
    </row>
    <row r="16304" spans="7:7" s="66" customFormat="1" ht="14.25" x14ac:dyDescent="0.25">
      <c r="G16304" s="28"/>
    </row>
    <row r="16305" spans="7:7" s="66" customFormat="1" ht="14.25" x14ac:dyDescent="0.25">
      <c r="G16305" s="28"/>
    </row>
    <row r="16306" spans="7:7" s="66" customFormat="1" ht="14.25" x14ac:dyDescent="0.25">
      <c r="G16306" s="28"/>
    </row>
    <row r="16307" spans="7:7" s="66" customFormat="1" ht="14.25" x14ac:dyDescent="0.25">
      <c r="G16307" s="28"/>
    </row>
    <row r="16308" spans="7:7" s="66" customFormat="1" ht="14.25" x14ac:dyDescent="0.25">
      <c r="G16308" s="28"/>
    </row>
    <row r="16309" spans="7:7" s="66" customFormat="1" ht="14.25" x14ac:dyDescent="0.25">
      <c r="G16309" s="28"/>
    </row>
    <row r="16310" spans="7:7" s="66" customFormat="1" ht="14.25" x14ac:dyDescent="0.25">
      <c r="G16310" s="28"/>
    </row>
    <row r="16311" spans="7:7" s="66" customFormat="1" ht="14.25" x14ac:dyDescent="0.25">
      <c r="G16311" s="28"/>
    </row>
    <row r="16312" spans="7:7" s="66" customFormat="1" ht="14.25" x14ac:dyDescent="0.25">
      <c r="G16312" s="28"/>
    </row>
    <row r="16313" spans="7:7" s="66" customFormat="1" ht="14.25" x14ac:dyDescent="0.25">
      <c r="G16313" s="28"/>
    </row>
    <row r="16314" spans="7:7" s="66" customFormat="1" ht="14.25" x14ac:dyDescent="0.25">
      <c r="G16314" s="28"/>
    </row>
    <row r="16315" spans="7:7" s="66" customFormat="1" ht="14.25" x14ac:dyDescent="0.25">
      <c r="G16315" s="28"/>
    </row>
    <row r="16316" spans="7:7" s="66" customFormat="1" ht="14.25" x14ac:dyDescent="0.25">
      <c r="G16316" s="28"/>
    </row>
    <row r="16317" spans="7:7" s="66" customFormat="1" ht="14.25" x14ac:dyDescent="0.25">
      <c r="G16317" s="28"/>
    </row>
    <row r="16318" spans="7:7" s="66" customFormat="1" ht="14.25" x14ac:dyDescent="0.25">
      <c r="G16318" s="28"/>
    </row>
    <row r="16319" spans="7:7" s="66" customFormat="1" ht="14.25" x14ac:dyDescent="0.25">
      <c r="G16319" s="28"/>
    </row>
    <row r="16320" spans="7:7" s="66" customFormat="1" ht="14.25" x14ac:dyDescent="0.25">
      <c r="G16320" s="28"/>
    </row>
    <row r="16321" spans="7:7" s="66" customFormat="1" ht="14.25" x14ac:dyDescent="0.25">
      <c r="G16321" s="28"/>
    </row>
    <row r="16322" spans="7:7" s="66" customFormat="1" ht="14.25" x14ac:dyDescent="0.25">
      <c r="G16322" s="28"/>
    </row>
    <row r="16323" spans="7:7" s="66" customFormat="1" ht="14.25" x14ac:dyDescent="0.25">
      <c r="G16323" s="28"/>
    </row>
    <row r="16324" spans="7:7" s="66" customFormat="1" ht="14.25" x14ac:dyDescent="0.25">
      <c r="G16324" s="28"/>
    </row>
    <row r="16325" spans="7:7" s="66" customFormat="1" ht="14.25" x14ac:dyDescent="0.25">
      <c r="G16325" s="28"/>
    </row>
    <row r="16326" spans="7:7" s="66" customFormat="1" ht="14.25" x14ac:dyDescent="0.25">
      <c r="G16326" s="28"/>
    </row>
    <row r="16327" spans="7:7" s="66" customFormat="1" ht="14.25" x14ac:dyDescent="0.25">
      <c r="G16327" s="28"/>
    </row>
    <row r="16328" spans="7:7" s="66" customFormat="1" ht="14.25" x14ac:dyDescent="0.25">
      <c r="G16328" s="28"/>
    </row>
    <row r="16329" spans="7:7" s="66" customFormat="1" ht="14.25" x14ac:dyDescent="0.25">
      <c r="G16329" s="28"/>
    </row>
    <row r="16330" spans="7:7" s="66" customFormat="1" ht="14.25" x14ac:dyDescent="0.25">
      <c r="G16330" s="28"/>
    </row>
    <row r="16331" spans="7:7" s="66" customFormat="1" ht="14.25" x14ac:dyDescent="0.25">
      <c r="G16331" s="28"/>
    </row>
    <row r="16332" spans="7:7" s="66" customFormat="1" ht="14.25" x14ac:dyDescent="0.25">
      <c r="G16332" s="28"/>
    </row>
    <row r="16333" spans="7:7" s="66" customFormat="1" ht="14.25" x14ac:dyDescent="0.25">
      <c r="G16333" s="28"/>
    </row>
    <row r="16334" spans="7:7" s="66" customFormat="1" ht="14.25" x14ac:dyDescent="0.25">
      <c r="G16334" s="28"/>
    </row>
    <row r="16335" spans="7:7" s="66" customFormat="1" ht="14.25" x14ac:dyDescent="0.25">
      <c r="G16335" s="28"/>
    </row>
    <row r="16336" spans="7:7" s="66" customFormat="1" ht="14.25" x14ac:dyDescent="0.25">
      <c r="G16336" s="28"/>
    </row>
    <row r="16337" spans="7:7" s="66" customFormat="1" ht="14.25" x14ac:dyDescent="0.25">
      <c r="G16337" s="28"/>
    </row>
    <row r="16338" spans="7:7" s="66" customFormat="1" ht="14.25" x14ac:dyDescent="0.25">
      <c r="G16338" s="28"/>
    </row>
    <row r="16339" spans="7:7" s="66" customFormat="1" ht="14.25" x14ac:dyDescent="0.25">
      <c r="G16339" s="28"/>
    </row>
    <row r="16340" spans="7:7" s="66" customFormat="1" ht="14.25" x14ac:dyDescent="0.25">
      <c r="G16340" s="28"/>
    </row>
    <row r="16341" spans="7:7" s="66" customFormat="1" ht="14.25" x14ac:dyDescent="0.25">
      <c r="G16341" s="28"/>
    </row>
    <row r="16342" spans="7:7" s="66" customFormat="1" ht="14.25" x14ac:dyDescent="0.25">
      <c r="G16342" s="28"/>
    </row>
    <row r="16343" spans="7:7" s="66" customFormat="1" ht="14.25" x14ac:dyDescent="0.25">
      <c r="G16343" s="28"/>
    </row>
    <row r="16344" spans="7:7" s="66" customFormat="1" ht="14.25" x14ac:dyDescent="0.25">
      <c r="G16344" s="28"/>
    </row>
    <row r="16345" spans="7:7" s="66" customFormat="1" ht="14.25" x14ac:dyDescent="0.25">
      <c r="G16345" s="28"/>
    </row>
    <row r="16346" spans="7:7" s="66" customFormat="1" ht="14.25" x14ac:dyDescent="0.25">
      <c r="G16346" s="28"/>
    </row>
    <row r="16347" spans="7:7" s="66" customFormat="1" ht="14.25" x14ac:dyDescent="0.25">
      <c r="G16347" s="28"/>
    </row>
    <row r="16348" spans="7:7" s="66" customFormat="1" ht="14.25" x14ac:dyDescent="0.25">
      <c r="G16348" s="28"/>
    </row>
    <row r="16349" spans="7:7" s="66" customFormat="1" ht="14.25" x14ac:dyDescent="0.25">
      <c r="G16349" s="28"/>
    </row>
    <row r="16350" spans="7:7" s="66" customFormat="1" ht="14.25" x14ac:dyDescent="0.25">
      <c r="G16350" s="28"/>
    </row>
    <row r="16351" spans="7:7" s="66" customFormat="1" ht="14.25" x14ac:dyDescent="0.25">
      <c r="G16351" s="28"/>
    </row>
    <row r="16352" spans="7:7" s="66" customFormat="1" ht="14.25" x14ac:dyDescent="0.25">
      <c r="G16352" s="28"/>
    </row>
    <row r="16353" spans="7:7" s="66" customFormat="1" ht="14.25" x14ac:dyDescent="0.25">
      <c r="G16353" s="28"/>
    </row>
    <row r="16354" spans="7:7" s="66" customFormat="1" ht="14.25" x14ac:dyDescent="0.25">
      <c r="G16354" s="28"/>
    </row>
    <row r="16355" spans="7:7" s="66" customFormat="1" ht="14.25" x14ac:dyDescent="0.25">
      <c r="G16355" s="28"/>
    </row>
    <row r="16356" spans="7:7" s="66" customFormat="1" ht="14.25" x14ac:dyDescent="0.25">
      <c r="G16356" s="28"/>
    </row>
    <row r="16357" spans="7:7" s="66" customFormat="1" ht="14.25" x14ac:dyDescent="0.25">
      <c r="G16357" s="28"/>
    </row>
    <row r="16358" spans="7:7" s="66" customFormat="1" ht="14.25" x14ac:dyDescent="0.25">
      <c r="G16358" s="28"/>
    </row>
    <row r="16359" spans="7:7" s="66" customFormat="1" ht="14.25" x14ac:dyDescent="0.25">
      <c r="G16359" s="28"/>
    </row>
    <row r="16360" spans="7:7" s="66" customFormat="1" ht="14.25" x14ac:dyDescent="0.25">
      <c r="G16360" s="28"/>
    </row>
    <row r="16361" spans="7:7" s="66" customFormat="1" ht="14.25" x14ac:dyDescent="0.25">
      <c r="G16361" s="28"/>
    </row>
    <row r="16362" spans="7:7" s="66" customFormat="1" ht="14.25" x14ac:dyDescent="0.25">
      <c r="G16362" s="28"/>
    </row>
    <row r="16363" spans="7:7" s="66" customFormat="1" ht="14.25" x14ac:dyDescent="0.25">
      <c r="G16363" s="28"/>
    </row>
    <row r="16364" spans="7:7" s="66" customFormat="1" ht="14.25" x14ac:dyDescent="0.25">
      <c r="G16364" s="28"/>
    </row>
    <row r="16365" spans="7:7" s="66" customFormat="1" ht="14.25" x14ac:dyDescent="0.25">
      <c r="G16365" s="28"/>
    </row>
    <row r="16366" spans="7:7" s="66" customFormat="1" ht="14.25" x14ac:dyDescent="0.25">
      <c r="G16366" s="28"/>
    </row>
    <row r="16367" spans="7:7" s="66" customFormat="1" ht="14.25" x14ac:dyDescent="0.25">
      <c r="G16367" s="28"/>
    </row>
    <row r="16368" spans="7:7" s="66" customFormat="1" ht="14.25" x14ac:dyDescent="0.25">
      <c r="G16368" s="28"/>
    </row>
    <row r="16369" spans="7:7" s="66" customFormat="1" ht="14.25" x14ac:dyDescent="0.25">
      <c r="G16369" s="28"/>
    </row>
    <row r="16370" spans="7:7" s="66" customFormat="1" ht="14.25" x14ac:dyDescent="0.25">
      <c r="G16370" s="28"/>
    </row>
    <row r="16371" spans="7:7" s="66" customFormat="1" ht="14.25" x14ac:dyDescent="0.25">
      <c r="G16371" s="28"/>
    </row>
    <row r="16372" spans="7:7" s="66" customFormat="1" ht="14.25" x14ac:dyDescent="0.25">
      <c r="G16372" s="28"/>
    </row>
    <row r="16373" spans="7:7" s="66" customFormat="1" ht="14.25" x14ac:dyDescent="0.25">
      <c r="G16373" s="28"/>
    </row>
    <row r="16374" spans="7:7" s="66" customFormat="1" ht="14.25" x14ac:dyDescent="0.25">
      <c r="G16374" s="28"/>
    </row>
    <row r="16375" spans="7:7" s="66" customFormat="1" ht="14.25" x14ac:dyDescent="0.25">
      <c r="G16375" s="28"/>
    </row>
    <row r="16376" spans="7:7" s="66" customFormat="1" ht="14.25" x14ac:dyDescent="0.25">
      <c r="G16376" s="28"/>
    </row>
    <row r="16377" spans="7:7" s="66" customFormat="1" ht="14.25" x14ac:dyDescent="0.25">
      <c r="G16377" s="28"/>
    </row>
    <row r="16378" spans="7:7" s="66" customFormat="1" ht="14.25" x14ac:dyDescent="0.25">
      <c r="G16378" s="28"/>
    </row>
    <row r="16379" spans="7:7" s="66" customFormat="1" ht="14.25" x14ac:dyDescent="0.25">
      <c r="G16379" s="28"/>
    </row>
    <row r="16380" spans="7:7" s="66" customFormat="1" ht="14.25" x14ac:dyDescent="0.25">
      <c r="G16380" s="28"/>
    </row>
    <row r="16381" spans="7:7" s="66" customFormat="1" ht="14.25" x14ac:dyDescent="0.25">
      <c r="G16381" s="28"/>
    </row>
    <row r="16382" spans="7:7" s="66" customFormat="1" ht="14.25" x14ac:dyDescent="0.25">
      <c r="G16382" s="28"/>
    </row>
    <row r="16383" spans="7:7" s="66" customFormat="1" ht="14.25" x14ac:dyDescent="0.25">
      <c r="G16383" s="28"/>
    </row>
    <row r="16384" spans="7:7" s="66" customFormat="1" ht="14.25" x14ac:dyDescent="0.25">
      <c r="G16384" s="28"/>
    </row>
    <row r="16385" spans="7:7" s="66" customFormat="1" ht="14.25" x14ac:dyDescent="0.25">
      <c r="G16385" s="28"/>
    </row>
    <row r="16386" spans="7:7" s="66" customFormat="1" ht="14.25" x14ac:dyDescent="0.25">
      <c r="G16386" s="28"/>
    </row>
    <row r="16387" spans="7:7" s="66" customFormat="1" ht="14.25" x14ac:dyDescent="0.25">
      <c r="G16387" s="28"/>
    </row>
    <row r="16388" spans="7:7" s="66" customFormat="1" ht="14.25" x14ac:dyDescent="0.25">
      <c r="G16388" s="28"/>
    </row>
    <row r="16389" spans="7:7" s="66" customFormat="1" ht="14.25" x14ac:dyDescent="0.25">
      <c r="G16389" s="28"/>
    </row>
    <row r="16390" spans="7:7" s="66" customFormat="1" ht="14.25" x14ac:dyDescent="0.25">
      <c r="G16390" s="28"/>
    </row>
    <row r="16391" spans="7:7" s="66" customFormat="1" ht="14.25" x14ac:dyDescent="0.25">
      <c r="G16391" s="28"/>
    </row>
    <row r="16392" spans="7:7" s="66" customFormat="1" ht="14.25" x14ac:dyDescent="0.25">
      <c r="G16392" s="28"/>
    </row>
    <row r="16393" spans="7:7" s="66" customFormat="1" ht="14.25" x14ac:dyDescent="0.25">
      <c r="G16393" s="28"/>
    </row>
    <row r="16394" spans="7:7" s="66" customFormat="1" ht="14.25" x14ac:dyDescent="0.25">
      <c r="G16394" s="28"/>
    </row>
    <row r="16395" spans="7:7" s="66" customFormat="1" ht="14.25" x14ac:dyDescent="0.25">
      <c r="G16395" s="28"/>
    </row>
    <row r="16396" spans="7:7" s="66" customFormat="1" ht="14.25" x14ac:dyDescent="0.25">
      <c r="G16396" s="28"/>
    </row>
    <row r="16397" spans="7:7" s="66" customFormat="1" ht="14.25" x14ac:dyDescent="0.25">
      <c r="G16397" s="28"/>
    </row>
    <row r="16398" spans="7:7" s="66" customFormat="1" ht="14.25" x14ac:dyDescent="0.25">
      <c r="G16398" s="28"/>
    </row>
    <row r="16399" spans="7:7" s="66" customFormat="1" ht="14.25" x14ac:dyDescent="0.25">
      <c r="G16399" s="28"/>
    </row>
    <row r="16400" spans="7:7" s="66" customFormat="1" ht="14.25" x14ac:dyDescent="0.25">
      <c r="G16400" s="28"/>
    </row>
    <row r="16401" spans="7:7" s="66" customFormat="1" ht="14.25" x14ac:dyDescent="0.25">
      <c r="G16401" s="28"/>
    </row>
    <row r="16402" spans="7:7" s="66" customFormat="1" ht="14.25" x14ac:dyDescent="0.25">
      <c r="G16402" s="28"/>
    </row>
    <row r="16403" spans="7:7" s="66" customFormat="1" ht="14.25" x14ac:dyDescent="0.25">
      <c r="G16403" s="28"/>
    </row>
    <row r="16404" spans="7:7" s="66" customFormat="1" ht="14.25" x14ac:dyDescent="0.25">
      <c r="G16404" s="28"/>
    </row>
    <row r="16405" spans="7:7" s="66" customFormat="1" ht="14.25" x14ac:dyDescent="0.25">
      <c r="G16405" s="28"/>
    </row>
    <row r="16406" spans="7:7" s="66" customFormat="1" ht="14.25" x14ac:dyDescent="0.25">
      <c r="G16406" s="28"/>
    </row>
    <row r="16407" spans="7:7" s="66" customFormat="1" ht="14.25" x14ac:dyDescent="0.25">
      <c r="G16407" s="28"/>
    </row>
    <row r="16408" spans="7:7" s="66" customFormat="1" ht="14.25" x14ac:dyDescent="0.25">
      <c r="G16408" s="28"/>
    </row>
    <row r="16409" spans="7:7" s="66" customFormat="1" ht="14.25" x14ac:dyDescent="0.25">
      <c r="G16409" s="28"/>
    </row>
    <row r="16410" spans="7:7" s="66" customFormat="1" ht="14.25" x14ac:dyDescent="0.25">
      <c r="G16410" s="28"/>
    </row>
    <row r="16411" spans="7:7" s="66" customFormat="1" ht="14.25" x14ac:dyDescent="0.25">
      <c r="G16411" s="28"/>
    </row>
    <row r="16412" spans="7:7" s="66" customFormat="1" ht="14.25" x14ac:dyDescent="0.25">
      <c r="G16412" s="28"/>
    </row>
    <row r="16413" spans="7:7" s="66" customFormat="1" ht="14.25" x14ac:dyDescent="0.25">
      <c r="G16413" s="28"/>
    </row>
    <row r="16414" spans="7:7" s="66" customFormat="1" ht="14.25" x14ac:dyDescent="0.25">
      <c r="G16414" s="28"/>
    </row>
    <row r="16415" spans="7:7" s="66" customFormat="1" ht="14.25" x14ac:dyDescent="0.25">
      <c r="G16415" s="28"/>
    </row>
    <row r="16416" spans="7:7" s="66" customFormat="1" ht="14.25" x14ac:dyDescent="0.25">
      <c r="G16416" s="28"/>
    </row>
    <row r="16417" spans="7:7" s="66" customFormat="1" ht="14.25" x14ac:dyDescent="0.25">
      <c r="G16417" s="28"/>
    </row>
    <row r="16418" spans="7:7" s="66" customFormat="1" ht="14.25" x14ac:dyDescent="0.25">
      <c r="G16418" s="28"/>
    </row>
    <row r="16419" spans="7:7" s="66" customFormat="1" ht="14.25" x14ac:dyDescent="0.25">
      <c r="G16419" s="28"/>
    </row>
    <row r="16420" spans="7:7" s="66" customFormat="1" ht="14.25" x14ac:dyDescent="0.25">
      <c r="G16420" s="28"/>
    </row>
    <row r="16421" spans="7:7" s="66" customFormat="1" ht="14.25" x14ac:dyDescent="0.25">
      <c r="G16421" s="28"/>
    </row>
    <row r="16422" spans="7:7" s="66" customFormat="1" ht="14.25" x14ac:dyDescent="0.25">
      <c r="G16422" s="28"/>
    </row>
    <row r="16423" spans="7:7" s="66" customFormat="1" ht="14.25" x14ac:dyDescent="0.25">
      <c r="G16423" s="28"/>
    </row>
    <row r="16424" spans="7:7" s="66" customFormat="1" ht="14.25" x14ac:dyDescent="0.25">
      <c r="G16424" s="28"/>
    </row>
    <row r="16425" spans="7:7" s="66" customFormat="1" ht="14.25" x14ac:dyDescent="0.25">
      <c r="G16425" s="28"/>
    </row>
    <row r="16426" spans="7:7" s="66" customFormat="1" ht="14.25" x14ac:dyDescent="0.25">
      <c r="G16426" s="28"/>
    </row>
    <row r="16427" spans="7:7" s="66" customFormat="1" ht="14.25" x14ac:dyDescent="0.25">
      <c r="G16427" s="28"/>
    </row>
    <row r="16428" spans="7:7" s="66" customFormat="1" ht="14.25" x14ac:dyDescent="0.25">
      <c r="G16428" s="28"/>
    </row>
    <row r="16429" spans="7:7" s="66" customFormat="1" ht="14.25" x14ac:dyDescent="0.25">
      <c r="G16429" s="28"/>
    </row>
    <row r="16430" spans="7:7" s="66" customFormat="1" ht="14.25" x14ac:dyDescent="0.25">
      <c r="G16430" s="28"/>
    </row>
    <row r="16431" spans="7:7" s="66" customFormat="1" ht="14.25" x14ac:dyDescent="0.25">
      <c r="G16431" s="28"/>
    </row>
    <row r="16432" spans="7:7" s="66" customFormat="1" ht="14.25" x14ac:dyDescent="0.25">
      <c r="G16432" s="28"/>
    </row>
    <row r="16433" spans="7:7" s="66" customFormat="1" ht="14.25" x14ac:dyDescent="0.25">
      <c r="G16433" s="28"/>
    </row>
    <row r="16434" spans="7:7" s="66" customFormat="1" ht="14.25" x14ac:dyDescent="0.25">
      <c r="G16434" s="28"/>
    </row>
    <row r="16435" spans="7:7" s="66" customFormat="1" ht="14.25" x14ac:dyDescent="0.25">
      <c r="G16435" s="28"/>
    </row>
    <row r="16436" spans="7:7" s="66" customFormat="1" ht="14.25" x14ac:dyDescent="0.25">
      <c r="G16436" s="28"/>
    </row>
    <row r="16437" spans="7:7" s="66" customFormat="1" ht="14.25" x14ac:dyDescent="0.25">
      <c r="G16437" s="28"/>
    </row>
    <row r="16438" spans="7:7" s="66" customFormat="1" ht="14.25" x14ac:dyDescent="0.25">
      <c r="G16438" s="28"/>
    </row>
    <row r="16439" spans="7:7" s="66" customFormat="1" ht="14.25" x14ac:dyDescent="0.25">
      <c r="G16439" s="28"/>
    </row>
    <row r="16440" spans="7:7" s="66" customFormat="1" ht="14.25" x14ac:dyDescent="0.25">
      <c r="G16440" s="28"/>
    </row>
    <row r="16441" spans="7:7" s="66" customFormat="1" ht="14.25" x14ac:dyDescent="0.25">
      <c r="G16441" s="28"/>
    </row>
    <row r="16442" spans="7:7" s="66" customFormat="1" ht="14.25" x14ac:dyDescent="0.25">
      <c r="G16442" s="28"/>
    </row>
    <row r="16443" spans="7:7" s="66" customFormat="1" ht="14.25" x14ac:dyDescent="0.25">
      <c r="G16443" s="28"/>
    </row>
    <row r="16444" spans="7:7" s="66" customFormat="1" ht="14.25" x14ac:dyDescent="0.25">
      <c r="G16444" s="28"/>
    </row>
    <row r="16445" spans="7:7" s="66" customFormat="1" ht="14.25" x14ac:dyDescent="0.25">
      <c r="G16445" s="28"/>
    </row>
    <row r="16446" spans="7:7" s="66" customFormat="1" ht="14.25" x14ac:dyDescent="0.25">
      <c r="G16446" s="28"/>
    </row>
    <row r="16447" spans="7:7" s="66" customFormat="1" ht="14.25" x14ac:dyDescent="0.25">
      <c r="G16447" s="28"/>
    </row>
    <row r="16448" spans="7:7" s="66" customFormat="1" ht="14.25" x14ac:dyDescent="0.25">
      <c r="G16448" s="28"/>
    </row>
    <row r="16449" spans="7:7" s="66" customFormat="1" ht="14.25" x14ac:dyDescent="0.25">
      <c r="G16449" s="28"/>
    </row>
    <row r="16450" spans="7:7" s="66" customFormat="1" ht="14.25" x14ac:dyDescent="0.25">
      <c r="G16450" s="28"/>
    </row>
    <row r="16451" spans="7:7" s="66" customFormat="1" ht="14.25" x14ac:dyDescent="0.25">
      <c r="G16451" s="28"/>
    </row>
    <row r="16452" spans="7:7" s="66" customFormat="1" ht="14.25" x14ac:dyDescent="0.25">
      <c r="G16452" s="28"/>
    </row>
    <row r="16453" spans="7:7" s="66" customFormat="1" ht="14.25" x14ac:dyDescent="0.25">
      <c r="G16453" s="28"/>
    </row>
    <row r="16454" spans="7:7" s="66" customFormat="1" ht="14.25" x14ac:dyDescent="0.25">
      <c r="G16454" s="28"/>
    </row>
    <row r="16455" spans="7:7" s="66" customFormat="1" ht="14.25" x14ac:dyDescent="0.25">
      <c r="G16455" s="28"/>
    </row>
    <row r="16456" spans="7:7" s="66" customFormat="1" ht="14.25" x14ac:dyDescent="0.25">
      <c r="G16456" s="28"/>
    </row>
    <row r="16457" spans="7:7" s="66" customFormat="1" ht="14.25" x14ac:dyDescent="0.25">
      <c r="G16457" s="28"/>
    </row>
    <row r="16458" spans="7:7" s="66" customFormat="1" ht="14.25" x14ac:dyDescent="0.25">
      <c r="G16458" s="28"/>
    </row>
    <row r="16459" spans="7:7" s="66" customFormat="1" ht="14.25" x14ac:dyDescent="0.25">
      <c r="G16459" s="28"/>
    </row>
    <row r="16460" spans="7:7" s="66" customFormat="1" ht="14.25" x14ac:dyDescent="0.25">
      <c r="G16460" s="28"/>
    </row>
    <row r="16461" spans="7:7" s="66" customFormat="1" ht="14.25" x14ac:dyDescent="0.25">
      <c r="G16461" s="28"/>
    </row>
    <row r="16462" spans="7:7" s="66" customFormat="1" ht="14.25" x14ac:dyDescent="0.25">
      <c r="G16462" s="28"/>
    </row>
    <row r="16463" spans="7:7" s="66" customFormat="1" ht="14.25" x14ac:dyDescent="0.25">
      <c r="G16463" s="28"/>
    </row>
    <row r="16464" spans="7:7" s="66" customFormat="1" ht="14.25" x14ac:dyDescent="0.25">
      <c r="G16464" s="28"/>
    </row>
    <row r="16465" spans="7:7" s="66" customFormat="1" ht="14.25" x14ac:dyDescent="0.25">
      <c r="G16465" s="28"/>
    </row>
    <row r="16466" spans="7:7" s="66" customFormat="1" ht="14.25" x14ac:dyDescent="0.25">
      <c r="G16466" s="28"/>
    </row>
    <row r="16467" spans="7:7" s="66" customFormat="1" ht="14.25" x14ac:dyDescent="0.25">
      <c r="G16467" s="28"/>
    </row>
    <row r="16468" spans="7:7" s="66" customFormat="1" ht="14.25" x14ac:dyDescent="0.25">
      <c r="G16468" s="28"/>
    </row>
    <row r="16469" spans="7:7" s="66" customFormat="1" ht="14.25" x14ac:dyDescent="0.25">
      <c r="G16469" s="28"/>
    </row>
    <row r="16470" spans="7:7" s="66" customFormat="1" ht="14.25" x14ac:dyDescent="0.25">
      <c r="G16470" s="28"/>
    </row>
    <row r="16471" spans="7:7" s="66" customFormat="1" ht="14.25" x14ac:dyDescent="0.25">
      <c r="G16471" s="28"/>
    </row>
    <row r="16472" spans="7:7" s="66" customFormat="1" ht="14.25" x14ac:dyDescent="0.25">
      <c r="G16472" s="28"/>
    </row>
    <row r="16473" spans="7:7" s="66" customFormat="1" ht="14.25" x14ac:dyDescent="0.25">
      <c r="G16473" s="28"/>
    </row>
    <row r="16474" spans="7:7" s="66" customFormat="1" ht="14.25" x14ac:dyDescent="0.25">
      <c r="G16474" s="28"/>
    </row>
    <row r="16475" spans="7:7" s="66" customFormat="1" ht="14.25" x14ac:dyDescent="0.25">
      <c r="G16475" s="28"/>
    </row>
    <row r="16476" spans="7:7" s="66" customFormat="1" ht="14.25" x14ac:dyDescent="0.25">
      <c r="G16476" s="28"/>
    </row>
    <row r="16477" spans="7:7" s="66" customFormat="1" ht="14.25" x14ac:dyDescent="0.25">
      <c r="G16477" s="28"/>
    </row>
    <row r="16478" spans="7:7" s="66" customFormat="1" ht="14.25" x14ac:dyDescent="0.25">
      <c r="G16478" s="28"/>
    </row>
    <row r="16479" spans="7:7" s="66" customFormat="1" ht="14.25" x14ac:dyDescent="0.25">
      <c r="G16479" s="28"/>
    </row>
    <row r="16480" spans="7:7" s="66" customFormat="1" ht="14.25" x14ac:dyDescent="0.25">
      <c r="G16480" s="28"/>
    </row>
    <row r="16481" spans="7:7" s="66" customFormat="1" ht="14.25" x14ac:dyDescent="0.25">
      <c r="G16481" s="28"/>
    </row>
    <row r="16482" spans="7:7" s="66" customFormat="1" ht="14.25" x14ac:dyDescent="0.25">
      <c r="G16482" s="28"/>
    </row>
    <row r="16483" spans="7:7" s="66" customFormat="1" ht="14.25" x14ac:dyDescent="0.25">
      <c r="G16483" s="28"/>
    </row>
    <row r="16484" spans="7:7" s="66" customFormat="1" ht="14.25" x14ac:dyDescent="0.25">
      <c r="G16484" s="28"/>
    </row>
    <row r="16485" spans="7:7" s="66" customFormat="1" ht="14.25" x14ac:dyDescent="0.25">
      <c r="G16485" s="28"/>
    </row>
    <row r="16486" spans="7:7" s="66" customFormat="1" ht="14.25" x14ac:dyDescent="0.25">
      <c r="G16486" s="28"/>
    </row>
    <row r="16487" spans="7:7" s="66" customFormat="1" ht="14.25" x14ac:dyDescent="0.25">
      <c r="G16487" s="28"/>
    </row>
    <row r="16488" spans="7:7" s="66" customFormat="1" ht="14.25" x14ac:dyDescent="0.25">
      <c r="G16488" s="28"/>
    </row>
    <row r="16489" spans="7:7" s="66" customFormat="1" ht="14.25" x14ac:dyDescent="0.25">
      <c r="G16489" s="28"/>
    </row>
    <row r="16490" spans="7:7" s="66" customFormat="1" ht="14.25" x14ac:dyDescent="0.25">
      <c r="G16490" s="28"/>
    </row>
    <row r="16491" spans="7:7" s="66" customFormat="1" ht="14.25" x14ac:dyDescent="0.25">
      <c r="G16491" s="28"/>
    </row>
    <row r="16492" spans="7:7" s="66" customFormat="1" ht="14.25" x14ac:dyDescent="0.25">
      <c r="G16492" s="28"/>
    </row>
    <row r="16493" spans="7:7" s="66" customFormat="1" ht="14.25" x14ac:dyDescent="0.25">
      <c r="G16493" s="28"/>
    </row>
    <row r="16494" spans="7:7" s="66" customFormat="1" ht="14.25" x14ac:dyDescent="0.25">
      <c r="G16494" s="28"/>
    </row>
    <row r="16495" spans="7:7" s="66" customFormat="1" ht="14.25" x14ac:dyDescent="0.25">
      <c r="G16495" s="28"/>
    </row>
    <row r="16496" spans="7:7" s="66" customFormat="1" ht="14.25" x14ac:dyDescent="0.25">
      <c r="G16496" s="28"/>
    </row>
    <row r="16497" spans="7:7" s="66" customFormat="1" ht="14.25" x14ac:dyDescent="0.25">
      <c r="G16497" s="28"/>
    </row>
    <row r="16498" spans="7:7" s="66" customFormat="1" ht="14.25" x14ac:dyDescent="0.25">
      <c r="G16498" s="28"/>
    </row>
    <row r="16499" spans="7:7" s="66" customFormat="1" ht="14.25" x14ac:dyDescent="0.25">
      <c r="G16499" s="28"/>
    </row>
    <row r="16500" spans="7:7" s="66" customFormat="1" ht="14.25" x14ac:dyDescent="0.25">
      <c r="G16500" s="28"/>
    </row>
    <row r="16501" spans="7:7" s="66" customFormat="1" ht="14.25" x14ac:dyDescent="0.25">
      <c r="G16501" s="28"/>
    </row>
    <row r="16502" spans="7:7" s="66" customFormat="1" ht="14.25" x14ac:dyDescent="0.25">
      <c r="G16502" s="28"/>
    </row>
    <row r="16503" spans="7:7" s="66" customFormat="1" ht="14.25" x14ac:dyDescent="0.25">
      <c r="G16503" s="28"/>
    </row>
    <row r="16504" spans="7:7" s="66" customFormat="1" ht="14.25" x14ac:dyDescent="0.25">
      <c r="G16504" s="28"/>
    </row>
    <row r="16505" spans="7:7" s="66" customFormat="1" ht="14.25" x14ac:dyDescent="0.25">
      <c r="G16505" s="28"/>
    </row>
    <row r="16506" spans="7:7" s="66" customFormat="1" ht="14.25" x14ac:dyDescent="0.25">
      <c r="G16506" s="28"/>
    </row>
    <row r="16507" spans="7:7" s="66" customFormat="1" ht="14.25" x14ac:dyDescent="0.25">
      <c r="G16507" s="28"/>
    </row>
    <row r="16508" spans="7:7" s="66" customFormat="1" ht="14.25" x14ac:dyDescent="0.25">
      <c r="G16508" s="28"/>
    </row>
    <row r="16509" spans="7:7" s="66" customFormat="1" ht="14.25" x14ac:dyDescent="0.25">
      <c r="G16509" s="28"/>
    </row>
    <row r="16510" spans="7:7" s="66" customFormat="1" ht="14.25" x14ac:dyDescent="0.25">
      <c r="G16510" s="28"/>
    </row>
    <row r="16511" spans="7:7" s="66" customFormat="1" ht="14.25" x14ac:dyDescent="0.25">
      <c r="G16511" s="28"/>
    </row>
    <row r="16512" spans="7:7" s="66" customFormat="1" ht="14.25" x14ac:dyDescent="0.25">
      <c r="G16512" s="28"/>
    </row>
    <row r="16513" spans="7:7" s="66" customFormat="1" ht="14.25" x14ac:dyDescent="0.25">
      <c r="G16513" s="28"/>
    </row>
    <row r="16514" spans="7:7" s="66" customFormat="1" ht="14.25" x14ac:dyDescent="0.25">
      <c r="G16514" s="28"/>
    </row>
    <row r="16515" spans="7:7" s="66" customFormat="1" ht="14.25" x14ac:dyDescent="0.25">
      <c r="G16515" s="28"/>
    </row>
    <row r="16516" spans="7:7" s="66" customFormat="1" ht="14.25" x14ac:dyDescent="0.25">
      <c r="G16516" s="28"/>
    </row>
    <row r="16517" spans="7:7" s="66" customFormat="1" ht="14.25" x14ac:dyDescent="0.25">
      <c r="G16517" s="28"/>
    </row>
    <row r="16518" spans="7:7" s="66" customFormat="1" ht="14.25" x14ac:dyDescent="0.25">
      <c r="G16518" s="28"/>
    </row>
    <row r="16519" spans="7:7" s="66" customFormat="1" ht="14.25" x14ac:dyDescent="0.25">
      <c r="G16519" s="28"/>
    </row>
    <row r="16520" spans="7:7" s="66" customFormat="1" ht="14.25" x14ac:dyDescent="0.25">
      <c r="G16520" s="28"/>
    </row>
    <row r="16521" spans="7:7" s="66" customFormat="1" ht="14.25" x14ac:dyDescent="0.25">
      <c r="G16521" s="28"/>
    </row>
    <row r="16522" spans="7:7" s="66" customFormat="1" ht="14.25" x14ac:dyDescent="0.25">
      <c r="G16522" s="28"/>
    </row>
    <row r="16523" spans="7:7" s="66" customFormat="1" ht="14.25" x14ac:dyDescent="0.25">
      <c r="G16523" s="28"/>
    </row>
    <row r="16524" spans="7:7" s="66" customFormat="1" ht="14.25" x14ac:dyDescent="0.25">
      <c r="G16524" s="28"/>
    </row>
    <row r="16525" spans="7:7" s="66" customFormat="1" ht="14.25" x14ac:dyDescent="0.25">
      <c r="G16525" s="28"/>
    </row>
    <row r="16526" spans="7:7" s="66" customFormat="1" ht="14.25" x14ac:dyDescent="0.25">
      <c r="G16526" s="28"/>
    </row>
    <row r="16527" spans="7:7" s="66" customFormat="1" ht="14.25" x14ac:dyDescent="0.25">
      <c r="G16527" s="28"/>
    </row>
    <row r="16528" spans="7:7" s="66" customFormat="1" ht="14.25" x14ac:dyDescent="0.25">
      <c r="G16528" s="28"/>
    </row>
    <row r="16529" spans="7:7" s="66" customFormat="1" ht="14.25" x14ac:dyDescent="0.25">
      <c r="G16529" s="28"/>
    </row>
    <row r="16530" spans="7:7" s="66" customFormat="1" ht="14.25" x14ac:dyDescent="0.25">
      <c r="G16530" s="28"/>
    </row>
    <row r="16531" spans="7:7" s="66" customFormat="1" ht="14.25" x14ac:dyDescent="0.25">
      <c r="G16531" s="28"/>
    </row>
    <row r="16532" spans="7:7" s="66" customFormat="1" ht="14.25" x14ac:dyDescent="0.25">
      <c r="G16532" s="28"/>
    </row>
    <row r="16533" spans="7:7" s="66" customFormat="1" ht="14.25" x14ac:dyDescent="0.25">
      <c r="G16533" s="28"/>
    </row>
    <row r="16534" spans="7:7" s="66" customFormat="1" ht="14.25" x14ac:dyDescent="0.25">
      <c r="G16534" s="28"/>
    </row>
    <row r="16535" spans="7:7" s="66" customFormat="1" ht="14.25" x14ac:dyDescent="0.25">
      <c r="G16535" s="28"/>
    </row>
    <row r="16536" spans="7:7" s="66" customFormat="1" ht="14.25" x14ac:dyDescent="0.25">
      <c r="G16536" s="28"/>
    </row>
    <row r="16537" spans="7:7" s="66" customFormat="1" ht="14.25" x14ac:dyDescent="0.25">
      <c r="G16537" s="28"/>
    </row>
    <row r="16538" spans="7:7" s="66" customFormat="1" ht="14.25" x14ac:dyDescent="0.25">
      <c r="G16538" s="28"/>
    </row>
    <row r="16539" spans="7:7" s="66" customFormat="1" ht="14.25" x14ac:dyDescent="0.25">
      <c r="G16539" s="28"/>
    </row>
    <row r="16540" spans="7:7" s="66" customFormat="1" ht="14.25" x14ac:dyDescent="0.25">
      <c r="G16540" s="28"/>
    </row>
    <row r="16541" spans="7:7" s="66" customFormat="1" ht="14.25" x14ac:dyDescent="0.25">
      <c r="G16541" s="28"/>
    </row>
    <row r="16542" spans="7:7" s="66" customFormat="1" ht="14.25" x14ac:dyDescent="0.25">
      <c r="G16542" s="28"/>
    </row>
    <row r="16543" spans="7:7" s="66" customFormat="1" ht="14.25" x14ac:dyDescent="0.25">
      <c r="G16543" s="28"/>
    </row>
    <row r="16544" spans="7:7" s="66" customFormat="1" ht="14.25" x14ac:dyDescent="0.25">
      <c r="G16544" s="28"/>
    </row>
    <row r="16545" spans="7:7" s="66" customFormat="1" ht="14.25" x14ac:dyDescent="0.25">
      <c r="G16545" s="28"/>
    </row>
    <row r="16546" spans="7:7" s="66" customFormat="1" ht="14.25" x14ac:dyDescent="0.25">
      <c r="G16546" s="28"/>
    </row>
    <row r="16547" spans="7:7" s="66" customFormat="1" ht="14.25" x14ac:dyDescent="0.25">
      <c r="G16547" s="28"/>
    </row>
    <row r="16548" spans="7:7" s="66" customFormat="1" ht="14.25" x14ac:dyDescent="0.25">
      <c r="G16548" s="28"/>
    </row>
    <row r="16549" spans="7:7" s="66" customFormat="1" ht="14.25" x14ac:dyDescent="0.25">
      <c r="G16549" s="28"/>
    </row>
    <row r="16550" spans="7:7" s="66" customFormat="1" ht="14.25" x14ac:dyDescent="0.25">
      <c r="G16550" s="28"/>
    </row>
    <row r="16551" spans="7:7" s="66" customFormat="1" ht="14.25" x14ac:dyDescent="0.25">
      <c r="G16551" s="28"/>
    </row>
    <row r="16552" spans="7:7" s="66" customFormat="1" ht="14.25" x14ac:dyDescent="0.25">
      <c r="G16552" s="28"/>
    </row>
    <row r="16553" spans="7:7" s="66" customFormat="1" ht="14.25" x14ac:dyDescent="0.25">
      <c r="G16553" s="28"/>
    </row>
    <row r="16554" spans="7:7" s="66" customFormat="1" ht="14.25" x14ac:dyDescent="0.25">
      <c r="G16554" s="28"/>
    </row>
    <row r="16555" spans="7:7" s="66" customFormat="1" ht="14.25" x14ac:dyDescent="0.25">
      <c r="G16555" s="28"/>
    </row>
    <row r="16556" spans="7:7" s="66" customFormat="1" ht="14.25" x14ac:dyDescent="0.25">
      <c r="G16556" s="28"/>
    </row>
    <row r="16557" spans="7:7" s="66" customFormat="1" ht="14.25" x14ac:dyDescent="0.25">
      <c r="G16557" s="28"/>
    </row>
    <row r="16558" spans="7:7" s="66" customFormat="1" ht="14.25" x14ac:dyDescent="0.25">
      <c r="G16558" s="28"/>
    </row>
    <row r="16559" spans="7:7" s="66" customFormat="1" ht="14.25" x14ac:dyDescent="0.25">
      <c r="G16559" s="28"/>
    </row>
    <row r="16560" spans="7:7" s="66" customFormat="1" ht="14.25" x14ac:dyDescent="0.25">
      <c r="G16560" s="28"/>
    </row>
    <row r="16561" spans="7:7" s="66" customFormat="1" ht="14.25" x14ac:dyDescent="0.25">
      <c r="G16561" s="28"/>
    </row>
    <row r="16562" spans="7:7" s="66" customFormat="1" ht="14.25" x14ac:dyDescent="0.25">
      <c r="G16562" s="28"/>
    </row>
    <row r="16563" spans="7:7" s="66" customFormat="1" ht="14.25" x14ac:dyDescent="0.25">
      <c r="G16563" s="28"/>
    </row>
    <row r="16564" spans="7:7" s="66" customFormat="1" ht="14.25" x14ac:dyDescent="0.25">
      <c r="G16564" s="28"/>
    </row>
    <row r="16565" spans="7:7" s="66" customFormat="1" ht="14.25" x14ac:dyDescent="0.25">
      <c r="G16565" s="28"/>
    </row>
    <row r="16566" spans="7:7" s="66" customFormat="1" ht="14.25" x14ac:dyDescent="0.25">
      <c r="G16566" s="28"/>
    </row>
    <row r="16567" spans="7:7" s="66" customFormat="1" ht="14.25" x14ac:dyDescent="0.25">
      <c r="G16567" s="28"/>
    </row>
    <row r="16568" spans="7:7" s="66" customFormat="1" ht="14.25" x14ac:dyDescent="0.25">
      <c r="G16568" s="28"/>
    </row>
    <row r="16569" spans="7:7" s="66" customFormat="1" ht="14.25" x14ac:dyDescent="0.25">
      <c r="G16569" s="28"/>
    </row>
    <row r="16570" spans="7:7" s="66" customFormat="1" ht="14.25" x14ac:dyDescent="0.25">
      <c r="G16570" s="28"/>
    </row>
    <row r="16571" spans="7:7" s="66" customFormat="1" ht="14.25" x14ac:dyDescent="0.25">
      <c r="G16571" s="28"/>
    </row>
    <row r="16572" spans="7:7" s="66" customFormat="1" ht="14.25" x14ac:dyDescent="0.25">
      <c r="G16572" s="28"/>
    </row>
    <row r="16573" spans="7:7" s="66" customFormat="1" ht="14.25" x14ac:dyDescent="0.25">
      <c r="G16573" s="28"/>
    </row>
    <row r="16574" spans="7:7" s="66" customFormat="1" ht="14.25" x14ac:dyDescent="0.25">
      <c r="G16574" s="28"/>
    </row>
    <row r="16575" spans="7:7" s="66" customFormat="1" ht="14.25" x14ac:dyDescent="0.25">
      <c r="G16575" s="28"/>
    </row>
    <row r="16576" spans="7:7" s="66" customFormat="1" ht="14.25" x14ac:dyDescent="0.25">
      <c r="G16576" s="28"/>
    </row>
    <row r="16577" spans="7:7" s="66" customFormat="1" ht="14.25" x14ac:dyDescent="0.25">
      <c r="G16577" s="28"/>
    </row>
    <row r="16578" spans="7:7" s="66" customFormat="1" ht="14.25" x14ac:dyDescent="0.25">
      <c r="G16578" s="28"/>
    </row>
    <row r="16579" spans="7:7" s="66" customFormat="1" ht="14.25" x14ac:dyDescent="0.25">
      <c r="G16579" s="28"/>
    </row>
    <row r="16580" spans="7:7" s="66" customFormat="1" ht="14.25" x14ac:dyDescent="0.25">
      <c r="G16580" s="28"/>
    </row>
    <row r="16581" spans="7:7" s="66" customFormat="1" ht="14.25" x14ac:dyDescent="0.25">
      <c r="G16581" s="28"/>
    </row>
    <row r="16582" spans="7:7" s="66" customFormat="1" ht="14.25" x14ac:dyDescent="0.25">
      <c r="G16582" s="28"/>
    </row>
    <row r="16583" spans="7:7" s="66" customFormat="1" ht="14.25" x14ac:dyDescent="0.25">
      <c r="G16583" s="28"/>
    </row>
    <row r="16584" spans="7:7" s="66" customFormat="1" ht="14.25" x14ac:dyDescent="0.25">
      <c r="G16584" s="28"/>
    </row>
    <row r="16585" spans="7:7" s="66" customFormat="1" ht="14.25" x14ac:dyDescent="0.25">
      <c r="G16585" s="28"/>
    </row>
    <row r="16586" spans="7:7" s="66" customFormat="1" ht="14.25" x14ac:dyDescent="0.25">
      <c r="G16586" s="28"/>
    </row>
    <row r="16587" spans="7:7" s="66" customFormat="1" ht="14.25" x14ac:dyDescent="0.25">
      <c r="G16587" s="28"/>
    </row>
    <row r="16588" spans="7:7" s="66" customFormat="1" ht="14.25" x14ac:dyDescent="0.25">
      <c r="G16588" s="28"/>
    </row>
    <row r="16589" spans="7:7" s="66" customFormat="1" ht="14.25" x14ac:dyDescent="0.25">
      <c r="G16589" s="28"/>
    </row>
    <row r="16590" spans="7:7" s="66" customFormat="1" ht="14.25" x14ac:dyDescent="0.25">
      <c r="G16590" s="28"/>
    </row>
    <row r="16591" spans="7:7" s="66" customFormat="1" ht="14.25" x14ac:dyDescent="0.25">
      <c r="G16591" s="28"/>
    </row>
    <row r="16592" spans="7:7" s="66" customFormat="1" ht="14.25" x14ac:dyDescent="0.25">
      <c r="G16592" s="28"/>
    </row>
    <row r="16593" spans="7:7" s="66" customFormat="1" ht="14.25" x14ac:dyDescent="0.25">
      <c r="G16593" s="28"/>
    </row>
    <row r="16594" spans="7:7" s="66" customFormat="1" ht="14.25" x14ac:dyDescent="0.25">
      <c r="G16594" s="28"/>
    </row>
    <row r="16595" spans="7:7" s="66" customFormat="1" ht="14.25" x14ac:dyDescent="0.25">
      <c r="G16595" s="28"/>
    </row>
    <row r="16596" spans="7:7" s="66" customFormat="1" ht="14.25" x14ac:dyDescent="0.25">
      <c r="G16596" s="28"/>
    </row>
    <row r="16597" spans="7:7" s="66" customFormat="1" ht="14.25" x14ac:dyDescent="0.25">
      <c r="G16597" s="28"/>
    </row>
    <row r="16598" spans="7:7" s="66" customFormat="1" ht="14.25" x14ac:dyDescent="0.25">
      <c r="G16598" s="28"/>
    </row>
    <row r="16599" spans="7:7" s="66" customFormat="1" ht="14.25" x14ac:dyDescent="0.25">
      <c r="G16599" s="28"/>
    </row>
    <row r="16600" spans="7:7" s="66" customFormat="1" ht="14.25" x14ac:dyDescent="0.25">
      <c r="G16600" s="28"/>
    </row>
    <row r="16601" spans="7:7" s="66" customFormat="1" ht="14.25" x14ac:dyDescent="0.25">
      <c r="G16601" s="28"/>
    </row>
    <row r="16602" spans="7:7" s="66" customFormat="1" ht="14.25" x14ac:dyDescent="0.25">
      <c r="G16602" s="28"/>
    </row>
    <row r="16603" spans="7:7" s="66" customFormat="1" ht="14.25" x14ac:dyDescent="0.25">
      <c r="G16603" s="28"/>
    </row>
    <row r="16604" spans="7:7" s="66" customFormat="1" ht="14.25" x14ac:dyDescent="0.25">
      <c r="G16604" s="28"/>
    </row>
    <row r="16605" spans="7:7" s="66" customFormat="1" ht="14.25" x14ac:dyDescent="0.25">
      <c r="G16605" s="28"/>
    </row>
    <row r="16606" spans="7:7" s="66" customFormat="1" ht="14.25" x14ac:dyDescent="0.25">
      <c r="G16606" s="28"/>
    </row>
    <row r="16607" spans="7:7" s="66" customFormat="1" ht="14.25" x14ac:dyDescent="0.25">
      <c r="G16607" s="28"/>
    </row>
    <row r="16608" spans="7:7" s="66" customFormat="1" ht="14.25" x14ac:dyDescent="0.25">
      <c r="G16608" s="28"/>
    </row>
    <row r="16609" spans="7:7" s="66" customFormat="1" ht="14.25" x14ac:dyDescent="0.25">
      <c r="G16609" s="28"/>
    </row>
    <row r="16610" spans="7:7" s="66" customFormat="1" ht="14.25" x14ac:dyDescent="0.25">
      <c r="G16610" s="28"/>
    </row>
    <row r="16611" spans="7:7" s="66" customFormat="1" ht="14.25" x14ac:dyDescent="0.25">
      <c r="G16611" s="28"/>
    </row>
    <row r="16612" spans="7:7" s="66" customFormat="1" ht="14.25" x14ac:dyDescent="0.25">
      <c r="G16612" s="28"/>
    </row>
    <row r="16613" spans="7:7" s="66" customFormat="1" ht="14.25" x14ac:dyDescent="0.25">
      <c r="G16613" s="28"/>
    </row>
    <row r="16614" spans="7:7" s="66" customFormat="1" ht="14.25" x14ac:dyDescent="0.25">
      <c r="G16614" s="28"/>
    </row>
    <row r="16615" spans="7:7" s="66" customFormat="1" ht="14.25" x14ac:dyDescent="0.25">
      <c r="G16615" s="28"/>
    </row>
    <row r="16616" spans="7:7" s="66" customFormat="1" ht="14.25" x14ac:dyDescent="0.25">
      <c r="G16616" s="28"/>
    </row>
    <row r="16617" spans="7:7" s="66" customFormat="1" ht="14.25" x14ac:dyDescent="0.25">
      <c r="G16617" s="28"/>
    </row>
    <row r="16618" spans="7:7" s="66" customFormat="1" ht="14.25" x14ac:dyDescent="0.25">
      <c r="G16618" s="28"/>
    </row>
    <row r="16619" spans="7:7" s="66" customFormat="1" ht="14.25" x14ac:dyDescent="0.25">
      <c r="G16619" s="28"/>
    </row>
    <row r="16620" spans="7:7" s="66" customFormat="1" ht="14.25" x14ac:dyDescent="0.25">
      <c r="G16620" s="28"/>
    </row>
    <row r="16621" spans="7:7" s="66" customFormat="1" ht="14.25" x14ac:dyDescent="0.25">
      <c r="G16621" s="28"/>
    </row>
    <row r="16622" spans="7:7" s="66" customFormat="1" ht="14.25" x14ac:dyDescent="0.25">
      <c r="G16622" s="28"/>
    </row>
    <row r="16623" spans="7:7" s="66" customFormat="1" ht="14.25" x14ac:dyDescent="0.25">
      <c r="G16623" s="28"/>
    </row>
    <row r="16624" spans="7:7" s="66" customFormat="1" ht="14.25" x14ac:dyDescent="0.25">
      <c r="G16624" s="28"/>
    </row>
    <row r="16625" spans="7:7" s="66" customFormat="1" ht="14.25" x14ac:dyDescent="0.25">
      <c r="G16625" s="28"/>
    </row>
    <row r="16626" spans="7:7" s="66" customFormat="1" ht="14.25" x14ac:dyDescent="0.25">
      <c r="G16626" s="28"/>
    </row>
    <row r="16627" spans="7:7" s="66" customFormat="1" ht="14.25" x14ac:dyDescent="0.25">
      <c r="G16627" s="28"/>
    </row>
    <row r="16628" spans="7:7" s="66" customFormat="1" ht="14.25" x14ac:dyDescent="0.25">
      <c r="G16628" s="28"/>
    </row>
    <row r="16629" spans="7:7" s="66" customFormat="1" ht="14.25" x14ac:dyDescent="0.25">
      <c r="G16629" s="28"/>
    </row>
    <row r="16630" spans="7:7" s="66" customFormat="1" ht="14.25" x14ac:dyDescent="0.25">
      <c r="G16630" s="28"/>
    </row>
    <row r="16631" spans="7:7" s="66" customFormat="1" ht="14.25" x14ac:dyDescent="0.25">
      <c r="G16631" s="28"/>
    </row>
    <row r="16632" spans="7:7" s="66" customFormat="1" ht="14.25" x14ac:dyDescent="0.25">
      <c r="G16632" s="28"/>
    </row>
    <row r="16633" spans="7:7" s="66" customFormat="1" ht="14.25" x14ac:dyDescent="0.25">
      <c r="G16633" s="28"/>
    </row>
    <row r="16634" spans="7:7" s="66" customFormat="1" ht="14.25" x14ac:dyDescent="0.25">
      <c r="G16634" s="28"/>
    </row>
    <row r="16635" spans="7:7" s="66" customFormat="1" ht="14.25" x14ac:dyDescent="0.25">
      <c r="G16635" s="28"/>
    </row>
    <row r="16636" spans="7:7" s="66" customFormat="1" ht="14.25" x14ac:dyDescent="0.25">
      <c r="G16636" s="28"/>
    </row>
    <row r="16637" spans="7:7" s="66" customFormat="1" ht="14.25" x14ac:dyDescent="0.25">
      <c r="G16637" s="28"/>
    </row>
    <row r="16638" spans="7:7" s="66" customFormat="1" ht="14.25" x14ac:dyDescent="0.25">
      <c r="G16638" s="28"/>
    </row>
    <row r="16639" spans="7:7" s="66" customFormat="1" ht="14.25" x14ac:dyDescent="0.25">
      <c r="G16639" s="28"/>
    </row>
    <row r="16640" spans="7:7" s="66" customFormat="1" ht="14.25" x14ac:dyDescent="0.25">
      <c r="G16640" s="28"/>
    </row>
    <row r="16641" spans="7:7" s="66" customFormat="1" ht="14.25" x14ac:dyDescent="0.25">
      <c r="G16641" s="28"/>
    </row>
    <row r="16642" spans="7:7" s="66" customFormat="1" ht="14.25" x14ac:dyDescent="0.25">
      <c r="G16642" s="28"/>
    </row>
    <row r="16643" spans="7:7" s="66" customFormat="1" ht="14.25" x14ac:dyDescent="0.25">
      <c r="G16643" s="28"/>
    </row>
    <row r="16644" spans="7:7" s="66" customFormat="1" ht="14.25" x14ac:dyDescent="0.25">
      <c r="G16644" s="28"/>
    </row>
    <row r="16645" spans="7:7" s="66" customFormat="1" ht="14.25" x14ac:dyDescent="0.25">
      <c r="G16645" s="28"/>
    </row>
    <row r="16646" spans="7:7" s="66" customFormat="1" ht="14.25" x14ac:dyDescent="0.25">
      <c r="G16646" s="28"/>
    </row>
    <row r="16647" spans="7:7" s="66" customFormat="1" ht="14.25" x14ac:dyDescent="0.25">
      <c r="G16647" s="28"/>
    </row>
    <row r="16648" spans="7:7" s="66" customFormat="1" ht="14.25" x14ac:dyDescent="0.25">
      <c r="G16648" s="28"/>
    </row>
    <row r="16649" spans="7:7" s="66" customFormat="1" ht="14.25" x14ac:dyDescent="0.25">
      <c r="G16649" s="28"/>
    </row>
    <row r="16650" spans="7:7" s="66" customFormat="1" ht="14.25" x14ac:dyDescent="0.25">
      <c r="G16650" s="28"/>
    </row>
    <row r="16651" spans="7:7" s="66" customFormat="1" ht="14.25" x14ac:dyDescent="0.25">
      <c r="G16651" s="28"/>
    </row>
    <row r="16652" spans="7:7" s="66" customFormat="1" ht="14.25" x14ac:dyDescent="0.25">
      <c r="G16652" s="28"/>
    </row>
    <row r="16653" spans="7:7" s="66" customFormat="1" ht="14.25" x14ac:dyDescent="0.25">
      <c r="G16653" s="28"/>
    </row>
    <row r="16654" spans="7:7" s="66" customFormat="1" ht="14.25" x14ac:dyDescent="0.25">
      <c r="G16654" s="28"/>
    </row>
    <row r="16655" spans="7:7" s="66" customFormat="1" ht="14.25" x14ac:dyDescent="0.25">
      <c r="G16655" s="28"/>
    </row>
    <row r="16656" spans="7:7" s="66" customFormat="1" ht="14.25" x14ac:dyDescent="0.25">
      <c r="G16656" s="28"/>
    </row>
    <row r="16657" spans="7:7" s="66" customFormat="1" ht="14.25" x14ac:dyDescent="0.25">
      <c r="G16657" s="28"/>
    </row>
    <row r="16658" spans="7:7" s="66" customFormat="1" ht="14.25" x14ac:dyDescent="0.25">
      <c r="G16658" s="28"/>
    </row>
    <row r="16659" spans="7:7" s="66" customFormat="1" ht="14.25" x14ac:dyDescent="0.25">
      <c r="G16659" s="28"/>
    </row>
    <row r="16660" spans="7:7" s="66" customFormat="1" ht="14.25" x14ac:dyDescent="0.25">
      <c r="G16660" s="28"/>
    </row>
    <row r="16661" spans="7:7" s="66" customFormat="1" ht="14.25" x14ac:dyDescent="0.25">
      <c r="G16661" s="28"/>
    </row>
    <row r="16662" spans="7:7" s="66" customFormat="1" ht="14.25" x14ac:dyDescent="0.25">
      <c r="G16662" s="28"/>
    </row>
    <row r="16663" spans="7:7" s="66" customFormat="1" ht="14.25" x14ac:dyDescent="0.25">
      <c r="G16663" s="28"/>
    </row>
    <row r="16664" spans="7:7" s="66" customFormat="1" ht="14.25" x14ac:dyDescent="0.25">
      <c r="G16664" s="28"/>
    </row>
    <row r="16665" spans="7:7" s="66" customFormat="1" ht="14.25" x14ac:dyDescent="0.25">
      <c r="G16665" s="28"/>
    </row>
    <row r="16666" spans="7:7" s="66" customFormat="1" ht="14.25" x14ac:dyDescent="0.25">
      <c r="G16666" s="28"/>
    </row>
    <row r="16667" spans="7:7" s="66" customFormat="1" ht="14.25" x14ac:dyDescent="0.25">
      <c r="G16667" s="28"/>
    </row>
    <row r="16668" spans="7:7" s="66" customFormat="1" ht="14.25" x14ac:dyDescent="0.25">
      <c r="G16668" s="28"/>
    </row>
    <row r="16669" spans="7:7" s="66" customFormat="1" ht="14.25" x14ac:dyDescent="0.25">
      <c r="G16669" s="28"/>
    </row>
    <row r="16670" spans="7:7" s="66" customFormat="1" ht="14.25" x14ac:dyDescent="0.25">
      <c r="G16670" s="28"/>
    </row>
    <row r="16671" spans="7:7" s="66" customFormat="1" ht="14.25" x14ac:dyDescent="0.25">
      <c r="G16671" s="28"/>
    </row>
    <row r="16672" spans="7:7" s="66" customFormat="1" ht="14.25" x14ac:dyDescent="0.25">
      <c r="G16672" s="28"/>
    </row>
    <row r="16673" spans="7:7" s="66" customFormat="1" ht="14.25" x14ac:dyDescent="0.25">
      <c r="G16673" s="28"/>
    </row>
    <row r="16674" spans="7:7" s="66" customFormat="1" ht="14.25" x14ac:dyDescent="0.25">
      <c r="G16674" s="28"/>
    </row>
    <row r="16675" spans="7:7" s="66" customFormat="1" ht="14.25" x14ac:dyDescent="0.25">
      <c r="G16675" s="28"/>
    </row>
    <row r="16676" spans="7:7" s="66" customFormat="1" ht="14.25" x14ac:dyDescent="0.25">
      <c r="G16676" s="28"/>
    </row>
    <row r="16677" spans="7:7" s="66" customFormat="1" ht="14.25" x14ac:dyDescent="0.25">
      <c r="G16677" s="28"/>
    </row>
    <row r="16678" spans="7:7" s="66" customFormat="1" ht="14.25" x14ac:dyDescent="0.25">
      <c r="G16678" s="28"/>
    </row>
    <row r="16679" spans="7:7" s="66" customFormat="1" ht="14.25" x14ac:dyDescent="0.25">
      <c r="G16679" s="28"/>
    </row>
    <row r="16680" spans="7:7" s="66" customFormat="1" ht="14.25" x14ac:dyDescent="0.25">
      <c r="G16680" s="28"/>
    </row>
    <row r="16681" spans="7:7" s="66" customFormat="1" ht="14.25" x14ac:dyDescent="0.25">
      <c r="G16681" s="28"/>
    </row>
    <row r="16682" spans="7:7" s="66" customFormat="1" ht="14.25" x14ac:dyDescent="0.25">
      <c r="G16682" s="28"/>
    </row>
    <row r="16683" spans="7:7" s="66" customFormat="1" ht="14.25" x14ac:dyDescent="0.25">
      <c r="G16683" s="28"/>
    </row>
    <row r="16684" spans="7:7" s="66" customFormat="1" ht="14.25" x14ac:dyDescent="0.25">
      <c r="G16684" s="28"/>
    </row>
    <row r="16685" spans="7:7" s="66" customFormat="1" ht="14.25" x14ac:dyDescent="0.25">
      <c r="G16685" s="28"/>
    </row>
    <row r="16686" spans="7:7" s="66" customFormat="1" ht="14.25" x14ac:dyDescent="0.25">
      <c r="G16686" s="28"/>
    </row>
    <row r="16687" spans="7:7" s="66" customFormat="1" ht="14.25" x14ac:dyDescent="0.25">
      <c r="G16687" s="28"/>
    </row>
    <row r="16688" spans="7:7" s="66" customFormat="1" ht="14.25" x14ac:dyDescent="0.25">
      <c r="G16688" s="28"/>
    </row>
    <row r="16689" spans="7:7" s="66" customFormat="1" ht="14.25" x14ac:dyDescent="0.25">
      <c r="G16689" s="28"/>
    </row>
    <row r="16690" spans="7:7" s="66" customFormat="1" ht="14.25" x14ac:dyDescent="0.25">
      <c r="G16690" s="28"/>
    </row>
    <row r="16691" spans="7:7" s="66" customFormat="1" ht="14.25" x14ac:dyDescent="0.25">
      <c r="G16691" s="28"/>
    </row>
    <row r="16692" spans="7:7" s="66" customFormat="1" ht="14.25" x14ac:dyDescent="0.25">
      <c r="G16692" s="28"/>
    </row>
    <row r="16693" spans="7:7" s="66" customFormat="1" ht="14.25" x14ac:dyDescent="0.25">
      <c r="G16693" s="28"/>
    </row>
    <row r="16694" spans="7:7" s="66" customFormat="1" ht="14.25" x14ac:dyDescent="0.25">
      <c r="G16694" s="28"/>
    </row>
    <row r="16695" spans="7:7" s="66" customFormat="1" ht="14.25" x14ac:dyDescent="0.25">
      <c r="G16695" s="28"/>
    </row>
    <row r="16696" spans="7:7" s="66" customFormat="1" ht="14.25" x14ac:dyDescent="0.25">
      <c r="G16696" s="28"/>
    </row>
    <row r="16697" spans="7:7" s="66" customFormat="1" ht="14.25" x14ac:dyDescent="0.25">
      <c r="G16697" s="28"/>
    </row>
    <row r="16698" spans="7:7" s="66" customFormat="1" ht="14.25" x14ac:dyDescent="0.25">
      <c r="G16698" s="28"/>
    </row>
    <row r="16699" spans="7:7" s="66" customFormat="1" ht="14.25" x14ac:dyDescent="0.25">
      <c r="G16699" s="28"/>
    </row>
    <row r="16700" spans="7:7" s="66" customFormat="1" ht="14.25" x14ac:dyDescent="0.25">
      <c r="G16700" s="28"/>
    </row>
    <row r="16701" spans="7:7" s="66" customFormat="1" ht="14.25" x14ac:dyDescent="0.25">
      <c r="G16701" s="28"/>
    </row>
    <row r="16702" spans="7:7" s="66" customFormat="1" ht="14.25" x14ac:dyDescent="0.25">
      <c r="G16702" s="28"/>
    </row>
    <row r="16703" spans="7:7" s="66" customFormat="1" ht="14.25" x14ac:dyDescent="0.25">
      <c r="G16703" s="28"/>
    </row>
    <row r="16704" spans="7:7" s="66" customFormat="1" ht="14.25" x14ac:dyDescent="0.25">
      <c r="G16704" s="28"/>
    </row>
    <row r="16705" spans="7:7" s="66" customFormat="1" ht="14.25" x14ac:dyDescent="0.25">
      <c r="G16705" s="28"/>
    </row>
    <row r="16706" spans="7:7" s="66" customFormat="1" ht="14.25" x14ac:dyDescent="0.25">
      <c r="G16706" s="28"/>
    </row>
    <row r="16707" spans="7:7" s="66" customFormat="1" ht="14.25" x14ac:dyDescent="0.25">
      <c r="G16707" s="28"/>
    </row>
    <row r="16708" spans="7:7" s="66" customFormat="1" ht="14.25" x14ac:dyDescent="0.25">
      <c r="G16708" s="28"/>
    </row>
    <row r="16709" spans="7:7" s="66" customFormat="1" ht="14.25" x14ac:dyDescent="0.25">
      <c r="G16709" s="28"/>
    </row>
    <row r="16710" spans="7:7" s="66" customFormat="1" ht="14.25" x14ac:dyDescent="0.25">
      <c r="G16710" s="28"/>
    </row>
    <row r="16711" spans="7:7" s="66" customFormat="1" ht="14.25" x14ac:dyDescent="0.25">
      <c r="G16711" s="28"/>
    </row>
    <row r="16712" spans="7:7" s="66" customFormat="1" ht="14.25" x14ac:dyDescent="0.25">
      <c r="G16712" s="28"/>
    </row>
    <row r="16713" spans="7:7" s="66" customFormat="1" ht="14.25" x14ac:dyDescent="0.25">
      <c r="G16713" s="28"/>
    </row>
    <row r="16714" spans="7:7" s="66" customFormat="1" ht="14.25" x14ac:dyDescent="0.25">
      <c r="G16714" s="28"/>
    </row>
    <row r="16715" spans="7:7" s="66" customFormat="1" ht="14.25" x14ac:dyDescent="0.25">
      <c r="G16715" s="28"/>
    </row>
    <row r="16716" spans="7:7" s="66" customFormat="1" ht="14.25" x14ac:dyDescent="0.25">
      <c r="G16716" s="28"/>
    </row>
    <row r="16717" spans="7:7" s="66" customFormat="1" ht="14.25" x14ac:dyDescent="0.25">
      <c r="G16717" s="28"/>
    </row>
    <row r="16718" spans="7:7" s="66" customFormat="1" ht="14.25" x14ac:dyDescent="0.25">
      <c r="G16718" s="28"/>
    </row>
    <row r="16719" spans="7:7" s="66" customFormat="1" ht="14.25" x14ac:dyDescent="0.25">
      <c r="G16719" s="28"/>
    </row>
    <row r="16720" spans="7:7" s="66" customFormat="1" ht="14.25" x14ac:dyDescent="0.25">
      <c r="G16720" s="28"/>
    </row>
    <row r="16721" spans="7:7" s="66" customFormat="1" ht="14.25" x14ac:dyDescent="0.25">
      <c r="G16721" s="28"/>
    </row>
    <row r="16722" spans="7:7" s="66" customFormat="1" ht="14.25" x14ac:dyDescent="0.25">
      <c r="G16722" s="28"/>
    </row>
    <row r="16723" spans="7:7" s="66" customFormat="1" ht="14.25" x14ac:dyDescent="0.25">
      <c r="G16723" s="28"/>
    </row>
    <row r="16724" spans="7:7" s="66" customFormat="1" ht="14.25" x14ac:dyDescent="0.25">
      <c r="G16724" s="28"/>
    </row>
    <row r="16725" spans="7:7" s="66" customFormat="1" ht="14.25" x14ac:dyDescent="0.25">
      <c r="G16725" s="28"/>
    </row>
    <row r="16726" spans="7:7" s="66" customFormat="1" ht="14.25" x14ac:dyDescent="0.25">
      <c r="G16726" s="28"/>
    </row>
    <row r="16727" spans="7:7" s="66" customFormat="1" ht="14.25" x14ac:dyDescent="0.25">
      <c r="G16727" s="28"/>
    </row>
    <row r="16728" spans="7:7" s="66" customFormat="1" ht="14.25" x14ac:dyDescent="0.25">
      <c r="G16728" s="28"/>
    </row>
    <row r="16729" spans="7:7" s="66" customFormat="1" ht="14.25" x14ac:dyDescent="0.25">
      <c r="G16729" s="28"/>
    </row>
    <row r="16730" spans="7:7" s="66" customFormat="1" ht="14.25" x14ac:dyDescent="0.25">
      <c r="G16730" s="28"/>
    </row>
    <row r="16731" spans="7:7" s="66" customFormat="1" ht="14.25" x14ac:dyDescent="0.25">
      <c r="G16731" s="28"/>
    </row>
    <row r="16732" spans="7:7" s="66" customFormat="1" ht="14.25" x14ac:dyDescent="0.25">
      <c r="G16732" s="28"/>
    </row>
    <row r="16733" spans="7:7" s="66" customFormat="1" ht="14.25" x14ac:dyDescent="0.25">
      <c r="G16733" s="28"/>
    </row>
    <row r="16734" spans="7:7" s="66" customFormat="1" ht="14.25" x14ac:dyDescent="0.25">
      <c r="G16734" s="28"/>
    </row>
    <row r="16735" spans="7:7" s="66" customFormat="1" ht="14.25" x14ac:dyDescent="0.25">
      <c r="G16735" s="28"/>
    </row>
    <row r="16736" spans="7:7" s="66" customFormat="1" ht="14.25" x14ac:dyDescent="0.25">
      <c r="G16736" s="28"/>
    </row>
    <row r="16737" spans="7:7" s="66" customFormat="1" ht="14.25" x14ac:dyDescent="0.25">
      <c r="G16737" s="28"/>
    </row>
    <row r="16738" spans="7:7" s="66" customFormat="1" ht="14.25" x14ac:dyDescent="0.25">
      <c r="G16738" s="28"/>
    </row>
    <row r="16739" spans="7:7" s="66" customFormat="1" ht="14.25" x14ac:dyDescent="0.25">
      <c r="G16739" s="28"/>
    </row>
    <row r="16740" spans="7:7" s="66" customFormat="1" ht="14.25" x14ac:dyDescent="0.25">
      <c r="G16740" s="28"/>
    </row>
    <row r="16741" spans="7:7" s="66" customFormat="1" ht="14.25" x14ac:dyDescent="0.25">
      <c r="G16741" s="28"/>
    </row>
    <row r="16742" spans="7:7" s="66" customFormat="1" ht="14.25" x14ac:dyDescent="0.25">
      <c r="G16742" s="28"/>
    </row>
    <row r="16743" spans="7:7" s="66" customFormat="1" ht="14.25" x14ac:dyDescent="0.25">
      <c r="G16743" s="28"/>
    </row>
    <row r="16744" spans="7:7" s="66" customFormat="1" ht="14.25" x14ac:dyDescent="0.25">
      <c r="G16744" s="28"/>
    </row>
    <row r="16745" spans="7:7" s="66" customFormat="1" ht="14.25" x14ac:dyDescent="0.25">
      <c r="G16745" s="28"/>
    </row>
    <row r="16746" spans="7:7" s="66" customFormat="1" ht="14.25" x14ac:dyDescent="0.25">
      <c r="G16746" s="28"/>
    </row>
    <row r="16747" spans="7:7" s="66" customFormat="1" ht="14.25" x14ac:dyDescent="0.25">
      <c r="G16747" s="28"/>
    </row>
    <row r="16748" spans="7:7" s="66" customFormat="1" ht="14.25" x14ac:dyDescent="0.25">
      <c r="G16748" s="28"/>
    </row>
    <row r="16749" spans="7:7" s="66" customFormat="1" ht="14.25" x14ac:dyDescent="0.25">
      <c r="G16749" s="28"/>
    </row>
    <row r="16750" spans="7:7" s="66" customFormat="1" ht="14.25" x14ac:dyDescent="0.25">
      <c r="G16750" s="28"/>
    </row>
    <row r="16751" spans="7:7" s="66" customFormat="1" ht="14.25" x14ac:dyDescent="0.25">
      <c r="G16751" s="28"/>
    </row>
    <row r="16752" spans="7:7" s="66" customFormat="1" ht="14.25" x14ac:dyDescent="0.25">
      <c r="G16752" s="28"/>
    </row>
    <row r="16753" spans="7:7" s="66" customFormat="1" ht="14.25" x14ac:dyDescent="0.25">
      <c r="G16753" s="28"/>
    </row>
    <row r="16754" spans="7:7" s="66" customFormat="1" ht="14.25" x14ac:dyDescent="0.25">
      <c r="G16754" s="28"/>
    </row>
    <row r="16755" spans="7:7" s="66" customFormat="1" ht="14.25" x14ac:dyDescent="0.25">
      <c r="G16755" s="28"/>
    </row>
    <row r="16756" spans="7:7" s="66" customFormat="1" ht="14.25" x14ac:dyDescent="0.25">
      <c r="G16756" s="28"/>
    </row>
    <row r="16757" spans="7:7" s="66" customFormat="1" ht="14.25" x14ac:dyDescent="0.25">
      <c r="G16757" s="28"/>
    </row>
    <row r="16758" spans="7:7" s="66" customFormat="1" ht="14.25" x14ac:dyDescent="0.25">
      <c r="G16758" s="28"/>
    </row>
    <row r="16759" spans="7:7" s="66" customFormat="1" ht="14.25" x14ac:dyDescent="0.25">
      <c r="G16759" s="28"/>
    </row>
    <row r="16760" spans="7:7" s="66" customFormat="1" ht="14.25" x14ac:dyDescent="0.25">
      <c r="G16760" s="28"/>
    </row>
    <row r="16761" spans="7:7" s="66" customFormat="1" ht="14.25" x14ac:dyDescent="0.25">
      <c r="G16761" s="28"/>
    </row>
    <row r="16762" spans="7:7" s="66" customFormat="1" ht="14.25" x14ac:dyDescent="0.25">
      <c r="G16762" s="28"/>
    </row>
    <row r="16763" spans="7:7" s="66" customFormat="1" ht="14.25" x14ac:dyDescent="0.25">
      <c r="G16763" s="28"/>
    </row>
    <row r="16764" spans="7:7" s="66" customFormat="1" ht="14.25" x14ac:dyDescent="0.25">
      <c r="G16764" s="28"/>
    </row>
    <row r="16765" spans="7:7" s="66" customFormat="1" ht="14.25" x14ac:dyDescent="0.25">
      <c r="G16765" s="28"/>
    </row>
    <row r="16766" spans="7:7" s="66" customFormat="1" ht="14.25" x14ac:dyDescent="0.25">
      <c r="G16766" s="28"/>
    </row>
    <row r="16767" spans="7:7" s="66" customFormat="1" ht="14.25" x14ac:dyDescent="0.25">
      <c r="G16767" s="28"/>
    </row>
    <row r="16768" spans="7:7" s="66" customFormat="1" ht="14.25" x14ac:dyDescent="0.25">
      <c r="G16768" s="28"/>
    </row>
    <row r="16769" spans="7:7" s="66" customFormat="1" ht="14.25" x14ac:dyDescent="0.25">
      <c r="G16769" s="28"/>
    </row>
    <row r="16770" spans="7:7" s="66" customFormat="1" ht="14.25" x14ac:dyDescent="0.25">
      <c r="G16770" s="28"/>
    </row>
    <row r="16771" spans="7:7" s="66" customFormat="1" ht="14.25" x14ac:dyDescent="0.25">
      <c r="G16771" s="28"/>
    </row>
    <row r="16772" spans="7:7" s="66" customFormat="1" ht="14.25" x14ac:dyDescent="0.25">
      <c r="G16772" s="28"/>
    </row>
    <row r="16773" spans="7:7" s="66" customFormat="1" ht="14.25" x14ac:dyDescent="0.25">
      <c r="G16773" s="28"/>
    </row>
    <row r="16774" spans="7:7" s="66" customFormat="1" ht="14.25" x14ac:dyDescent="0.25">
      <c r="G16774" s="28"/>
    </row>
    <row r="16775" spans="7:7" s="66" customFormat="1" ht="14.25" x14ac:dyDescent="0.25">
      <c r="G16775" s="28"/>
    </row>
    <row r="16776" spans="7:7" s="66" customFormat="1" ht="14.25" x14ac:dyDescent="0.25">
      <c r="G16776" s="28"/>
    </row>
    <row r="16777" spans="7:7" s="66" customFormat="1" ht="14.25" x14ac:dyDescent="0.25">
      <c r="G16777" s="28"/>
    </row>
    <row r="16778" spans="7:7" s="66" customFormat="1" ht="14.25" x14ac:dyDescent="0.25">
      <c r="G16778" s="28"/>
    </row>
    <row r="16779" spans="7:7" s="66" customFormat="1" ht="14.25" x14ac:dyDescent="0.25">
      <c r="G16779" s="28"/>
    </row>
    <row r="16780" spans="7:7" s="66" customFormat="1" ht="14.25" x14ac:dyDescent="0.25">
      <c r="G16780" s="28"/>
    </row>
    <row r="16781" spans="7:7" s="66" customFormat="1" ht="14.25" x14ac:dyDescent="0.25">
      <c r="G16781" s="28"/>
    </row>
    <row r="16782" spans="7:7" s="66" customFormat="1" ht="14.25" x14ac:dyDescent="0.25">
      <c r="G16782" s="28"/>
    </row>
    <row r="16783" spans="7:7" s="66" customFormat="1" ht="14.25" x14ac:dyDescent="0.25">
      <c r="G16783" s="28"/>
    </row>
    <row r="16784" spans="7:7" s="66" customFormat="1" ht="14.25" x14ac:dyDescent="0.25">
      <c r="G16784" s="28"/>
    </row>
    <row r="16785" spans="7:7" s="66" customFormat="1" ht="14.25" x14ac:dyDescent="0.25">
      <c r="G16785" s="28"/>
    </row>
    <row r="16786" spans="7:7" s="66" customFormat="1" ht="14.25" x14ac:dyDescent="0.25">
      <c r="G16786" s="28"/>
    </row>
    <row r="16787" spans="7:7" s="66" customFormat="1" ht="14.25" x14ac:dyDescent="0.25">
      <c r="G16787" s="28"/>
    </row>
    <row r="16788" spans="7:7" s="66" customFormat="1" ht="14.25" x14ac:dyDescent="0.25">
      <c r="G16788" s="28"/>
    </row>
    <row r="16789" spans="7:7" s="66" customFormat="1" ht="14.25" x14ac:dyDescent="0.25">
      <c r="G16789" s="28"/>
    </row>
    <row r="16790" spans="7:7" s="66" customFormat="1" ht="14.25" x14ac:dyDescent="0.25">
      <c r="G16790" s="28"/>
    </row>
    <row r="16791" spans="7:7" s="66" customFormat="1" ht="14.25" x14ac:dyDescent="0.25">
      <c r="G16791" s="28"/>
    </row>
    <row r="16792" spans="7:7" s="66" customFormat="1" ht="14.25" x14ac:dyDescent="0.25">
      <c r="G16792" s="28"/>
    </row>
    <row r="16793" spans="7:7" s="66" customFormat="1" ht="14.25" x14ac:dyDescent="0.25">
      <c r="G16793" s="28"/>
    </row>
    <row r="16794" spans="7:7" s="66" customFormat="1" ht="14.25" x14ac:dyDescent="0.25">
      <c r="G16794" s="28"/>
    </row>
    <row r="16795" spans="7:7" s="66" customFormat="1" ht="14.25" x14ac:dyDescent="0.25">
      <c r="G16795" s="28"/>
    </row>
    <row r="16796" spans="7:7" s="66" customFormat="1" ht="14.25" x14ac:dyDescent="0.25">
      <c r="G16796" s="28"/>
    </row>
    <row r="16797" spans="7:7" s="66" customFormat="1" ht="14.25" x14ac:dyDescent="0.25">
      <c r="G16797" s="28"/>
    </row>
    <row r="16798" spans="7:7" s="66" customFormat="1" ht="14.25" x14ac:dyDescent="0.25">
      <c r="G16798" s="28"/>
    </row>
    <row r="16799" spans="7:7" s="66" customFormat="1" ht="14.25" x14ac:dyDescent="0.25">
      <c r="G16799" s="28"/>
    </row>
    <row r="16800" spans="7:7" s="66" customFormat="1" ht="14.25" x14ac:dyDescent="0.25">
      <c r="G16800" s="28"/>
    </row>
    <row r="16801" spans="7:7" s="66" customFormat="1" ht="14.25" x14ac:dyDescent="0.25">
      <c r="G16801" s="28"/>
    </row>
    <row r="16802" spans="7:7" s="66" customFormat="1" ht="14.25" x14ac:dyDescent="0.25">
      <c r="G16802" s="28"/>
    </row>
    <row r="16803" spans="7:7" s="66" customFormat="1" ht="14.25" x14ac:dyDescent="0.25">
      <c r="G16803" s="28"/>
    </row>
    <row r="16804" spans="7:7" s="66" customFormat="1" ht="14.25" x14ac:dyDescent="0.25">
      <c r="G16804" s="28"/>
    </row>
    <row r="16805" spans="7:7" s="66" customFormat="1" ht="14.25" x14ac:dyDescent="0.25">
      <c r="G16805" s="28"/>
    </row>
    <row r="16806" spans="7:7" s="66" customFormat="1" ht="14.25" x14ac:dyDescent="0.25">
      <c r="G16806" s="28"/>
    </row>
    <row r="16807" spans="7:7" s="66" customFormat="1" ht="14.25" x14ac:dyDescent="0.25">
      <c r="G16807" s="28"/>
    </row>
    <row r="16808" spans="7:7" s="66" customFormat="1" ht="14.25" x14ac:dyDescent="0.25">
      <c r="G16808" s="28"/>
    </row>
    <row r="16809" spans="7:7" s="66" customFormat="1" ht="14.25" x14ac:dyDescent="0.25">
      <c r="G16809" s="28"/>
    </row>
    <row r="16810" spans="7:7" s="66" customFormat="1" ht="14.25" x14ac:dyDescent="0.25">
      <c r="G16810" s="28"/>
    </row>
    <row r="16811" spans="7:7" s="66" customFormat="1" ht="14.25" x14ac:dyDescent="0.25">
      <c r="G16811" s="28"/>
    </row>
    <row r="16812" spans="7:7" s="66" customFormat="1" ht="14.25" x14ac:dyDescent="0.25">
      <c r="G16812" s="28"/>
    </row>
    <row r="16813" spans="7:7" s="66" customFormat="1" ht="14.25" x14ac:dyDescent="0.25">
      <c r="G16813" s="28"/>
    </row>
    <row r="16814" spans="7:7" s="66" customFormat="1" ht="14.25" x14ac:dyDescent="0.25">
      <c r="G16814" s="28"/>
    </row>
    <row r="16815" spans="7:7" s="66" customFormat="1" ht="14.25" x14ac:dyDescent="0.25">
      <c r="G16815" s="28"/>
    </row>
    <row r="16816" spans="7:7" s="66" customFormat="1" ht="14.25" x14ac:dyDescent="0.25">
      <c r="G16816" s="28"/>
    </row>
    <row r="16817" spans="7:7" s="66" customFormat="1" ht="14.25" x14ac:dyDescent="0.25">
      <c r="G16817" s="28"/>
    </row>
    <row r="16818" spans="7:7" s="66" customFormat="1" ht="14.25" x14ac:dyDescent="0.25">
      <c r="G16818" s="28"/>
    </row>
    <row r="16819" spans="7:7" s="66" customFormat="1" ht="14.25" x14ac:dyDescent="0.25">
      <c r="G16819" s="28"/>
    </row>
    <row r="16820" spans="7:7" s="66" customFormat="1" ht="14.25" x14ac:dyDescent="0.25">
      <c r="G16820" s="28"/>
    </row>
    <row r="16821" spans="7:7" s="66" customFormat="1" ht="14.25" x14ac:dyDescent="0.25">
      <c r="G16821" s="28"/>
    </row>
    <row r="16822" spans="7:7" s="66" customFormat="1" ht="14.25" x14ac:dyDescent="0.25">
      <c r="G16822" s="28"/>
    </row>
    <row r="16823" spans="7:7" s="66" customFormat="1" ht="14.25" x14ac:dyDescent="0.25">
      <c r="G16823" s="28"/>
    </row>
    <row r="16824" spans="7:7" s="66" customFormat="1" ht="14.25" x14ac:dyDescent="0.25">
      <c r="G16824" s="28"/>
    </row>
    <row r="16825" spans="7:7" s="66" customFormat="1" ht="14.25" x14ac:dyDescent="0.25">
      <c r="G16825" s="28"/>
    </row>
    <row r="16826" spans="7:7" s="66" customFormat="1" ht="14.25" x14ac:dyDescent="0.25">
      <c r="G16826" s="28"/>
    </row>
    <row r="16827" spans="7:7" s="66" customFormat="1" ht="14.25" x14ac:dyDescent="0.25">
      <c r="G16827" s="28"/>
    </row>
    <row r="16828" spans="7:7" s="66" customFormat="1" ht="14.25" x14ac:dyDescent="0.25">
      <c r="G16828" s="28"/>
    </row>
    <row r="16829" spans="7:7" s="66" customFormat="1" ht="14.25" x14ac:dyDescent="0.25">
      <c r="G16829" s="28"/>
    </row>
    <row r="16830" spans="7:7" s="66" customFormat="1" ht="14.25" x14ac:dyDescent="0.25">
      <c r="G16830" s="28"/>
    </row>
    <row r="16831" spans="7:7" s="66" customFormat="1" ht="14.25" x14ac:dyDescent="0.25">
      <c r="G16831" s="28"/>
    </row>
    <row r="16832" spans="7:7" s="66" customFormat="1" ht="14.25" x14ac:dyDescent="0.25">
      <c r="G16832" s="28"/>
    </row>
    <row r="16833" spans="7:7" s="66" customFormat="1" ht="14.25" x14ac:dyDescent="0.25">
      <c r="G16833" s="28"/>
    </row>
    <row r="16834" spans="7:7" s="66" customFormat="1" ht="14.25" x14ac:dyDescent="0.25">
      <c r="G16834" s="28"/>
    </row>
    <row r="16835" spans="7:7" s="66" customFormat="1" ht="14.25" x14ac:dyDescent="0.25">
      <c r="G16835" s="28"/>
    </row>
    <row r="16836" spans="7:7" s="66" customFormat="1" ht="14.25" x14ac:dyDescent="0.25">
      <c r="G16836" s="28"/>
    </row>
    <row r="16837" spans="7:7" s="66" customFormat="1" ht="14.25" x14ac:dyDescent="0.25">
      <c r="G16837" s="28"/>
    </row>
    <row r="16838" spans="7:7" s="66" customFormat="1" ht="14.25" x14ac:dyDescent="0.25">
      <c r="G16838" s="28"/>
    </row>
    <row r="16839" spans="7:7" s="66" customFormat="1" ht="14.25" x14ac:dyDescent="0.25">
      <c r="G16839" s="28"/>
    </row>
    <row r="16840" spans="7:7" s="66" customFormat="1" ht="14.25" x14ac:dyDescent="0.25">
      <c r="G16840" s="28"/>
    </row>
    <row r="16841" spans="7:7" s="66" customFormat="1" ht="14.25" x14ac:dyDescent="0.25">
      <c r="G16841" s="28"/>
    </row>
    <row r="16842" spans="7:7" s="66" customFormat="1" ht="14.25" x14ac:dyDescent="0.25">
      <c r="G16842" s="28"/>
    </row>
    <row r="16843" spans="7:7" s="66" customFormat="1" ht="14.25" x14ac:dyDescent="0.25">
      <c r="G16843" s="28"/>
    </row>
    <row r="16844" spans="7:7" s="66" customFormat="1" ht="14.25" x14ac:dyDescent="0.25">
      <c r="G16844" s="28"/>
    </row>
    <row r="16845" spans="7:7" s="66" customFormat="1" ht="14.25" x14ac:dyDescent="0.25">
      <c r="G16845" s="28"/>
    </row>
    <row r="16846" spans="7:7" s="66" customFormat="1" ht="14.25" x14ac:dyDescent="0.25">
      <c r="G16846" s="28"/>
    </row>
    <row r="16847" spans="7:7" s="66" customFormat="1" ht="14.25" x14ac:dyDescent="0.25">
      <c r="G16847" s="28"/>
    </row>
    <row r="16848" spans="7:7" s="66" customFormat="1" ht="14.25" x14ac:dyDescent="0.25">
      <c r="G16848" s="28"/>
    </row>
    <row r="16849" spans="7:7" s="66" customFormat="1" ht="14.25" x14ac:dyDescent="0.25">
      <c r="G16849" s="28"/>
    </row>
    <row r="16850" spans="7:7" s="66" customFormat="1" ht="14.25" x14ac:dyDescent="0.25">
      <c r="G16850" s="28"/>
    </row>
    <row r="16851" spans="7:7" s="66" customFormat="1" ht="14.25" x14ac:dyDescent="0.25">
      <c r="G16851" s="28"/>
    </row>
    <row r="16852" spans="7:7" s="66" customFormat="1" ht="14.25" x14ac:dyDescent="0.25">
      <c r="G16852" s="28"/>
    </row>
    <row r="16853" spans="7:7" s="66" customFormat="1" ht="14.25" x14ac:dyDescent="0.25">
      <c r="G16853" s="28"/>
    </row>
    <row r="16854" spans="7:7" s="66" customFormat="1" ht="14.25" x14ac:dyDescent="0.25">
      <c r="G16854" s="28"/>
    </row>
    <row r="16855" spans="7:7" s="66" customFormat="1" ht="14.25" x14ac:dyDescent="0.25">
      <c r="G16855" s="28"/>
    </row>
    <row r="16856" spans="7:7" s="66" customFormat="1" ht="14.25" x14ac:dyDescent="0.25">
      <c r="G16856" s="28"/>
    </row>
    <row r="16857" spans="7:7" s="66" customFormat="1" ht="14.25" x14ac:dyDescent="0.25">
      <c r="G16857" s="28"/>
    </row>
    <row r="16858" spans="7:7" s="66" customFormat="1" ht="14.25" x14ac:dyDescent="0.25">
      <c r="G16858" s="28"/>
    </row>
    <row r="16859" spans="7:7" s="66" customFormat="1" ht="14.25" x14ac:dyDescent="0.25">
      <c r="G16859" s="28"/>
    </row>
    <row r="16860" spans="7:7" s="66" customFormat="1" ht="14.25" x14ac:dyDescent="0.25">
      <c r="G16860" s="28"/>
    </row>
    <row r="16861" spans="7:7" s="66" customFormat="1" ht="14.25" x14ac:dyDescent="0.25">
      <c r="G16861" s="28"/>
    </row>
    <row r="16862" spans="7:7" s="66" customFormat="1" ht="14.25" x14ac:dyDescent="0.25">
      <c r="G16862" s="28"/>
    </row>
    <row r="16863" spans="7:7" s="66" customFormat="1" ht="14.25" x14ac:dyDescent="0.25">
      <c r="G16863" s="28"/>
    </row>
    <row r="16864" spans="7:7" s="66" customFormat="1" ht="14.25" x14ac:dyDescent="0.25">
      <c r="G16864" s="28"/>
    </row>
    <row r="16865" spans="7:7" s="66" customFormat="1" ht="14.25" x14ac:dyDescent="0.25">
      <c r="G16865" s="28"/>
    </row>
    <row r="16866" spans="7:7" s="66" customFormat="1" ht="14.25" x14ac:dyDescent="0.25">
      <c r="G16866" s="28"/>
    </row>
    <row r="16867" spans="7:7" s="66" customFormat="1" ht="14.25" x14ac:dyDescent="0.25">
      <c r="G16867" s="28"/>
    </row>
    <row r="16868" spans="7:7" s="66" customFormat="1" ht="14.25" x14ac:dyDescent="0.25">
      <c r="G16868" s="28"/>
    </row>
    <row r="16869" spans="7:7" s="66" customFormat="1" ht="14.25" x14ac:dyDescent="0.25">
      <c r="G16869" s="28"/>
    </row>
    <row r="16870" spans="7:7" s="66" customFormat="1" ht="14.25" x14ac:dyDescent="0.25">
      <c r="G16870" s="28"/>
    </row>
    <row r="16871" spans="7:7" s="66" customFormat="1" ht="14.25" x14ac:dyDescent="0.25">
      <c r="G16871" s="28"/>
    </row>
    <row r="16872" spans="7:7" s="66" customFormat="1" ht="14.25" x14ac:dyDescent="0.25">
      <c r="G16872" s="28"/>
    </row>
    <row r="16873" spans="7:7" s="66" customFormat="1" ht="14.25" x14ac:dyDescent="0.25">
      <c r="G16873" s="28"/>
    </row>
    <row r="16874" spans="7:7" s="66" customFormat="1" ht="14.25" x14ac:dyDescent="0.25">
      <c r="G16874" s="28"/>
    </row>
    <row r="16875" spans="7:7" s="66" customFormat="1" ht="14.25" x14ac:dyDescent="0.25">
      <c r="G16875" s="28"/>
    </row>
    <row r="16876" spans="7:7" s="66" customFormat="1" ht="14.25" x14ac:dyDescent="0.25">
      <c r="G16876" s="28"/>
    </row>
    <row r="16877" spans="7:7" s="66" customFormat="1" ht="14.25" x14ac:dyDescent="0.25">
      <c r="G16877" s="28"/>
    </row>
    <row r="16878" spans="7:7" s="66" customFormat="1" ht="14.25" x14ac:dyDescent="0.25">
      <c r="G16878" s="28"/>
    </row>
    <row r="16879" spans="7:7" s="66" customFormat="1" ht="14.25" x14ac:dyDescent="0.25">
      <c r="G16879" s="28"/>
    </row>
    <row r="16880" spans="7:7" s="66" customFormat="1" ht="14.25" x14ac:dyDescent="0.25">
      <c r="G16880" s="28"/>
    </row>
    <row r="16881" spans="7:7" s="66" customFormat="1" ht="14.25" x14ac:dyDescent="0.25">
      <c r="G16881" s="28"/>
    </row>
    <row r="16882" spans="7:7" s="66" customFormat="1" ht="14.25" x14ac:dyDescent="0.25">
      <c r="G16882" s="28"/>
    </row>
    <row r="16883" spans="7:7" s="66" customFormat="1" ht="14.25" x14ac:dyDescent="0.25">
      <c r="G16883" s="28"/>
    </row>
    <row r="16884" spans="7:7" s="66" customFormat="1" ht="14.25" x14ac:dyDescent="0.25">
      <c r="G16884" s="28"/>
    </row>
    <row r="16885" spans="7:7" s="66" customFormat="1" ht="14.25" x14ac:dyDescent="0.25">
      <c r="G16885" s="28"/>
    </row>
    <row r="16886" spans="7:7" s="66" customFormat="1" ht="14.25" x14ac:dyDescent="0.25">
      <c r="G16886" s="28"/>
    </row>
    <row r="16887" spans="7:7" s="66" customFormat="1" ht="14.25" x14ac:dyDescent="0.25">
      <c r="G16887" s="28"/>
    </row>
    <row r="16888" spans="7:7" s="66" customFormat="1" ht="14.25" x14ac:dyDescent="0.25">
      <c r="G16888" s="28"/>
    </row>
    <row r="16889" spans="7:7" s="66" customFormat="1" ht="14.25" x14ac:dyDescent="0.25">
      <c r="G16889" s="28"/>
    </row>
    <row r="16890" spans="7:7" s="66" customFormat="1" ht="14.25" x14ac:dyDescent="0.25">
      <c r="G16890" s="28"/>
    </row>
    <row r="16891" spans="7:7" s="66" customFormat="1" ht="14.25" x14ac:dyDescent="0.25">
      <c r="G16891" s="28"/>
    </row>
    <row r="16892" spans="7:7" s="66" customFormat="1" ht="14.25" x14ac:dyDescent="0.25">
      <c r="G16892" s="28"/>
    </row>
    <row r="16893" spans="7:7" s="66" customFormat="1" ht="14.25" x14ac:dyDescent="0.25">
      <c r="G16893" s="28"/>
    </row>
    <row r="16894" spans="7:7" s="66" customFormat="1" ht="14.25" x14ac:dyDescent="0.25">
      <c r="G16894" s="28"/>
    </row>
    <row r="16895" spans="7:7" s="66" customFormat="1" ht="14.25" x14ac:dyDescent="0.25">
      <c r="G16895" s="28"/>
    </row>
    <row r="16896" spans="7:7" s="66" customFormat="1" ht="14.25" x14ac:dyDescent="0.25">
      <c r="G16896" s="28"/>
    </row>
    <row r="16897" spans="7:7" s="66" customFormat="1" ht="14.25" x14ac:dyDescent="0.25">
      <c r="G16897" s="28"/>
    </row>
    <row r="16898" spans="7:7" s="66" customFormat="1" ht="14.25" x14ac:dyDescent="0.25">
      <c r="G16898" s="28"/>
    </row>
    <row r="16899" spans="7:7" s="66" customFormat="1" ht="14.25" x14ac:dyDescent="0.25">
      <c r="G16899" s="28"/>
    </row>
    <row r="16900" spans="7:7" s="66" customFormat="1" ht="14.25" x14ac:dyDescent="0.25">
      <c r="G16900" s="28"/>
    </row>
    <row r="16901" spans="7:7" s="66" customFormat="1" ht="14.25" x14ac:dyDescent="0.25">
      <c r="G16901" s="28"/>
    </row>
    <row r="16902" spans="7:7" s="66" customFormat="1" ht="14.25" x14ac:dyDescent="0.25">
      <c r="G16902" s="28"/>
    </row>
    <row r="16903" spans="7:7" s="66" customFormat="1" ht="14.25" x14ac:dyDescent="0.25">
      <c r="G16903" s="28"/>
    </row>
    <row r="16904" spans="7:7" s="66" customFormat="1" ht="14.25" x14ac:dyDescent="0.25">
      <c r="G16904" s="28"/>
    </row>
    <row r="16905" spans="7:7" s="66" customFormat="1" ht="14.25" x14ac:dyDescent="0.25">
      <c r="G16905" s="28"/>
    </row>
    <row r="16906" spans="7:7" s="66" customFormat="1" ht="14.25" x14ac:dyDescent="0.25">
      <c r="G16906" s="28"/>
    </row>
    <row r="16907" spans="7:7" s="66" customFormat="1" ht="14.25" x14ac:dyDescent="0.25">
      <c r="G16907" s="28"/>
    </row>
    <row r="16908" spans="7:7" s="66" customFormat="1" ht="14.25" x14ac:dyDescent="0.25">
      <c r="G16908" s="28"/>
    </row>
    <row r="16909" spans="7:7" s="66" customFormat="1" ht="14.25" x14ac:dyDescent="0.25">
      <c r="G16909" s="28"/>
    </row>
    <row r="16910" spans="7:7" s="66" customFormat="1" ht="14.25" x14ac:dyDescent="0.25">
      <c r="G16910" s="28"/>
    </row>
    <row r="16911" spans="7:7" s="66" customFormat="1" ht="14.25" x14ac:dyDescent="0.25">
      <c r="G16911" s="28"/>
    </row>
    <row r="16912" spans="7:7" s="66" customFormat="1" ht="14.25" x14ac:dyDescent="0.25">
      <c r="G16912" s="28"/>
    </row>
    <row r="16913" spans="7:7" s="66" customFormat="1" ht="14.25" x14ac:dyDescent="0.25">
      <c r="G16913" s="28"/>
    </row>
    <row r="16914" spans="7:7" s="66" customFormat="1" ht="14.25" x14ac:dyDescent="0.25">
      <c r="G16914" s="28"/>
    </row>
    <row r="16915" spans="7:7" s="66" customFormat="1" ht="14.25" x14ac:dyDescent="0.25">
      <c r="G16915" s="28"/>
    </row>
    <row r="16916" spans="7:7" s="66" customFormat="1" ht="14.25" x14ac:dyDescent="0.25">
      <c r="G16916" s="28"/>
    </row>
    <row r="16917" spans="7:7" s="66" customFormat="1" ht="14.25" x14ac:dyDescent="0.25">
      <c r="G16917" s="28"/>
    </row>
    <row r="16918" spans="7:7" s="66" customFormat="1" ht="14.25" x14ac:dyDescent="0.25">
      <c r="G16918" s="28"/>
    </row>
    <row r="16919" spans="7:7" s="66" customFormat="1" ht="14.25" x14ac:dyDescent="0.25">
      <c r="G16919" s="28"/>
    </row>
    <row r="16920" spans="7:7" s="66" customFormat="1" ht="14.25" x14ac:dyDescent="0.25">
      <c r="G16920" s="28"/>
    </row>
    <row r="16921" spans="7:7" s="66" customFormat="1" ht="14.25" x14ac:dyDescent="0.25">
      <c r="G16921" s="28"/>
    </row>
    <row r="16922" spans="7:7" s="66" customFormat="1" ht="14.25" x14ac:dyDescent="0.25">
      <c r="G16922" s="28"/>
    </row>
    <row r="16923" spans="7:7" s="66" customFormat="1" ht="14.25" x14ac:dyDescent="0.25">
      <c r="G16923" s="28"/>
    </row>
    <row r="16924" spans="7:7" s="66" customFormat="1" ht="14.25" x14ac:dyDescent="0.25">
      <c r="G16924" s="28"/>
    </row>
    <row r="16925" spans="7:7" s="66" customFormat="1" ht="14.25" x14ac:dyDescent="0.25">
      <c r="G16925" s="28"/>
    </row>
    <row r="16926" spans="7:7" s="66" customFormat="1" ht="14.25" x14ac:dyDescent="0.25">
      <c r="G16926" s="28"/>
    </row>
    <row r="16927" spans="7:7" s="66" customFormat="1" ht="14.25" x14ac:dyDescent="0.25">
      <c r="G16927" s="28"/>
    </row>
    <row r="16928" spans="7:7" s="66" customFormat="1" ht="14.25" x14ac:dyDescent="0.25">
      <c r="G16928" s="28"/>
    </row>
    <row r="16929" spans="7:7" s="66" customFormat="1" ht="14.25" x14ac:dyDescent="0.25">
      <c r="G16929" s="28"/>
    </row>
    <row r="16930" spans="7:7" s="66" customFormat="1" ht="14.25" x14ac:dyDescent="0.25">
      <c r="G16930" s="28"/>
    </row>
    <row r="16931" spans="7:7" s="66" customFormat="1" ht="14.25" x14ac:dyDescent="0.25">
      <c r="G16931" s="28"/>
    </row>
    <row r="16932" spans="7:7" s="66" customFormat="1" ht="14.25" x14ac:dyDescent="0.25">
      <c r="G16932" s="28"/>
    </row>
    <row r="16933" spans="7:7" s="66" customFormat="1" ht="14.25" x14ac:dyDescent="0.25">
      <c r="G16933" s="28"/>
    </row>
    <row r="16934" spans="7:7" s="66" customFormat="1" ht="14.25" x14ac:dyDescent="0.25">
      <c r="G16934" s="28"/>
    </row>
    <row r="16935" spans="7:7" s="66" customFormat="1" ht="14.25" x14ac:dyDescent="0.25">
      <c r="G16935" s="28"/>
    </row>
    <row r="16936" spans="7:7" s="66" customFormat="1" ht="14.25" x14ac:dyDescent="0.25">
      <c r="G16936" s="28"/>
    </row>
    <row r="16937" spans="7:7" s="66" customFormat="1" ht="14.25" x14ac:dyDescent="0.25">
      <c r="G16937" s="28"/>
    </row>
    <row r="16938" spans="7:7" s="66" customFormat="1" ht="14.25" x14ac:dyDescent="0.25">
      <c r="G16938" s="28"/>
    </row>
    <row r="16939" spans="7:7" s="66" customFormat="1" ht="14.25" x14ac:dyDescent="0.25">
      <c r="G16939" s="28"/>
    </row>
    <row r="16940" spans="7:7" s="66" customFormat="1" ht="14.25" x14ac:dyDescent="0.25">
      <c r="G16940" s="28"/>
    </row>
    <row r="16941" spans="7:7" s="66" customFormat="1" ht="14.25" x14ac:dyDescent="0.25">
      <c r="G16941" s="28"/>
    </row>
    <row r="16942" spans="7:7" s="66" customFormat="1" ht="14.25" x14ac:dyDescent="0.25">
      <c r="G16942" s="28"/>
    </row>
    <row r="16943" spans="7:7" s="66" customFormat="1" ht="14.25" x14ac:dyDescent="0.25">
      <c r="G16943" s="28"/>
    </row>
    <row r="16944" spans="7:7" s="66" customFormat="1" ht="14.25" x14ac:dyDescent="0.25">
      <c r="G16944" s="28"/>
    </row>
    <row r="16945" spans="7:7" s="66" customFormat="1" ht="14.25" x14ac:dyDescent="0.25">
      <c r="G16945" s="28"/>
    </row>
    <row r="16946" spans="7:7" s="66" customFormat="1" ht="14.25" x14ac:dyDescent="0.25">
      <c r="G16946" s="28"/>
    </row>
    <row r="16947" spans="7:7" s="66" customFormat="1" ht="14.25" x14ac:dyDescent="0.25">
      <c r="G16947" s="28"/>
    </row>
    <row r="16948" spans="7:7" s="66" customFormat="1" ht="14.25" x14ac:dyDescent="0.25">
      <c r="G16948" s="28"/>
    </row>
    <row r="16949" spans="7:7" s="66" customFormat="1" ht="14.25" x14ac:dyDescent="0.25">
      <c r="G16949" s="28"/>
    </row>
    <row r="16950" spans="7:7" s="66" customFormat="1" ht="14.25" x14ac:dyDescent="0.25">
      <c r="G16950" s="28"/>
    </row>
    <row r="16951" spans="7:7" s="66" customFormat="1" ht="14.25" x14ac:dyDescent="0.25">
      <c r="G16951" s="28"/>
    </row>
    <row r="16952" spans="7:7" s="66" customFormat="1" ht="14.25" x14ac:dyDescent="0.25">
      <c r="G16952" s="28"/>
    </row>
    <row r="16953" spans="7:7" s="66" customFormat="1" ht="14.25" x14ac:dyDescent="0.25">
      <c r="G16953" s="28"/>
    </row>
    <row r="16954" spans="7:7" s="66" customFormat="1" ht="14.25" x14ac:dyDescent="0.25">
      <c r="G16954" s="28"/>
    </row>
    <row r="16955" spans="7:7" s="66" customFormat="1" ht="14.25" x14ac:dyDescent="0.25">
      <c r="G16955" s="28"/>
    </row>
    <row r="16956" spans="7:7" s="66" customFormat="1" ht="14.25" x14ac:dyDescent="0.25">
      <c r="G16956" s="28"/>
    </row>
    <row r="16957" spans="7:7" s="66" customFormat="1" ht="14.25" x14ac:dyDescent="0.25">
      <c r="G16957" s="28"/>
    </row>
    <row r="16958" spans="7:7" s="66" customFormat="1" ht="14.25" x14ac:dyDescent="0.25">
      <c r="G16958" s="28"/>
    </row>
    <row r="16959" spans="7:7" s="66" customFormat="1" ht="14.25" x14ac:dyDescent="0.25">
      <c r="G16959" s="28"/>
    </row>
    <row r="16960" spans="7:7" s="66" customFormat="1" ht="14.25" x14ac:dyDescent="0.25">
      <c r="G16960" s="28"/>
    </row>
    <row r="16961" spans="7:7" s="66" customFormat="1" ht="14.25" x14ac:dyDescent="0.25">
      <c r="G16961" s="28"/>
    </row>
    <row r="16962" spans="7:7" s="66" customFormat="1" ht="14.25" x14ac:dyDescent="0.25">
      <c r="G16962" s="28"/>
    </row>
    <row r="16963" spans="7:7" s="66" customFormat="1" ht="14.25" x14ac:dyDescent="0.25">
      <c r="G16963" s="28"/>
    </row>
    <row r="16964" spans="7:7" s="66" customFormat="1" ht="14.25" x14ac:dyDescent="0.25">
      <c r="G16964" s="28"/>
    </row>
    <row r="16965" spans="7:7" s="66" customFormat="1" ht="14.25" x14ac:dyDescent="0.25">
      <c r="G16965" s="28"/>
    </row>
    <row r="16966" spans="7:7" s="66" customFormat="1" ht="14.25" x14ac:dyDescent="0.25">
      <c r="G16966" s="28"/>
    </row>
    <row r="16967" spans="7:7" s="66" customFormat="1" ht="14.25" x14ac:dyDescent="0.25">
      <c r="G16967" s="28"/>
    </row>
    <row r="16968" spans="7:7" s="66" customFormat="1" ht="14.25" x14ac:dyDescent="0.25">
      <c r="G16968" s="28"/>
    </row>
    <row r="16969" spans="7:7" s="66" customFormat="1" ht="14.25" x14ac:dyDescent="0.25">
      <c r="G16969" s="28"/>
    </row>
    <row r="16970" spans="7:7" s="66" customFormat="1" ht="14.25" x14ac:dyDescent="0.25">
      <c r="G16970" s="28"/>
    </row>
    <row r="16971" spans="7:7" s="66" customFormat="1" ht="14.25" x14ac:dyDescent="0.25">
      <c r="G16971" s="28"/>
    </row>
    <row r="16972" spans="7:7" s="66" customFormat="1" ht="14.25" x14ac:dyDescent="0.25">
      <c r="G16972" s="28"/>
    </row>
    <row r="16973" spans="7:7" s="66" customFormat="1" ht="14.25" x14ac:dyDescent="0.25">
      <c r="G16973" s="28"/>
    </row>
    <row r="16974" spans="7:7" s="66" customFormat="1" ht="14.25" x14ac:dyDescent="0.25">
      <c r="G16974" s="28"/>
    </row>
    <row r="16975" spans="7:7" s="66" customFormat="1" ht="14.25" x14ac:dyDescent="0.25">
      <c r="G16975" s="28"/>
    </row>
    <row r="16976" spans="7:7" s="66" customFormat="1" ht="14.25" x14ac:dyDescent="0.25">
      <c r="G16976" s="28"/>
    </row>
    <row r="16977" spans="7:7" s="66" customFormat="1" ht="14.25" x14ac:dyDescent="0.25">
      <c r="G16977" s="28"/>
    </row>
    <row r="16978" spans="7:7" s="66" customFormat="1" ht="14.25" x14ac:dyDescent="0.25">
      <c r="G16978" s="28"/>
    </row>
    <row r="16979" spans="7:7" s="66" customFormat="1" ht="14.25" x14ac:dyDescent="0.25">
      <c r="G16979" s="28"/>
    </row>
    <row r="16980" spans="7:7" s="66" customFormat="1" ht="14.25" x14ac:dyDescent="0.25">
      <c r="G16980" s="28"/>
    </row>
    <row r="16981" spans="7:7" s="66" customFormat="1" ht="14.25" x14ac:dyDescent="0.25">
      <c r="G16981" s="28"/>
    </row>
    <row r="16982" spans="7:7" s="66" customFormat="1" ht="14.25" x14ac:dyDescent="0.25">
      <c r="G16982" s="28"/>
    </row>
    <row r="16983" spans="7:7" s="66" customFormat="1" ht="14.25" x14ac:dyDescent="0.25">
      <c r="G16983" s="28"/>
    </row>
    <row r="16984" spans="7:7" s="66" customFormat="1" ht="14.25" x14ac:dyDescent="0.25">
      <c r="G16984" s="28"/>
    </row>
    <row r="16985" spans="7:7" s="66" customFormat="1" ht="14.25" x14ac:dyDescent="0.25">
      <c r="G16985" s="28"/>
    </row>
    <row r="16986" spans="7:7" s="66" customFormat="1" ht="14.25" x14ac:dyDescent="0.25">
      <c r="G16986" s="28"/>
    </row>
    <row r="16987" spans="7:7" s="66" customFormat="1" ht="14.25" x14ac:dyDescent="0.25">
      <c r="G16987" s="28"/>
    </row>
    <row r="16988" spans="7:7" s="66" customFormat="1" ht="14.25" x14ac:dyDescent="0.25">
      <c r="G16988" s="28"/>
    </row>
    <row r="16989" spans="7:7" s="66" customFormat="1" ht="14.25" x14ac:dyDescent="0.25">
      <c r="G16989" s="28"/>
    </row>
    <row r="16990" spans="7:7" s="66" customFormat="1" ht="14.25" x14ac:dyDescent="0.25">
      <c r="G16990" s="28"/>
    </row>
    <row r="16991" spans="7:7" s="66" customFormat="1" ht="14.25" x14ac:dyDescent="0.25">
      <c r="G16991" s="28"/>
    </row>
    <row r="16992" spans="7:7" s="66" customFormat="1" ht="14.25" x14ac:dyDescent="0.25">
      <c r="G16992" s="28"/>
    </row>
    <row r="16993" spans="7:7" s="66" customFormat="1" ht="14.25" x14ac:dyDescent="0.25">
      <c r="G16993" s="28"/>
    </row>
    <row r="16994" spans="7:7" s="66" customFormat="1" ht="14.25" x14ac:dyDescent="0.25">
      <c r="G16994" s="28"/>
    </row>
    <row r="16995" spans="7:7" s="66" customFormat="1" ht="14.25" x14ac:dyDescent="0.25">
      <c r="G16995" s="28"/>
    </row>
    <row r="16996" spans="7:7" s="66" customFormat="1" ht="14.25" x14ac:dyDescent="0.25">
      <c r="G16996" s="28"/>
    </row>
    <row r="16997" spans="7:7" s="66" customFormat="1" ht="14.25" x14ac:dyDescent="0.25">
      <c r="G16997" s="28"/>
    </row>
    <row r="16998" spans="7:7" s="66" customFormat="1" ht="14.25" x14ac:dyDescent="0.25">
      <c r="G16998" s="28"/>
    </row>
    <row r="16999" spans="7:7" s="66" customFormat="1" ht="14.25" x14ac:dyDescent="0.25">
      <c r="G16999" s="28"/>
    </row>
    <row r="17000" spans="7:7" s="66" customFormat="1" ht="14.25" x14ac:dyDescent="0.25">
      <c r="G17000" s="28"/>
    </row>
    <row r="17001" spans="7:7" s="66" customFormat="1" ht="14.25" x14ac:dyDescent="0.25">
      <c r="G17001" s="28"/>
    </row>
    <row r="17002" spans="7:7" s="66" customFormat="1" ht="14.25" x14ac:dyDescent="0.25">
      <c r="G17002" s="28"/>
    </row>
    <row r="17003" spans="7:7" s="66" customFormat="1" ht="14.25" x14ac:dyDescent="0.25">
      <c r="G17003" s="28"/>
    </row>
    <row r="17004" spans="7:7" s="66" customFormat="1" ht="14.25" x14ac:dyDescent="0.25">
      <c r="G17004" s="28"/>
    </row>
    <row r="17005" spans="7:7" s="66" customFormat="1" ht="14.25" x14ac:dyDescent="0.25">
      <c r="G17005" s="28"/>
    </row>
    <row r="17006" spans="7:7" s="66" customFormat="1" ht="14.25" x14ac:dyDescent="0.25">
      <c r="G17006" s="28"/>
    </row>
    <row r="17007" spans="7:7" s="66" customFormat="1" ht="14.25" x14ac:dyDescent="0.25">
      <c r="G17007" s="28"/>
    </row>
    <row r="17008" spans="7:7" s="66" customFormat="1" ht="14.25" x14ac:dyDescent="0.25">
      <c r="G17008" s="28"/>
    </row>
    <row r="17009" spans="7:7" s="66" customFormat="1" ht="14.25" x14ac:dyDescent="0.25">
      <c r="G17009" s="28"/>
    </row>
    <row r="17010" spans="7:7" s="66" customFormat="1" ht="14.25" x14ac:dyDescent="0.25">
      <c r="G17010" s="28"/>
    </row>
    <row r="17011" spans="7:7" s="66" customFormat="1" ht="14.25" x14ac:dyDescent="0.25">
      <c r="G17011" s="28"/>
    </row>
    <row r="17012" spans="7:7" s="66" customFormat="1" ht="14.25" x14ac:dyDescent="0.25">
      <c r="G17012" s="28"/>
    </row>
    <row r="17013" spans="7:7" s="66" customFormat="1" ht="14.25" x14ac:dyDescent="0.25">
      <c r="G17013" s="28"/>
    </row>
    <row r="17014" spans="7:7" s="66" customFormat="1" ht="14.25" x14ac:dyDescent="0.25">
      <c r="G17014" s="28"/>
    </row>
    <row r="17015" spans="7:7" s="66" customFormat="1" ht="14.25" x14ac:dyDescent="0.25">
      <c r="G17015" s="28"/>
    </row>
    <row r="17016" spans="7:7" s="66" customFormat="1" ht="14.25" x14ac:dyDescent="0.25">
      <c r="G17016" s="28"/>
    </row>
    <row r="17017" spans="7:7" s="66" customFormat="1" ht="14.25" x14ac:dyDescent="0.25">
      <c r="G17017" s="28"/>
    </row>
    <row r="17018" spans="7:7" s="66" customFormat="1" ht="14.25" x14ac:dyDescent="0.25">
      <c r="G17018" s="28"/>
    </row>
    <row r="17019" spans="7:7" s="66" customFormat="1" ht="14.25" x14ac:dyDescent="0.25">
      <c r="G17019" s="28"/>
    </row>
    <row r="17020" spans="7:7" s="66" customFormat="1" ht="14.25" x14ac:dyDescent="0.25">
      <c r="G17020" s="28"/>
    </row>
    <row r="17021" spans="7:7" s="66" customFormat="1" ht="14.25" x14ac:dyDescent="0.25">
      <c r="G17021" s="28"/>
    </row>
    <row r="17022" spans="7:7" s="66" customFormat="1" ht="14.25" x14ac:dyDescent="0.25">
      <c r="G17022" s="28"/>
    </row>
    <row r="17023" spans="7:7" s="66" customFormat="1" ht="14.25" x14ac:dyDescent="0.25">
      <c r="G17023" s="28"/>
    </row>
    <row r="17024" spans="7:7" s="66" customFormat="1" ht="14.25" x14ac:dyDescent="0.25">
      <c r="G17024" s="28"/>
    </row>
    <row r="17025" spans="7:7" s="66" customFormat="1" ht="14.25" x14ac:dyDescent="0.25">
      <c r="G17025" s="28"/>
    </row>
    <row r="17026" spans="7:7" s="66" customFormat="1" ht="14.25" x14ac:dyDescent="0.25">
      <c r="G17026" s="28"/>
    </row>
    <row r="17027" spans="7:7" s="66" customFormat="1" ht="14.25" x14ac:dyDescent="0.25">
      <c r="G17027" s="28"/>
    </row>
    <row r="17028" spans="7:7" s="66" customFormat="1" ht="14.25" x14ac:dyDescent="0.25">
      <c r="G17028" s="28"/>
    </row>
    <row r="17029" spans="7:7" s="66" customFormat="1" ht="14.25" x14ac:dyDescent="0.25">
      <c r="G17029" s="28"/>
    </row>
    <row r="17030" spans="7:7" s="66" customFormat="1" ht="14.25" x14ac:dyDescent="0.25">
      <c r="G17030" s="28"/>
    </row>
    <row r="17031" spans="7:7" s="66" customFormat="1" ht="14.25" x14ac:dyDescent="0.25">
      <c r="G17031" s="28"/>
    </row>
    <row r="17032" spans="7:7" s="66" customFormat="1" ht="14.25" x14ac:dyDescent="0.25">
      <c r="G17032" s="28"/>
    </row>
    <row r="17033" spans="7:7" s="66" customFormat="1" ht="14.25" x14ac:dyDescent="0.25">
      <c r="G17033" s="28"/>
    </row>
    <row r="17034" spans="7:7" s="66" customFormat="1" ht="14.25" x14ac:dyDescent="0.25">
      <c r="G17034" s="28"/>
    </row>
    <row r="17035" spans="7:7" s="66" customFormat="1" ht="14.25" x14ac:dyDescent="0.25">
      <c r="G17035" s="28"/>
    </row>
    <row r="17036" spans="7:7" s="66" customFormat="1" ht="14.25" x14ac:dyDescent="0.25">
      <c r="G17036" s="28"/>
    </row>
    <row r="17037" spans="7:7" s="66" customFormat="1" ht="14.25" x14ac:dyDescent="0.25">
      <c r="G17037" s="28"/>
    </row>
    <row r="17038" spans="7:7" s="66" customFormat="1" ht="14.25" x14ac:dyDescent="0.25">
      <c r="G17038" s="28"/>
    </row>
    <row r="17039" spans="7:7" s="66" customFormat="1" ht="14.25" x14ac:dyDescent="0.25">
      <c r="G17039" s="28"/>
    </row>
    <row r="17040" spans="7:7" s="66" customFormat="1" ht="14.25" x14ac:dyDescent="0.25">
      <c r="G17040" s="28"/>
    </row>
    <row r="17041" spans="7:7" s="66" customFormat="1" ht="14.25" x14ac:dyDescent="0.25">
      <c r="G17041" s="28"/>
    </row>
    <row r="17042" spans="7:7" s="66" customFormat="1" ht="14.25" x14ac:dyDescent="0.25">
      <c r="G17042" s="28"/>
    </row>
    <row r="17043" spans="7:7" s="66" customFormat="1" ht="14.25" x14ac:dyDescent="0.25">
      <c r="G17043" s="28"/>
    </row>
    <row r="17044" spans="7:7" s="66" customFormat="1" ht="14.25" x14ac:dyDescent="0.25">
      <c r="G17044" s="28"/>
    </row>
    <row r="17045" spans="7:7" s="66" customFormat="1" ht="14.25" x14ac:dyDescent="0.25">
      <c r="G17045" s="28"/>
    </row>
    <row r="17046" spans="7:7" s="66" customFormat="1" ht="14.25" x14ac:dyDescent="0.25">
      <c r="G17046" s="28"/>
    </row>
    <row r="17047" spans="7:7" s="66" customFormat="1" ht="14.25" x14ac:dyDescent="0.25">
      <c r="G17047" s="28"/>
    </row>
    <row r="17048" spans="7:7" s="66" customFormat="1" ht="14.25" x14ac:dyDescent="0.25">
      <c r="G17048" s="28"/>
    </row>
    <row r="17049" spans="7:7" s="66" customFormat="1" ht="14.25" x14ac:dyDescent="0.25">
      <c r="G17049" s="28"/>
    </row>
    <row r="17050" spans="7:7" s="66" customFormat="1" ht="14.25" x14ac:dyDescent="0.25">
      <c r="G17050" s="28"/>
    </row>
    <row r="17051" spans="7:7" s="66" customFormat="1" ht="14.25" x14ac:dyDescent="0.25">
      <c r="G17051" s="28"/>
    </row>
    <row r="17052" spans="7:7" s="66" customFormat="1" ht="14.25" x14ac:dyDescent="0.25">
      <c r="G17052" s="28"/>
    </row>
    <row r="17053" spans="7:7" s="66" customFormat="1" ht="14.25" x14ac:dyDescent="0.25">
      <c r="G17053" s="28"/>
    </row>
    <row r="17054" spans="7:7" s="66" customFormat="1" ht="14.25" x14ac:dyDescent="0.25">
      <c r="G17054" s="28"/>
    </row>
    <row r="17055" spans="7:7" s="66" customFormat="1" ht="14.25" x14ac:dyDescent="0.25">
      <c r="G17055" s="28"/>
    </row>
    <row r="17056" spans="7:7" s="66" customFormat="1" ht="14.25" x14ac:dyDescent="0.25">
      <c r="G17056" s="28"/>
    </row>
    <row r="17057" spans="7:7" s="66" customFormat="1" ht="14.25" x14ac:dyDescent="0.25">
      <c r="G17057" s="28"/>
    </row>
    <row r="17058" spans="7:7" s="66" customFormat="1" ht="14.25" x14ac:dyDescent="0.25">
      <c r="G17058" s="28"/>
    </row>
    <row r="17059" spans="7:7" s="66" customFormat="1" ht="14.25" x14ac:dyDescent="0.25">
      <c r="G17059" s="28"/>
    </row>
    <row r="17060" spans="7:7" s="66" customFormat="1" ht="14.25" x14ac:dyDescent="0.25">
      <c r="G17060" s="28"/>
    </row>
    <row r="17061" spans="7:7" s="66" customFormat="1" ht="14.25" x14ac:dyDescent="0.25">
      <c r="G17061" s="28"/>
    </row>
    <row r="17062" spans="7:7" s="66" customFormat="1" ht="14.25" x14ac:dyDescent="0.25">
      <c r="G17062" s="28"/>
    </row>
    <row r="17063" spans="7:7" s="66" customFormat="1" ht="14.25" x14ac:dyDescent="0.25">
      <c r="G17063" s="28"/>
    </row>
    <row r="17064" spans="7:7" s="66" customFormat="1" ht="14.25" x14ac:dyDescent="0.25">
      <c r="G17064" s="28"/>
    </row>
    <row r="17065" spans="7:7" s="66" customFormat="1" ht="14.25" x14ac:dyDescent="0.25">
      <c r="G17065" s="28"/>
    </row>
    <row r="17066" spans="7:7" s="66" customFormat="1" ht="14.25" x14ac:dyDescent="0.25">
      <c r="G17066" s="28"/>
    </row>
    <row r="17067" spans="7:7" s="66" customFormat="1" ht="14.25" x14ac:dyDescent="0.25">
      <c r="G17067" s="28"/>
    </row>
    <row r="17068" spans="7:7" s="66" customFormat="1" ht="14.25" x14ac:dyDescent="0.25">
      <c r="G17068" s="28"/>
    </row>
    <row r="17069" spans="7:7" s="66" customFormat="1" ht="14.25" x14ac:dyDescent="0.25">
      <c r="G17069" s="28"/>
    </row>
    <row r="17070" spans="7:7" s="66" customFormat="1" ht="14.25" x14ac:dyDescent="0.25">
      <c r="G17070" s="28"/>
    </row>
    <row r="17071" spans="7:7" s="66" customFormat="1" ht="14.25" x14ac:dyDescent="0.25">
      <c r="G17071" s="28"/>
    </row>
    <row r="17072" spans="7:7" s="66" customFormat="1" ht="14.25" x14ac:dyDescent="0.25">
      <c r="G17072" s="28"/>
    </row>
    <row r="17073" spans="7:7" s="66" customFormat="1" ht="14.25" x14ac:dyDescent="0.25">
      <c r="G17073" s="28"/>
    </row>
    <row r="17074" spans="7:7" s="66" customFormat="1" ht="14.25" x14ac:dyDescent="0.25">
      <c r="G17074" s="28"/>
    </row>
    <row r="17075" spans="7:7" s="66" customFormat="1" ht="14.25" x14ac:dyDescent="0.25">
      <c r="G17075" s="28"/>
    </row>
    <row r="17076" spans="7:7" s="66" customFormat="1" ht="14.25" x14ac:dyDescent="0.25">
      <c r="G17076" s="28"/>
    </row>
    <row r="17077" spans="7:7" s="66" customFormat="1" ht="14.25" x14ac:dyDescent="0.25">
      <c r="G17077" s="28"/>
    </row>
    <row r="17078" spans="7:7" s="66" customFormat="1" ht="14.25" x14ac:dyDescent="0.25">
      <c r="G17078" s="28"/>
    </row>
    <row r="17079" spans="7:7" s="66" customFormat="1" ht="14.25" x14ac:dyDescent="0.25">
      <c r="G17079" s="28"/>
    </row>
    <row r="17080" spans="7:7" s="66" customFormat="1" ht="14.25" x14ac:dyDescent="0.25">
      <c r="G17080" s="28"/>
    </row>
    <row r="17081" spans="7:7" s="66" customFormat="1" ht="14.25" x14ac:dyDescent="0.25">
      <c r="G17081" s="28"/>
    </row>
    <row r="17082" spans="7:7" s="66" customFormat="1" ht="14.25" x14ac:dyDescent="0.25">
      <c r="G17082" s="28"/>
    </row>
    <row r="17083" spans="7:7" s="66" customFormat="1" ht="14.25" x14ac:dyDescent="0.25">
      <c r="G17083" s="28"/>
    </row>
    <row r="17084" spans="7:7" s="66" customFormat="1" ht="14.25" x14ac:dyDescent="0.25">
      <c r="G17084" s="28"/>
    </row>
    <row r="17085" spans="7:7" s="66" customFormat="1" ht="14.25" x14ac:dyDescent="0.25">
      <c r="G17085" s="28"/>
    </row>
    <row r="17086" spans="7:7" s="66" customFormat="1" ht="14.25" x14ac:dyDescent="0.25">
      <c r="G17086" s="28"/>
    </row>
    <row r="17087" spans="7:7" s="66" customFormat="1" ht="14.25" x14ac:dyDescent="0.25">
      <c r="G17087" s="28"/>
    </row>
    <row r="17088" spans="7:7" s="66" customFormat="1" ht="14.25" x14ac:dyDescent="0.25">
      <c r="G17088" s="28"/>
    </row>
    <row r="17089" spans="7:7" s="66" customFormat="1" ht="14.25" x14ac:dyDescent="0.25">
      <c r="G17089" s="28"/>
    </row>
    <row r="17090" spans="7:7" s="66" customFormat="1" ht="14.25" x14ac:dyDescent="0.25">
      <c r="G17090" s="28"/>
    </row>
    <row r="17091" spans="7:7" s="66" customFormat="1" ht="14.25" x14ac:dyDescent="0.25">
      <c r="G17091" s="28"/>
    </row>
    <row r="17092" spans="7:7" s="66" customFormat="1" ht="14.25" x14ac:dyDescent="0.25">
      <c r="G17092" s="28"/>
    </row>
    <row r="17093" spans="7:7" s="66" customFormat="1" ht="14.25" x14ac:dyDescent="0.25">
      <c r="G17093" s="28"/>
    </row>
    <row r="17094" spans="7:7" s="66" customFormat="1" ht="14.25" x14ac:dyDescent="0.25">
      <c r="G17094" s="28"/>
    </row>
    <row r="17095" spans="7:7" s="66" customFormat="1" ht="14.25" x14ac:dyDescent="0.25">
      <c r="G17095" s="28"/>
    </row>
    <row r="17096" spans="7:7" s="66" customFormat="1" ht="14.25" x14ac:dyDescent="0.25">
      <c r="G17096" s="28"/>
    </row>
    <row r="17097" spans="7:7" s="66" customFormat="1" ht="14.25" x14ac:dyDescent="0.25">
      <c r="G17097" s="28"/>
    </row>
    <row r="17098" spans="7:7" s="66" customFormat="1" ht="14.25" x14ac:dyDescent="0.25">
      <c r="G17098" s="28"/>
    </row>
    <row r="17099" spans="7:7" s="66" customFormat="1" ht="14.25" x14ac:dyDescent="0.25">
      <c r="G17099" s="28"/>
    </row>
    <row r="17100" spans="7:7" s="66" customFormat="1" ht="14.25" x14ac:dyDescent="0.25">
      <c r="G17100" s="28"/>
    </row>
    <row r="17101" spans="7:7" s="66" customFormat="1" ht="14.25" x14ac:dyDescent="0.25">
      <c r="G17101" s="28"/>
    </row>
    <row r="17102" spans="7:7" s="66" customFormat="1" ht="14.25" x14ac:dyDescent="0.25">
      <c r="G17102" s="28"/>
    </row>
    <row r="17103" spans="7:7" s="66" customFormat="1" ht="14.25" x14ac:dyDescent="0.25">
      <c r="G17103" s="28"/>
    </row>
    <row r="17104" spans="7:7" s="66" customFormat="1" ht="14.25" x14ac:dyDescent="0.25">
      <c r="G17104" s="28"/>
    </row>
    <row r="17105" spans="7:7" s="66" customFormat="1" ht="14.25" x14ac:dyDescent="0.25">
      <c r="G17105" s="28"/>
    </row>
    <row r="17106" spans="7:7" s="66" customFormat="1" ht="14.25" x14ac:dyDescent="0.25">
      <c r="G17106" s="28"/>
    </row>
    <row r="17107" spans="7:7" s="66" customFormat="1" ht="14.25" x14ac:dyDescent="0.25">
      <c r="G17107" s="28"/>
    </row>
    <row r="17108" spans="7:7" s="66" customFormat="1" ht="14.25" x14ac:dyDescent="0.25">
      <c r="G17108" s="28"/>
    </row>
    <row r="17109" spans="7:7" s="66" customFormat="1" ht="14.25" x14ac:dyDescent="0.25">
      <c r="G17109" s="28"/>
    </row>
    <row r="17110" spans="7:7" s="66" customFormat="1" ht="14.25" x14ac:dyDescent="0.25">
      <c r="G17110" s="28"/>
    </row>
    <row r="17111" spans="7:7" s="66" customFormat="1" ht="14.25" x14ac:dyDescent="0.25">
      <c r="G17111" s="28"/>
    </row>
    <row r="17112" spans="7:7" s="66" customFormat="1" ht="14.25" x14ac:dyDescent="0.25">
      <c r="G17112" s="28"/>
    </row>
    <row r="17113" spans="7:7" s="66" customFormat="1" ht="14.25" x14ac:dyDescent="0.25">
      <c r="G17113" s="28"/>
    </row>
    <row r="17114" spans="7:7" s="66" customFormat="1" ht="14.25" x14ac:dyDescent="0.25">
      <c r="G17114" s="28"/>
    </row>
    <row r="17115" spans="7:7" s="66" customFormat="1" ht="14.25" x14ac:dyDescent="0.25">
      <c r="G17115" s="28"/>
    </row>
    <row r="17116" spans="7:7" s="66" customFormat="1" ht="14.25" x14ac:dyDescent="0.25">
      <c r="G17116" s="28"/>
    </row>
    <row r="17117" spans="7:7" s="66" customFormat="1" ht="14.25" x14ac:dyDescent="0.25">
      <c r="G17117" s="28"/>
    </row>
    <row r="17118" spans="7:7" s="66" customFormat="1" ht="14.25" x14ac:dyDescent="0.25">
      <c r="G17118" s="28"/>
    </row>
    <row r="17119" spans="7:7" s="66" customFormat="1" ht="14.25" x14ac:dyDescent="0.25">
      <c r="G17119" s="28"/>
    </row>
    <row r="17120" spans="7:7" s="66" customFormat="1" ht="14.25" x14ac:dyDescent="0.25">
      <c r="G17120" s="28"/>
    </row>
    <row r="17121" spans="7:7" s="66" customFormat="1" ht="14.25" x14ac:dyDescent="0.25">
      <c r="G17121" s="28"/>
    </row>
    <row r="17122" spans="7:7" s="66" customFormat="1" ht="14.25" x14ac:dyDescent="0.25">
      <c r="G17122" s="28"/>
    </row>
    <row r="17123" spans="7:7" s="66" customFormat="1" ht="14.25" x14ac:dyDescent="0.25">
      <c r="G17123" s="28"/>
    </row>
    <row r="17124" spans="7:7" s="66" customFormat="1" ht="14.25" x14ac:dyDescent="0.25">
      <c r="G17124" s="28"/>
    </row>
    <row r="17125" spans="7:7" s="66" customFormat="1" ht="14.25" x14ac:dyDescent="0.25">
      <c r="G17125" s="28"/>
    </row>
    <row r="17126" spans="7:7" s="66" customFormat="1" ht="14.25" x14ac:dyDescent="0.25">
      <c r="G17126" s="28"/>
    </row>
    <row r="17127" spans="7:7" s="66" customFormat="1" ht="14.25" x14ac:dyDescent="0.25">
      <c r="G17127" s="28"/>
    </row>
    <row r="17128" spans="7:7" s="66" customFormat="1" ht="14.25" x14ac:dyDescent="0.25">
      <c r="G17128" s="28"/>
    </row>
    <row r="17129" spans="7:7" s="66" customFormat="1" ht="14.25" x14ac:dyDescent="0.25">
      <c r="G17129" s="28"/>
    </row>
    <row r="17130" spans="7:7" s="66" customFormat="1" ht="14.25" x14ac:dyDescent="0.25">
      <c r="G17130" s="28"/>
    </row>
    <row r="17131" spans="7:7" s="66" customFormat="1" ht="14.25" x14ac:dyDescent="0.25">
      <c r="G17131" s="28"/>
    </row>
    <row r="17132" spans="7:7" s="66" customFormat="1" ht="14.25" x14ac:dyDescent="0.25">
      <c r="G17132" s="28"/>
    </row>
    <row r="17133" spans="7:7" s="66" customFormat="1" ht="14.25" x14ac:dyDescent="0.25">
      <c r="G17133" s="28"/>
    </row>
    <row r="17134" spans="7:7" s="66" customFormat="1" ht="14.25" x14ac:dyDescent="0.25">
      <c r="G17134" s="28"/>
    </row>
    <row r="17135" spans="7:7" s="66" customFormat="1" ht="14.25" x14ac:dyDescent="0.25">
      <c r="G17135" s="28"/>
    </row>
    <row r="17136" spans="7:7" s="66" customFormat="1" ht="14.25" x14ac:dyDescent="0.25">
      <c r="G17136" s="28"/>
    </row>
    <row r="17137" spans="7:7" s="66" customFormat="1" ht="14.25" x14ac:dyDescent="0.25">
      <c r="G17137" s="28"/>
    </row>
    <row r="17138" spans="7:7" s="66" customFormat="1" ht="14.25" x14ac:dyDescent="0.25">
      <c r="G17138" s="28"/>
    </row>
    <row r="17139" spans="7:7" s="66" customFormat="1" ht="14.25" x14ac:dyDescent="0.25">
      <c r="G17139" s="28"/>
    </row>
    <row r="17140" spans="7:7" s="66" customFormat="1" ht="14.25" x14ac:dyDescent="0.25">
      <c r="G17140" s="28"/>
    </row>
    <row r="17141" spans="7:7" s="66" customFormat="1" ht="14.25" x14ac:dyDescent="0.25">
      <c r="G17141" s="28"/>
    </row>
    <row r="17142" spans="7:7" s="66" customFormat="1" ht="14.25" x14ac:dyDescent="0.25">
      <c r="G17142" s="28"/>
    </row>
    <row r="17143" spans="7:7" s="66" customFormat="1" ht="14.25" x14ac:dyDescent="0.25">
      <c r="G17143" s="28"/>
    </row>
    <row r="17144" spans="7:7" s="66" customFormat="1" ht="14.25" x14ac:dyDescent="0.25">
      <c r="G17144" s="28"/>
    </row>
    <row r="17145" spans="7:7" s="66" customFormat="1" ht="14.25" x14ac:dyDescent="0.25">
      <c r="G17145" s="28"/>
    </row>
    <row r="17146" spans="7:7" s="66" customFormat="1" ht="14.25" x14ac:dyDescent="0.25">
      <c r="G17146" s="28"/>
    </row>
    <row r="17147" spans="7:7" s="66" customFormat="1" ht="14.25" x14ac:dyDescent="0.25">
      <c r="G17147" s="28"/>
    </row>
    <row r="17148" spans="7:7" s="66" customFormat="1" ht="14.25" x14ac:dyDescent="0.25">
      <c r="G17148" s="28"/>
    </row>
    <row r="17149" spans="7:7" s="66" customFormat="1" ht="14.25" x14ac:dyDescent="0.25">
      <c r="G17149" s="28"/>
    </row>
    <row r="17150" spans="7:7" s="66" customFormat="1" ht="14.25" x14ac:dyDescent="0.25">
      <c r="G17150" s="28"/>
    </row>
    <row r="17151" spans="7:7" s="66" customFormat="1" ht="14.25" x14ac:dyDescent="0.25">
      <c r="G17151" s="28"/>
    </row>
    <row r="17152" spans="7:7" s="66" customFormat="1" ht="14.25" x14ac:dyDescent="0.25">
      <c r="G17152" s="28"/>
    </row>
    <row r="17153" spans="7:7" s="66" customFormat="1" ht="14.25" x14ac:dyDescent="0.25">
      <c r="G17153" s="28"/>
    </row>
    <row r="17154" spans="7:7" s="66" customFormat="1" ht="14.25" x14ac:dyDescent="0.25">
      <c r="G17154" s="28"/>
    </row>
    <row r="17155" spans="7:7" s="66" customFormat="1" ht="14.25" x14ac:dyDescent="0.25">
      <c r="G17155" s="28"/>
    </row>
    <row r="17156" spans="7:7" s="66" customFormat="1" ht="14.25" x14ac:dyDescent="0.25">
      <c r="G17156" s="28"/>
    </row>
    <row r="17157" spans="7:7" s="66" customFormat="1" ht="14.25" x14ac:dyDescent="0.25">
      <c r="G17157" s="28"/>
    </row>
    <row r="17158" spans="7:7" s="66" customFormat="1" ht="14.25" x14ac:dyDescent="0.25">
      <c r="G17158" s="28"/>
    </row>
    <row r="17159" spans="7:7" s="66" customFormat="1" ht="14.25" x14ac:dyDescent="0.25">
      <c r="G17159" s="28"/>
    </row>
    <row r="17160" spans="7:7" s="66" customFormat="1" ht="14.25" x14ac:dyDescent="0.25">
      <c r="G17160" s="28"/>
    </row>
    <row r="17161" spans="7:7" s="66" customFormat="1" ht="14.25" x14ac:dyDescent="0.25">
      <c r="G17161" s="28"/>
    </row>
    <row r="17162" spans="7:7" s="66" customFormat="1" ht="14.25" x14ac:dyDescent="0.25">
      <c r="G17162" s="28"/>
    </row>
    <row r="17163" spans="7:7" s="66" customFormat="1" ht="14.25" x14ac:dyDescent="0.25">
      <c r="G17163" s="28"/>
    </row>
    <row r="17164" spans="7:7" s="66" customFormat="1" ht="14.25" x14ac:dyDescent="0.25">
      <c r="G17164" s="28"/>
    </row>
    <row r="17165" spans="7:7" s="66" customFormat="1" ht="14.25" x14ac:dyDescent="0.25">
      <c r="G17165" s="28"/>
    </row>
    <row r="17166" spans="7:7" s="66" customFormat="1" ht="14.25" x14ac:dyDescent="0.25">
      <c r="G17166" s="28"/>
    </row>
    <row r="17167" spans="7:7" s="66" customFormat="1" ht="14.25" x14ac:dyDescent="0.25">
      <c r="G17167" s="28"/>
    </row>
    <row r="17168" spans="7:7" s="66" customFormat="1" ht="14.25" x14ac:dyDescent="0.25">
      <c r="G17168" s="28"/>
    </row>
    <row r="17169" spans="7:7" s="66" customFormat="1" ht="14.25" x14ac:dyDescent="0.25">
      <c r="G17169" s="28"/>
    </row>
    <row r="17170" spans="7:7" s="66" customFormat="1" ht="14.25" x14ac:dyDescent="0.25">
      <c r="G17170" s="28"/>
    </row>
    <row r="17171" spans="7:7" s="66" customFormat="1" ht="14.25" x14ac:dyDescent="0.25">
      <c r="G17171" s="28"/>
    </row>
    <row r="17172" spans="7:7" s="66" customFormat="1" ht="14.25" x14ac:dyDescent="0.25">
      <c r="G17172" s="28"/>
    </row>
    <row r="17173" spans="7:7" s="66" customFormat="1" ht="14.25" x14ac:dyDescent="0.25">
      <c r="G17173" s="28"/>
    </row>
    <row r="17174" spans="7:7" s="66" customFormat="1" ht="14.25" x14ac:dyDescent="0.25">
      <c r="G17174" s="28"/>
    </row>
    <row r="17175" spans="7:7" s="66" customFormat="1" ht="14.25" x14ac:dyDescent="0.25">
      <c r="G17175" s="28"/>
    </row>
    <row r="17176" spans="7:7" s="66" customFormat="1" ht="14.25" x14ac:dyDescent="0.25">
      <c r="G17176" s="28"/>
    </row>
    <row r="17177" spans="7:7" s="66" customFormat="1" ht="14.25" x14ac:dyDescent="0.25">
      <c r="G17177" s="28"/>
    </row>
    <row r="17178" spans="7:7" s="66" customFormat="1" ht="14.25" x14ac:dyDescent="0.25">
      <c r="G17178" s="28"/>
    </row>
    <row r="17179" spans="7:7" s="66" customFormat="1" ht="14.25" x14ac:dyDescent="0.25">
      <c r="G17179" s="28"/>
    </row>
    <row r="17180" spans="7:7" s="66" customFormat="1" ht="14.25" x14ac:dyDescent="0.25">
      <c r="G17180" s="28"/>
    </row>
    <row r="17181" spans="7:7" s="66" customFormat="1" ht="14.25" x14ac:dyDescent="0.25">
      <c r="G17181" s="28"/>
    </row>
    <row r="17182" spans="7:7" s="66" customFormat="1" ht="14.25" x14ac:dyDescent="0.25">
      <c r="G17182" s="28"/>
    </row>
    <row r="17183" spans="7:7" s="66" customFormat="1" ht="14.25" x14ac:dyDescent="0.25">
      <c r="G17183" s="28"/>
    </row>
    <row r="17184" spans="7:7" s="66" customFormat="1" ht="14.25" x14ac:dyDescent="0.25">
      <c r="G17184" s="28"/>
    </row>
    <row r="17185" spans="7:7" s="66" customFormat="1" ht="14.25" x14ac:dyDescent="0.25">
      <c r="G17185" s="28"/>
    </row>
    <row r="17186" spans="7:7" s="66" customFormat="1" ht="14.25" x14ac:dyDescent="0.25">
      <c r="G17186" s="28"/>
    </row>
    <row r="17187" spans="7:7" s="66" customFormat="1" ht="14.25" x14ac:dyDescent="0.25">
      <c r="G17187" s="28"/>
    </row>
    <row r="17188" spans="7:7" s="66" customFormat="1" ht="14.25" x14ac:dyDescent="0.25">
      <c r="G17188" s="28"/>
    </row>
    <row r="17189" spans="7:7" s="66" customFormat="1" ht="14.25" x14ac:dyDescent="0.25">
      <c r="G17189" s="28"/>
    </row>
    <row r="17190" spans="7:7" s="66" customFormat="1" ht="14.25" x14ac:dyDescent="0.25">
      <c r="G17190" s="28"/>
    </row>
    <row r="17191" spans="7:7" s="66" customFormat="1" ht="14.25" x14ac:dyDescent="0.25">
      <c r="G17191" s="28"/>
    </row>
    <row r="17192" spans="7:7" s="66" customFormat="1" ht="14.25" x14ac:dyDescent="0.25">
      <c r="G17192" s="28"/>
    </row>
    <row r="17193" spans="7:7" s="66" customFormat="1" ht="14.25" x14ac:dyDescent="0.25">
      <c r="G17193" s="28"/>
    </row>
    <row r="17194" spans="7:7" s="66" customFormat="1" ht="14.25" x14ac:dyDescent="0.25">
      <c r="G17194" s="28"/>
    </row>
    <row r="17195" spans="7:7" s="66" customFormat="1" ht="14.25" x14ac:dyDescent="0.25">
      <c r="G17195" s="28"/>
    </row>
    <row r="17196" spans="7:7" s="66" customFormat="1" ht="14.25" x14ac:dyDescent="0.25">
      <c r="G17196" s="28"/>
    </row>
    <row r="17197" spans="7:7" s="66" customFormat="1" ht="14.25" x14ac:dyDescent="0.25">
      <c r="G17197" s="28"/>
    </row>
    <row r="17198" spans="7:7" s="66" customFormat="1" ht="14.25" x14ac:dyDescent="0.25">
      <c r="G17198" s="28"/>
    </row>
    <row r="17199" spans="7:7" s="66" customFormat="1" ht="14.25" x14ac:dyDescent="0.25">
      <c r="G17199" s="28"/>
    </row>
    <row r="17200" spans="7:7" s="66" customFormat="1" ht="14.25" x14ac:dyDescent="0.25">
      <c r="G17200" s="28"/>
    </row>
    <row r="17201" spans="7:7" s="66" customFormat="1" ht="14.25" x14ac:dyDescent="0.25">
      <c r="G17201" s="28"/>
    </row>
    <row r="17202" spans="7:7" s="66" customFormat="1" ht="14.25" x14ac:dyDescent="0.25">
      <c r="G17202" s="28"/>
    </row>
    <row r="17203" spans="7:7" s="66" customFormat="1" ht="14.25" x14ac:dyDescent="0.25">
      <c r="G17203" s="28"/>
    </row>
    <row r="17204" spans="7:7" s="66" customFormat="1" ht="14.25" x14ac:dyDescent="0.25">
      <c r="G17204" s="28"/>
    </row>
    <row r="17205" spans="7:7" s="66" customFormat="1" ht="14.25" x14ac:dyDescent="0.25">
      <c r="G17205" s="28"/>
    </row>
    <row r="17206" spans="7:7" s="66" customFormat="1" ht="14.25" x14ac:dyDescent="0.25">
      <c r="G17206" s="28"/>
    </row>
    <row r="17207" spans="7:7" s="66" customFormat="1" ht="14.25" x14ac:dyDescent="0.25">
      <c r="G17207" s="28"/>
    </row>
    <row r="17208" spans="7:7" s="66" customFormat="1" ht="14.25" x14ac:dyDescent="0.25">
      <c r="G17208" s="28"/>
    </row>
    <row r="17209" spans="7:7" s="66" customFormat="1" ht="14.25" x14ac:dyDescent="0.25">
      <c r="G17209" s="28"/>
    </row>
    <row r="17210" spans="7:7" s="66" customFormat="1" ht="14.25" x14ac:dyDescent="0.25">
      <c r="G17210" s="28"/>
    </row>
    <row r="17211" spans="7:7" s="66" customFormat="1" ht="14.25" x14ac:dyDescent="0.25">
      <c r="G17211" s="28"/>
    </row>
    <row r="17212" spans="7:7" s="66" customFormat="1" ht="14.25" x14ac:dyDescent="0.25">
      <c r="G17212" s="28"/>
    </row>
    <row r="17213" spans="7:7" s="66" customFormat="1" ht="14.25" x14ac:dyDescent="0.25">
      <c r="G17213" s="28"/>
    </row>
    <row r="17214" spans="7:7" s="66" customFormat="1" ht="14.25" x14ac:dyDescent="0.25">
      <c r="G17214" s="28"/>
    </row>
    <row r="17215" spans="7:7" s="66" customFormat="1" ht="14.25" x14ac:dyDescent="0.25">
      <c r="G17215" s="28"/>
    </row>
    <row r="17216" spans="7:7" s="66" customFormat="1" ht="14.25" x14ac:dyDescent="0.25">
      <c r="G17216" s="28"/>
    </row>
    <row r="17217" spans="7:7" s="66" customFormat="1" ht="14.25" x14ac:dyDescent="0.25">
      <c r="G17217" s="28"/>
    </row>
    <row r="17218" spans="7:7" s="66" customFormat="1" ht="14.25" x14ac:dyDescent="0.25">
      <c r="G17218" s="28"/>
    </row>
    <row r="17219" spans="7:7" s="66" customFormat="1" ht="14.25" x14ac:dyDescent="0.25">
      <c r="G17219" s="28"/>
    </row>
    <row r="17220" spans="7:7" s="66" customFormat="1" ht="14.25" x14ac:dyDescent="0.25">
      <c r="G17220" s="28"/>
    </row>
    <row r="17221" spans="7:7" s="66" customFormat="1" ht="14.25" x14ac:dyDescent="0.25">
      <c r="G17221" s="28"/>
    </row>
    <row r="17222" spans="7:7" s="66" customFormat="1" ht="14.25" x14ac:dyDescent="0.25">
      <c r="G17222" s="28"/>
    </row>
    <row r="17223" spans="7:7" s="66" customFormat="1" ht="14.25" x14ac:dyDescent="0.25">
      <c r="G17223" s="28"/>
    </row>
    <row r="17224" spans="7:7" s="66" customFormat="1" ht="14.25" x14ac:dyDescent="0.25">
      <c r="G17224" s="28"/>
    </row>
    <row r="17225" spans="7:7" s="66" customFormat="1" ht="14.25" x14ac:dyDescent="0.25">
      <c r="G17225" s="28"/>
    </row>
    <row r="17226" spans="7:7" s="66" customFormat="1" ht="14.25" x14ac:dyDescent="0.25">
      <c r="G17226" s="28"/>
    </row>
    <row r="17227" spans="7:7" s="66" customFormat="1" ht="14.25" x14ac:dyDescent="0.25">
      <c r="G17227" s="28"/>
    </row>
    <row r="17228" spans="7:7" s="66" customFormat="1" ht="14.25" x14ac:dyDescent="0.25">
      <c r="G17228" s="28"/>
    </row>
    <row r="17229" spans="7:7" s="66" customFormat="1" ht="14.25" x14ac:dyDescent="0.25">
      <c r="G17229" s="28"/>
    </row>
    <row r="17230" spans="7:7" s="66" customFormat="1" ht="14.25" x14ac:dyDescent="0.25">
      <c r="G17230" s="28"/>
    </row>
    <row r="17231" spans="7:7" s="66" customFormat="1" ht="14.25" x14ac:dyDescent="0.25">
      <c r="G17231" s="28"/>
    </row>
    <row r="17232" spans="7:7" s="66" customFormat="1" ht="14.25" x14ac:dyDescent="0.25">
      <c r="G17232" s="28"/>
    </row>
    <row r="17233" spans="7:7" s="66" customFormat="1" ht="14.25" x14ac:dyDescent="0.25">
      <c r="G17233" s="28"/>
    </row>
    <row r="17234" spans="7:7" s="66" customFormat="1" ht="14.25" x14ac:dyDescent="0.25">
      <c r="G17234" s="28"/>
    </row>
    <row r="17235" spans="7:7" s="66" customFormat="1" ht="14.25" x14ac:dyDescent="0.25">
      <c r="G17235" s="28"/>
    </row>
    <row r="17236" spans="7:7" s="66" customFormat="1" ht="14.25" x14ac:dyDescent="0.25">
      <c r="G17236" s="28"/>
    </row>
    <row r="17237" spans="7:7" s="66" customFormat="1" ht="14.25" x14ac:dyDescent="0.25">
      <c r="G17237" s="28"/>
    </row>
    <row r="17238" spans="7:7" s="66" customFormat="1" ht="14.25" x14ac:dyDescent="0.25">
      <c r="G17238" s="28"/>
    </row>
    <row r="17239" spans="7:7" s="66" customFormat="1" ht="14.25" x14ac:dyDescent="0.25">
      <c r="G17239" s="28"/>
    </row>
    <row r="17240" spans="7:7" s="66" customFormat="1" ht="14.25" x14ac:dyDescent="0.25">
      <c r="G17240" s="28"/>
    </row>
    <row r="17241" spans="7:7" s="66" customFormat="1" ht="14.25" x14ac:dyDescent="0.25">
      <c r="G17241" s="28"/>
    </row>
    <row r="17242" spans="7:7" s="66" customFormat="1" ht="14.25" x14ac:dyDescent="0.25">
      <c r="G17242" s="28"/>
    </row>
    <row r="17243" spans="7:7" s="66" customFormat="1" ht="14.25" x14ac:dyDescent="0.25">
      <c r="G17243" s="28"/>
    </row>
    <row r="17244" spans="7:7" s="66" customFormat="1" ht="14.25" x14ac:dyDescent="0.25">
      <c r="G17244" s="28"/>
    </row>
    <row r="17245" spans="7:7" s="66" customFormat="1" ht="14.25" x14ac:dyDescent="0.25">
      <c r="G17245" s="28"/>
    </row>
    <row r="17246" spans="7:7" s="66" customFormat="1" ht="14.25" x14ac:dyDescent="0.25">
      <c r="G17246" s="28"/>
    </row>
    <row r="17247" spans="7:7" s="66" customFormat="1" ht="14.25" x14ac:dyDescent="0.25">
      <c r="G17247" s="28"/>
    </row>
    <row r="17248" spans="7:7" s="66" customFormat="1" ht="14.25" x14ac:dyDescent="0.25">
      <c r="G17248" s="28"/>
    </row>
    <row r="17249" spans="7:7" s="66" customFormat="1" ht="14.25" x14ac:dyDescent="0.25">
      <c r="G17249" s="28"/>
    </row>
    <row r="17250" spans="7:7" s="66" customFormat="1" ht="14.25" x14ac:dyDescent="0.25">
      <c r="G17250" s="28"/>
    </row>
    <row r="17251" spans="7:7" s="66" customFormat="1" ht="14.25" x14ac:dyDescent="0.25">
      <c r="G17251" s="28"/>
    </row>
    <row r="17252" spans="7:7" s="66" customFormat="1" ht="14.25" x14ac:dyDescent="0.25">
      <c r="G17252" s="28"/>
    </row>
    <row r="17253" spans="7:7" s="66" customFormat="1" ht="14.25" x14ac:dyDescent="0.25">
      <c r="G17253" s="28"/>
    </row>
    <row r="17254" spans="7:7" s="66" customFormat="1" ht="14.25" x14ac:dyDescent="0.25">
      <c r="G17254" s="28"/>
    </row>
    <row r="17255" spans="7:7" s="66" customFormat="1" ht="14.25" x14ac:dyDescent="0.25">
      <c r="G17255" s="28"/>
    </row>
    <row r="17256" spans="7:7" s="66" customFormat="1" ht="14.25" x14ac:dyDescent="0.25">
      <c r="G17256" s="28"/>
    </row>
    <row r="17257" spans="7:7" s="66" customFormat="1" ht="14.25" x14ac:dyDescent="0.25">
      <c r="G17257" s="28"/>
    </row>
    <row r="17258" spans="7:7" s="66" customFormat="1" ht="14.25" x14ac:dyDescent="0.25">
      <c r="G17258" s="28"/>
    </row>
    <row r="17259" spans="7:7" s="66" customFormat="1" ht="14.25" x14ac:dyDescent="0.25">
      <c r="G17259" s="28"/>
    </row>
    <row r="17260" spans="7:7" s="66" customFormat="1" ht="14.25" x14ac:dyDescent="0.25">
      <c r="G17260" s="28"/>
    </row>
    <row r="17261" spans="7:7" s="66" customFormat="1" ht="14.25" x14ac:dyDescent="0.25">
      <c r="G17261" s="28"/>
    </row>
    <row r="17262" spans="7:7" s="66" customFormat="1" ht="14.25" x14ac:dyDescent="0.25">
      <c r="G17262" s="28"/>
    </row>
    <row r="17263" spans="7:7" s="66" customFormat="1" ht="14.25" x14ac:dyDescent="0.25">
      <c r="G17263" s="28"/>
    </row>
    <row r="17264" spans="7:7" s="66" customFormat="1" ht="14.25" x14ac:dyDescent="0.25">
      <c r="G17264" s="28"/>
    </row>
    <row r="17265" spans="7:7" s="66" customFormat="1" ht="14.25" x14ac:dyDescent="0.25">
      <c r="G17265" s="28"/>
    </row>
    <row r="17266" spans="7:7" s="66" customFormat="1" ht="14.25" x14ac:dyDescent="0.25">
      <c r="G17266" s="28"/>
    </row>
    <row r="17267" spans="7:7" s="66" customFormat="1" ht="14.25" x14ac:dyDescent="0.25">
      <c r="G17267" s="28"/>
    </row>
    <row r="17268" spans="7:7" s="66" customFormat="1" ht="14.25" x14ac:dyDescent="0.25">
      <c r="G17268" s="28"/>
    </row>
    <row r="17269" spans="7:7" s="66" customFormat="1" ht="14.25" x14ac:dyDescent="0.25">
      <c r="G17269" s="28"/>
    </row>
    <row r="17270" spans="7:7" s="66" customFormat="1" ht="14.25" x14ac:dyDescent="0.25">
      <c r="G17270" s="28"/>
    </row>
    <row r="17271" spans="7:7" s="66" customFormat="1" ht="14.25" x14ac:dyDescent="0.25">
      <c r="G17271" s="28"/>
    </row>
    <row r="17272" spans="7:7" s="66" customFormat="1" ht="14.25" x14ac:dyDescent="0.25">
      <c r="G17272" s="28"/>
    </row>
    <row r="17273" spans="7:7" s="66" customFormat="1" ht="14.25" x14ac:dyDescent="0.25">
      <c r="G17273" s="28"/>
    </row>
    <row r="17274" spans="7:7" s="66" customFormat="1" ht="14.25" x14ac:dyDescent="0.25">
      <c r="G17274" s="28"/>
    </row>
    <row r="17275" spans="7:7" s="66" customFormat="1" ht="14.25" x14ac:dyDescent="0.25">
      <c r="G17275" s="28"/>
    </row>
    <row r="17276" spans="7:7" s="66" customFormat="1" ht="14.25" x14ac:dyDescent="0.25">
      <c r="G17276" s="28"/>
    </row>
    <row r="17277" spans="7:7" s="66" customFormat="1" ht="14.25" x14ac:dyDescent="0.25">
      <c r="G17277" s="28"/>
    </row>
    <row r="17278" spans="7:7" s="66" customFormat="1" ht="14.25" x14ac:dyDescent="0.25">
      <c r="G17278" s="28"/>
    </row>
    <row r="17279" spans="7:7" s="66" customFormat="1" ht="14.25" x14ac:dyDescent="0.25">
      <c r="G17279" s="28"/>
    </row>
    <row r="17280" spans="7:7" s="66" customFormat="1" ht="14.25" x14ac:dyDescent="0.25">
      <c r="G17280" s="28"/>
    </row>
    <row r="17281" spans="7:7" s="66" customFormat="1" ht="14.25" x14ac:dyDescent="0.25">
      <c r="G17281" s="28"/>
    </row>
    <row r="17282" spans="7:7" s="66" customFormat="1" ht="14.25" x14ac:dyDescent="0.25">
      <c r="G17282" s="28"/>
    </row>
    <row r="17283" spans="7:7" s="66" customFormat="1" ht="14.25" x14ac:dyDescent="0.25">
      <c r="G17283" s="28"/>
    </row>
    <row r="17284" spans="7:7" s="66" customFormat="1" ht="14.25" x14ac:dyDescent="0.25">
      <c r="G17284" s="28"/>
    </row>
    <row r="17285" spans="7:7" s="66" customFormat="1" ht="14.25" x14ac:dyDescent="0.25">
      <c r="G17285" s="28"/>
    </row>
    <row r="17286" spans="7:7" s="66" customFormat="1" ht="14.25" x14ac:dyDescent="0.25">
      <c r="G17286" s="28"/>
    </row>
    <row r="17287" spans="7:7" s="66" customFormat="1" ht="14.25" x14ac:dyDescent="0.25">
      <c r="G17287" s="28"/>
    </row>
    <row r="17288" spans="7:7" s="66" customFormat="1" ht="14.25" x14ac:dyDescent="0.25">
      <c r="G17288" s="28"/>
    </row>
    <row r="17289" spans="7:7" s="66" customFormat="1" ht="14.25" x14ac:dyDescent="0.25">
      <c r="G17289" s="28"/>
    </row>
    <row r="17290" spans="7:7" s="66" customFormat="1" ht="14.25" x14ac:dyDescent="0.25">
      <c r="G17290" s="28"/>
    </row>
    <row r="17291" spans="7:7" s="66" customFormat="1" ht="14.25" x14ac:dyDescent="0.25">
      <c r="G17291" s="28"/>
    </row>
    <row r="17292" spans="7:7" s="66" customFormat="1" ht="14.25" x14ac:dyDescent="0.25">
      <c r="G17292" s="28"/>
    </row>
    <row r="17293" spans="7:7" s="66" customFormat="1" ht="14.25" x14ac:dyDescent="0.25">
      <c r="G17293" s="28"/>
    </row>
    <row r="17294" spans="7:7" s="66" customFormat="1" ht="14.25" x14ac:dyDescent="0.25">
      <c r="G17294" s="28"/>
    </row>
    <row r="17295" spans="7:7" s="66" customFormat="1" ht="14.25" x14ac:dyDescent="0.25">
      <c r="G17295" s="28"/>
    </row>
    <row r="17296" spans="7:7" s="66" customFormat="1" ht="14.25" x14ac:dyDescent="0.25">
      <c r="G17296" s="28"/>
    </row>
    <row r="17297" spans="7:7" s="66" customFormat="1" ht="14.25" x14ac:dyDescent="0.25">
      <c r="G17297" s="28"/>
    </row>
    <row r="17298" spans="7:7" s="66" customFormat="1" ht="14.25" x14ac:dyDescent="0.25">
      <c r="G17298" s="28"/>
    </row>
    <row r="17299" spans="7:7" s="66" customFormat="1" ht="14.25" x14ac:dyDescent="0.25">
      <c r="G17299" s="28"/>
    </row>
    <row r="17300" spans="7:7" s="66" customFormat="1" ht="14.25" x14ac:dyDescent="0.25">
      <c r="G17300" s="28"/>
    </row>
    <row r="17301" spans="7:7" s="66" customFormat="1" ht="14.25" x14ac:dyDescent="0.25">
      <c r="G17301" s="28"/>
    </row>
    <row r="17302" spans="7:7" s="66" customFormat="1" ht="14.25" x14ac:dyDescent="0.25">
      <c r="G17302" s="28"/>
    </row>
    <row r="17303" spans="7:7" s="66" customFormat="1" ht="14.25" x14ac:dyDescent="0.25">
      <c r="G17303" s="28"/>
    </row>
    <row r="17304" spans="7:7" s="66" customFormat="1" ht="14.25" x14ac:dyDescent="0.25">
      <c r="G17304" s="28"/>
    </row>
    <row r="17305" spans="7:7" s="66" customFormat="1" ht="14.25" x14ac:dyDescent="0.25">
      <c r="G17305" s="28"/>
    </row>
    <row r="17306" spans="7:7" s="66" customFormat="1" ht="14.25" x14ac:dyDescent="0.25">
      <c r="G17306" s="28"/>
    </row>
    <row r="17307" spans="7:7" s="66" customFormat="1" ht="14.25" x14ac:dyDescent="0.25">
      <c r="G17307" s="28"/>
    </row>
    <row r="17308" spans="7:7" s="66" customFormat="1" ht="14.25" x14ac:dyDescent="0.25">
      <c r="G17308" s="28"/>
    </row>
    <row r="17309" spans="7:7" s="66" customFormat="1" ht="14.25" x14ac:dyDescent="0.25">
      <c r="G17309" s="28"/>
    </row>
    <row r="17310" spans="7:7" s="66" customFormat="1" ht="14.25" x14ac:dyDescent="0.25">
      <c r="G17310" s="28"/>
    </row>
    <row r="17311" spans="7:7" s="66" customFormat="1" ht="14.25" x14ac:dyDescent="0.25">
      <c r="G17311" s="28"/>
    </row>
    <row r="17312" spans="7:7" s="66" customFormat="1" ht="14.25" x14ac:dyDescent="0.25">
      <c r="G17312" s="28"/>
    </row>
    <row r="17313" spans="7:7" s="66" customFormat="1" ht="14.25" x14ac:dyDescent="0.25">
      <c r="G17313" s="28"/>
    </row>
    <row r="17314" spans="7:7" s="66" customFormat="1" ht="14.25" x14ac:dyDescent="0.25">
      <c r="G17314" s="28"/>
    </row>
    <row r="17315" spans="7:7" s="66" customFormat="1" ht="14.25" x14ac:dyDescent="0.25">
      <c r="G17315" s="28"/>
    </row>
    <row r="17316" spans="7:7" s="66" customFormat="1" ht="14.25" x14ac:dyDescent="0.25">
      <c r="G17316" s="28"/>
    </row>
    <row r="17317" spans="7:7" s="66" customFormat="1" ht="14.25" x14ac:dyDescent="0.25">
      <c r="G17317" s="28"/>
    </row>
    <row r="17318" spans="7:7" s="66" customFormat="1" ht="14.25" x14ac:dyDescent="0.25">
      <c r="G17318" s="28"/>
    </row>
    <row r="17319" spans="7:7" s="66" customFormat="1" ht="14.25" x14ac:dyDescent="0.25">
      <c r="G17319" s="28"/>
    </row>
    <row r="17320" spans="7:7" s="66" customFormat="1" ht="14.25" x14ac:dyDescent="0.25">
      <c r="G17320" s="28"/>
    </row>
    <row r="17321" spans="7:7" s="66" customFormat="1" ht="14.25" x14ac:dyDescent="0.25">
      <c r="G17321" s="28"/>
    </row>
    <row r="17322" spans="7:7" s="66" customFormat="1" ht="14.25" x14ac:dyDescent="0.25">
      <c r="G17322" s="28"/>
    </row>
    <row r="17323" spans="7:7" s="66" customFormat="1" ht="14.25" x14ac:dyDescent="0.25">
      <c r="G17323" s="28"/>
    </row>
    <row r="17324" spans="7:7" s="66" customFormat="1" ht="14.25" x14ac:dyDescent="0.25">
      <c r="G17324" s="28"/>
    </row>
    <row r="17325" spans="7:7" s="66" customFormat="1" ht="14.25" x14ac:dyDescent="0.25">
      <c r="G17325" s="28"/>
    </row>
    <row r="17326" spans="7:7" s="66" customFormat="1" ht="14.25" x14ac:dyDescent="0.25">
      <c r="G17326" s="28"/>
    </row>
    <row r="17327" spans="7:7" s="66" customFormat="1" ht="14.25" x14ac:dyDescent="0.25">
      <c r="G17327" s="28"/>
    </row>
    <row r="17328" spans="7:7" s="66" customFormat="1" ht="14.25" x14ac:dyDescent="0.25">
      <c r="G17328" s="28"/>
    </row>
    <row r="17329" spans="7:7" s="66" customFormat="1" ht="14.25" x14ac:dyDescent="0.25">
      <c r="G17329" s="28"/>
    </row>
    <row r="17330" spans="7:7" s="66" customFormat="1" ht="14.25" x14ac:dyDescent="0.25">
      <c r="G17330" s="28"/>
    </row>
    <row r="17331" spans="7:7" s="66" customFormat="1" ht="14.25" x14ac:dyDescent="0.25">
      <c r="G17331" s="28"/>
    </row>
    <row r="17332" spans="7:7" s="66" customFormat="1" ht="14.25" x14ac:dyDescent="0.25">
      <c r="G17332" s="28"/>
    </row>
    <row r="17333" spans="7:7" s="66" customFormat="1" ht="14.25" x14ac:dyDescent="0.25">
      <c r="G17333" s="28"/>
    </row>
    <row r="17334" spans="7:7" s="66" customFormat="1" ht="14.25" x14ac:dyDescent="0.25">
      <c r="G17334" s="28"/>
    </row>
    <row r="17335" spans="7:7" s="66" customFormat="1" ht="14.25" x14ac:dyDescent="0.25">
      <c r="G17335" s="28"/>
    </row>
    <row r="17336" spans="7:7" s="66" customFormat="1" ht="14.25" x14ac:dyDescent="0.25">
      <c r="G17336" s="28"/>
    </row>
    <row r="17337" spans="7:7" s="66" customFormat="1" ht="14.25" x14ac:dyDescent="0.25">
      <c r="G17337" s="28"/>
    </row>
    <row r="17338" spans="7:7" s="66" customFormat="1" ht="14.25" x14ac:dyDescent="0.25">
      <c r="G17338" s="28"/>
    </row>
    <row r="17339" spans="7:7" s="66" customFormat="1" ht="14.25" x14ac:dyDescent="0.25">
      <c r="G17339" s="28"/>
    </row>
    <row r="17340" spans="7:7" s="66" customFormat="1" ht="14.25" x14ac:dyDescent="0.25">
      <c r="G17340" s="28"/>
    </row>
    <row r="17341" spans="7:7" s="66" customFormat="1" ht="14.25" x14ac:dyDescent="0.25">
      <c r="G17341" s="28"/>
    </row>
    <row r="17342" spans="7:7" s="66" customFormat="1" ht="14.25" x14ac:dyDescent="0.25">
      <c r="G17342" s="28"/>
    </row>
    <row r="17343" spans="7:7" s="66" customFormat="1" ht="14.25" x14ac:dyDescent="0.25">
      <c r="G17343" s="28"/>
    </row>
    <row r="17344" spans="7:7" s="66" customFormat="1" ht="14.25" x14ac:dyDescent="0.25">
      <c r="G17344" s="28"/>
    </row>
    <row r="17345" spans="7:7" s="66" customFormat="1" ht="14.25" x14ac:dyDescent="0.25">
      <c r="G17345" s="28"/>
    </row>
    <row r="17346" spans="7:7" s="66" customFormat="1" ht="14.25" x14ac:dyDescent="0.25">
      <c r="G17346" s="28"/>
    </row>
    <row r="17347" spans="7:7" s="66" customFormat="1" ht="14.25" x14ac:dyDescent="0.25">
      <c r="G17347" s="28"/>
    </row>
    <row r="17348" spans="7:7" s="66" customFormat="1" ht="14.25" x14ac:dyDescent="0.25">
      <c r="G17348" s="28"/>
    </row>
    <row r="17349" spans="7:7" s="66" customFormat="1" ht="14.25" x14ac:dyDescent="0.25">
      <c r="G17349" s="28"/>
    </row>
    <row r="17350" spans="7:7" s="66" customFormat="1" ht="14.25" x14ac:dyDescent="0.25">
      <c r="G17350" s="28"/>
    </row>
    <row r="17351" spans="7:7" s="66" customFormat="1" ht="14.25" x14ac:dyDescent="0.25">
      <c r="G17351" s="28"/>
    </row>
    <row r="17352" spans="7:7" s="66" customFormat="1" ht="14.25" x14ac:dyDescent="0.25">
      <c r="G17352" s="28"/>
    </row>
    <row r="17353" spans="7:7" s="66" customFormat="1" ht="14.25" x14ac:dyDescent="0.25">
      <c r="G17353" s="28"/>
    </row>
    <row r="17354" spans="7:7" s="66" customFormat="1" ht="14.25" x14ac:dyDescent="0.25">
      <c r="G17354" s="28"/>
    </row>
    <row r="17355" spans="7:7" s="66" customFormat="1" ht="14.25" x14ac:dyDescent="0.25">
      <c r="G17355" s="28"/>
    </row>
    <row r="17356" spans="7:7" s="66" customFormat="1" ht="14.25" x14ac:dyDescent="0.25">
      <c r="G17356" s="28"/>
    </row>
    <row r="17357" spans="7:7" s="66" customFormat="1" ht="14.25" x14ac:dyDescent="0.25">
      <c r="G17357" s="28"/>
    </row>
    <row r="17358" spans="7:7" s="66" customFormat="1" ht="14.25" x14ac:dyDescent="0.25">
      <c r="G17358" s="28"/>
    </row>
    <row r="17359" spans="7:7" s="66" customFormat="1" ht="14.25" x14ac:dyDescent="0.25">
      <c r="G17359" s="28"/>
    </row>
    <row r="17360" spans="7:7" s="66" customFormat="1" ht="14.25" x14ac:dyDescent="0.25">
      <c r="G17360" s="28"/>
    </row>
    <row r="17361" spans="7:7" s="66" customFormat="1" ht="14.25" x14ac:dyDescent="0.25">
      <c r="G17361" s="28"/>
    </row>
    <row r="17362" spans="7:7" s="66" customFormat="1" ht="14.25" x14ac:dyDescent="0.25">
      <c r="G17362" s="28"/>
    </row>
    <row r="17363" spans="7:7" s="66" customFormat="1" ht="14.25" x14ac:dyDescent="0.25">
      <c r="G17363" s="28"/>
    </row>
    <row r="17364" spans="7:7" s="66" customFormat="1" ht="14.25" x14ac:dyDescent="0.25">
      <c r="G17364" s="28"/>
    </row>
    <row r="17365" spans="7:7" s="66" customFormat="1" ht="14.25" x14ac:dyDescent="0.25">
      <c r="G17365" s="28"/>
    </row>
    <row r="17366" spans="7:7" s="66" customFormat="1" ht="14.25" x14ac:dyDescent="0.25">
      <c r="G17366" s="28"/>
    </row>
    <row r="17367" spans="7:7" s="66" customFormat="1" ht="14.25" x14ac:dyDescent="0.25">
      <c r="G17367" s="28"/>
    </row>
    <row r="17368" spans="7:7" s="66" customFormat="1" ht="14.25" x14ac:dyDescent="0.25">
      <c r="G17368" s="28"/>
    </row>
    <row r="17369" spans="7:7" s="66" customFormat="1" ht="14.25" x14ac:dyDescent="0.25">
      <c r="G17369" s="28"/>
    </row>
    <row r="17370" spans="7:7" s="66" customFormat="1" ht="14.25" x14ac:dyDescent="0.25">
      <c r="G17370" s="28"/>
    </row>
    <row r="17371" spans="7:7" s="66" customFormat="1" ht="14.25" x14ac:dyDescent="0.25">
      <c r="G17371" s="28"/>
    </row>
    <row r="17372" spans="7:7" s="66" customFormat="1" ht="14.25" x14ac:dyDescent="0.25">
      <c r="G17372" s="28"/>
    </row>
    <row r="17373" spans="7:7" s="66" customFormat="1" ht="14.25" x14ac:dyDescent="0.25">
      <c r="G17373" s="28"/>
    </row>
    <row r="17374" spans="7:7" s="66" customFormat="1" ht="14.25" x14ac:dyDescent="0.25">
      <c r="G17374" s="28"/>
    </row>
    <row r="17375" spans="7:7" s="66" customFormat="1" ht="14.25" x14ac:dyDescent="0.25">
      <c r="G17375" s="28"/>
    </row>
    <row r="17376" spans="7:7" s="66" customFormat="1" ht="14.25" x14ac:dyDescent="0.25">
      <c r="G17376" s="28"/>
    </row>
    <row r="17377" spans="7:7" s="66" customFormat="1" ht="14.25" x14ac:dyDescent="0.25">
      <c r="G17377" s="28"/>
    </row>
    <row r="17378" spans="7:7" s="66" customFormat="1" ht="14.25" x14ac:dyDescent="0.25">
      <c r="G17378" s="28"/>
    </row>
    <row r="17379" spans="7:7" s="66" customFormat="1" ht="14.25" x14ac:dyDescent="0.25">
      <c r="G17379" s="28"/>
    </row>
    <row r="17380" spans="7:7" s="66" customFormat="1" ht="14.25" x14ac:dyDescent="0.25">
      <c r="G17380" s="28"/>
    </row>
    <row r="17381" spans="7:7" s="66" customFormat="1" ht="14.25" x14ac:dyDescent="0.25">
      <c r="G17381" s="28"/>
    </row>
    <row r="17382" spans="7:7" s="66" customFormat="1" ht="14.25" x14ac:dyDescent="0.25">
      <c r="G17382" s="28"/>
    </row>
    <row r="17383" spans="7:7" s="66" customFormat="1" ht="14.25" x14ac:dyDescent="0.25">
      <c r="G17383" s="28"/>
    </row>
    <row r="17384" spans="7:7" s="66" customFormat="1" ht="14.25" x14ac:dyDescent="0.25">
      <c r="G17384" s="28"/>
    </row>
    <row r="17385" spans="7:7" s="66" customFormat="1" ht="14.25" x14ac:dyDescent="0.25">
      <c r="G17385" s="28"/>
    </row>
    <row r="17386" spans="7:7" s="66" customFormat="1" ht="14.25" x14ac:dyDescent="0.25">
      <c r="G17386" s="28"/>
    </row>
    <row r="17387" spans="7:7" s="66" customFormat="1" ht="14.25" x14ac:dyDescent="0.25">
      <c r="G17387" s="28"/>
    </row>
    <row r="17388" spans="7:7" s="66" customFormat="1" ht="14.25" x14ac:dyDescent="0.25">
      <c r="G17388" s="28"/>
    </row>
    <row r="17389" spans="7:7" s="66" customFormat="1" ht="14.25" x14ac:dyDescent="0.25">
      <c r="G17389" s="28"/>
    </row>
    <row r="17390" spans="7:7" s="66" customFormat="1" ht="14.25" x14ac:dyDescent="0.25">
      <c r="G17390" s="28"/>
    </row>
    <row r="17391" spans="7:7" s="66" customFormat="1" ht="14.25" x14ac:dyDescent="0.25">
      <c r="G17391" s="28"/>
    </row>
    <row r="17392" spans="7:7" s="66" customFormat="1" ht="14.25" x14ac:dyDescent="0.25">
      <c r="G17392" s="28"/>
    </row>
    <row r="17393" spans="7:7" s="66" customFormat="1" ht="14.25" x14ac:dyDescent="0.25">
      <c r="G17393" s="28"/>
    </row>
    <row r="17394" spans="7:7" s="66" customFormat="1" ht="14.25" x14ac:dyDescent="0.25">
      <c r="G17394" s="28"/>
    </row>
    <row r="17395" spans="7:7" s="66" customFormat="1" ht="14.25" x14ac:dyDescent="0.25">
      <c r="G17395" s="28"/>
    </row>
    <row r="17396" spans="7:7" s="66" customFormat="1" ht="14.25" x14ac:dyDescent="0.25">
      <c r="G17396" s="28"/>
    </row>
    <row r="17397" spans="7:7" s="66" customFormat="1" ht="14.25" x14ac:dyDescent="0.25">
      <c r="G17397" s="28"/>
    </row>
    <row r="17398" spans="7:7" s="66" customFormat="1" ht="14.25" x14ac:dyDescent="0.25">
      <c r="G17398" s="28"/>
    </row>
    <row r="17399" spans="7:7" s="66" customFormat="1" ht="14.25" x14ac:dyDescent="0.25">
      <c r="G17399" s="28"/>
    </row>
    <row r="17400" spans="7:7" s="66" customFormat="1" ht="14.25" x14ac:dyDescent="0.25">
      <c r="G17400" s="28"/>
    </row>
    <row r="17401" spans="7:7" s="66" customFormat="1" ht="14.25" x14ac:dyDescent="0.25">
      <c r="G17401" s="28"/>
    </row>
    <row r="17402" spans="7:7" s="66" customFormat="1" ht="14.25" x14ac:dyDescent="0.25">
      <c r="G17402" s="28"/>
    </row>
    <row r="17403" spans="7:7" s="66" customFormat="1" ht="14.25" x14ac:dyDescent="0.25">
      <c r="G17403" s="28"/>
    </row>
    <row r="17404" spans="7:7" s="66" customFormat="1" ht="14.25" x14ac:dyDescent="0.25">
      <c r="G17404" s="28"/>
    </row>
    <row r="17405" spans="7:7" s="66" customFormat="1" ht="14.25" x14ac:dyDescent="0.25">
      <c r="G17405" s="28"/>
    </row>
    <row r="17406" spans="7:7" s="66" customFormat="1" ht="14.25" x14ac:dyDescent="0.25">
      <c r="G17406" s="28"/>
    </row>
    <row r="17407" spans="7:7" s="66" customFormat="1" ht="14.25" x14ac:dyDescent="0.25">
      <c r="G17407" s="28"/>
    </row>
    <row r="17408" spans="7:7" s="66" customFormat="1" ht="14.25" x14ac:dyDescent="0.25">
      <c r="G17408" s="28"/>
    </row>
    <row r="17409" spans="7:7" s="66" customFormat="1" ht="14.25" x14ac:dyDescent="0.25">
      <c r="G17409" s="28"/>
    </row>
    <row r="17410" spans="7:7" s="66" customFormat="1" ht="14.25" x14ac:dyDescent="0.25">
      <c r="G17410" s="28"/>
    </row>
    <row r="17411" spans="7:7" s="66" customFormat="1" ht="14.25" x14ac:dyDescent="0.25">
      <c r="G17411" s="28"/>
    </row>
    <row r="17412" spans="7:7" s="66" customFormat="1" ht="14.25" x14ac:dyDescent="0.25">
      <c r="G17412" s="28"/>
    </row>
    <row r="17413" spans="7:7" s="66" customFormat="1" ht="14.25" x14ac:dyDescent="0.25">
      <c r="G17413" s="28"/>
    </row>
    <row r="17414" spans="7:7" s="66" customFormat="1" ht="14.25" x14ac:dyDescent="0.25">
      <c r="G17414" s="28"/>
    </row>
    <row r="17415" spans="7:7" s="66" customFormat="1" ht="14.25" x14ac:dyDescent="0.25">
      <c r="G17415" s="28"/>
    </row>
    <row r="17416" spans="7:7" s="66" customFormat="1" ht="14.25" x14ac:dyDescent="0.25">
      <c r="G17416" s="28"/>
    </row>
    <row r="17417" spans="7:7" s="66" customFormat="1" ht="14.25" x14ac:dyDescent="0.25">
      <c r="G17417" s="28"/>
    </row>
    <row r="17418" spans="7:7" s="66" customFormat="1" ht="14.25" x14ac:dyDescent="0.25">
      <c r="G17418" s="28"/>
    </row>
    <row r="17419" spans="7:7" s="66" customFormat="1" ht="14.25" x14ac:dyDescent="0.25">
      <c r="G17419" s="28"/>
    </row>
    <row r="17420" spans="7:7" s="66" customFormat="1" ht="14.25" x14ac:dyDescent="0.25">
      <c r="G17420" s="28"/>
    </row>
    <row r="17421" spans="7:7" s="66" customFormat="1" ht="14.25" x14ac:dyDescent="0.25">
      <c r="G17421" s="28"/>
    </row>
    <row r="17422" spans="7:7" s="66" customFormat="1" ht="14.25" x14ac:dyDescent="0.25">
      <c r="G17422" s="28"/>
    </row>
    <row r="17423" spans="7:7" s="66" customFormat="1" ht="14.25" x14ac:dyDescent="0.25">
      <c r="G17423" s="28"/>
    </row>
    <row r="17424" spans="7:7" s="66" customFormat="1" ht="14.25" x14ac:dyDescent="0.25">
      <c r="G17424" s="28"/>
    </row>
    <row r="17425" spans="7:7" s="66" customFormat="1" ht="14.25" x14ac:dyDescent="0.25">
      <c r="G17425" s="28"/>
    </row>
    <row r="17426" spans="7:7" s="66" customFormat="1" ht="14.25" x14ac:dyDescent="0.25">
      <c r="G17426" s="28"/>
    </row>
    <row r="17427" spans="7:7" s="66" customFormat="1" ht="14.25" x14ac:dyDescent="0.25">
      <c r="G17427" s="28"/>
    </row>
    <row r="17428" spans="7:7" s="66" customFormat="1" ht="14.25" x14ac:dyDescent="0.25">
      <c r="G17428" s="28"/>
    </row>
    <row r="17429" spans="7:7" s="66" customFormat="1" ht="14.25" x14ac:dyDescent="0.25">
      <c r="G17429" s="28"/>
    </row>
    <row r="17430" spans="7:7" s="66" customFormat="1" ht="14.25" x14ac:dyDescent="0.25">
      <c r="G17430" s="28"/>
    </row>
    <row r="17431" spans="7:7" s="66" customFormat="1" ht="14.25" x14ac:dyDescent="0.25">
      <c r="G17431" s="28"/>
    </row>
    <row r="17432" spans="7:7" s="66" customFormat="1" ht="14.25" x14ac:dyDescent="0.25">
      <c r="G17432" s="28"/>
    </row>
    <row r="17433" spans="7:7" s="66" customFormat="1" ht="14.25" x14ac:dyDescent="0.25">
      <c r="G17433" s="28"/>
    </row>
    <row r="17434" spans="7:7" s="66" customFormat="1" ht="14.25" x14ac:dyDescent="0.25">
      <c r="G17434" s="28"/>
    </row>
    <row r="17435" spans="7:7" s="66" customFormat="1" ht="14.25" x14ac:dyDescent="0.25">
      <c r="G17435" s="28"/>
    </row>
    <row r="17436" spans="7:7" s="66" customFormat="1" ht="14.25" x14ac:dyDescent="0.25">
      <c r="G17436" s="28"/>
    </row>
    <row r="17437" spans="7:7" s="66" customFormat="1" ht="14.25" x14ac:dyDescent="0.25">
      <c r="G17437" s="28"/>
    </row>
    <row r="17438" spans="7:7" s="66" customFormat="1" ht="14.25" x14ac:dyDescent="0.25">
      <c r="G17438" s="28"/>
    </row>
    <row r="17439" spans="7:7" s="66" customFormat="1" ht="14.25" x14ac:dyDescent="0.25">
      <c r="G17439" s="28"/>
    </row>
    <row r="17440" spans="7:7" s="66" customFormat="1" ht="14.25" x14ac:dyDescent="0.25">
      <c r="G17440" s="28"/>
    </row>
    <row r="17441" spans="7:7" s="66" customFormat="1" ht="14.25" x14ac:dyDescent="0.25">
      <c r="G17441" s="28"/>
    </row>
    <row r="17442" spans="7:7" s="66" customFormat="1" ht="14.25" x14ac:dyDescent="0.25">
      <c r="G17442" s="28"/>
    </row>
    <row r="17443" spans="7:7" s="66" customFormat="1" ht="14.25" x14ac:dyDescent="0.25">
      <c r="G17443" s="28"/>
    </row>
    <row r="17444" spans="7:7" s="66" customFormat="1" ht="14.25" x14ac:dyDescent="0.25">
      <c r="G17444" s="28"/>
    </row>
    <row r="17445" spans="7:7" s="66" customFormat="1" ht="14.25" x14ac:dyDescent="0.25">
      <c r="G17445" s="28"/>
    </row>
    <row r="17446" spans="7:7" s="66" customFormat="1" ht="14.25" x14ac:dyDescent="0.25">
      <c r="G17446" s="28"/>
    </row>
    <row r="17447" spans="7:7" s="66" customFormat="1" ht="14.25" x14ac:dyDescent="0.25">
      <c r="G17447" s="28"/>
    </row>
    <row r="17448" spans="7:7" s="66" customFormat="1" ht="14.25" x14ac:dyDescent="0.25">
      <c r="G17448" s="28"/>
    </row>
    <row r="17449" spans="7:7" s="66" customFormat="1" ht="14.25" x14ac:dyDescent="0.25">
      <c r="G17449" s="28"/>
    </row>
    <row r="17450" spans="7:7" s="66" customFormat="1" ht="14.25" x14ac:dyDescent="0.25">
      <c r="G17450" s="28"/>
    </row>
    <row r="17451" spans="7:7" s="66" customFormat="1" ht="14.25" x14ac:dyDescent="0.25">
      <c r="G17451" s="28"/>
    </row>
    <row r="17452" spans="7:7" s="66" customFormat="1" ht="14.25" x14ac:dyDescent="0.25">
      <c r="G17452" s="28"/>
    </row>
    <row r="17453" spans="7:7" s="66" customFormat="1" ht="14.25" x14ac:dyDescent="0.25">
      <c r="G17453" s="28"/>
    </row>
    <row r="17454" spans="7:7" s="66" customFormat="1" ht="14.25" x14ac:dyDescent="0.25">
      <c r="G17454" s="28"/>
    </row>
    <row r="17455" spans="7:7" s="66" customFormat="1" ht="14.25" x14ac:dyDescent="0.25">
      <c r="G17455" s="28"/>
    </row>
    <row r="17456" spans="7:7" s="66" customFormat="1" ht="14.25" x14ac:dyDescent="0.25">
      <c r="G17456" s="28"/>
    </row>
    <row r="17457" spans="7:7" s="66" customFormat="1" ht="14.25" x14ac:dyDescent="0.25">
      <c r="G17457" s="28"/>
    </row>
    <row r="17458" spans="7:7" s="66" customFormat="1" ht="14.25" x14ac:dyDescent="0.25">
      <c r="G17458" s="28"/>
    </row>
    <row r="17459" spans="7:7" s="66" customFormat="1" ht="14.25" x14ac:dyDescent="0.25">
      <c r="G17459" s="28"/>
    </row>
    <row r="17460" spans="7:7" s="66" customFormat="1" ht="14.25" x14ac:dyDescent="0.25">
      <c r="G17460" s="28"/>
    </row>
    <row r="17461" spans="7:7" s="66" customFormat="1" ht="14.25" x14ac:dyDescent="0.25">
      <c r="G17461" s="28"/>
    </row>
    <row r="17462" spans="7:7" s="66" customFormat="1" ht="14.25" x14ac:dyDescent="0.25">
      <c r="G17462" s="28"/>
    </row>
    <row r="17463" spans="7:7" s="66" customFormat="1" ht="14.25" x14ac:dyDescent="0.25">
      <c r="G17463" s="28"/>
    </row>
    <row r="17464" spans="7:7" s="66" customFormat="1" ht="14.25" x14ac:dyDescent="0.25">
      <c r="G17464" s="28"/>
    </row>
    <row r="17465" spans="7:7" s="66" customFormat="1" ht="14.25" x14ac:dyDescent="0.25">
      <c r="G17465" s="28"/>
    </row>
    <row r="17466" spans="7:7" s="66" customFormat="1" ht="14.25" x14ac:dyDescent="0.25">
      <c r="G17466" s="28"/>
    </row>
    <row r="17467" spans="7:7" s="66" customFormat="1" ht="14.25" x14ac:dyDescent="0.25">
      <c r="G17467" s="28"/>
    </row>
    <row r="17468" spans="7:7" s="66" customFormat="1" ht="14.25" x14ac:dyDescent="0.25">
      <c r="G17468" s="28"/>
    </row>
    <row r="17469" spans="7:7" s="66" customFormat="1" ht="14.25" x14ac:dyDescent="0.25">
      <c r="G17469" s="28"/>
    </row>
    <row r="17470" spans="7:7" s="66" customFormat="1" ht="14.25" x14ac:dyDescent="0.25">
      <c r="G17470" s="28"/>
    </row>
    <row r="17471" spans="7:7" s="66" customFormat="1" ht="14.25" x14ac:dyDescent="0.25">
      <c r="G17471" s="28"/>
    </row>
    <row r="17472" spans="7:7" s="66" customFormat="1" ht="14.25" x14ac:dyDescent="0.25">
      <c r="G17472" s="28"/>
    </row>
    <row r="17473" spans="7:7" s="66" customFormat="1" ht="14.25" x14ac:dyDescent="0.25">
      <c r="G17473" s="28"/>
    </row>
    <row r="17474" spans="7:7" s="66" customFormat="1" ht="14.25" x14ac:dyDescent="0.25">
      <c r="G17474" s="28"/>
    </row>
    <row r="17475" spans="7:7" s="66" customFormat="1" ht="14.25" x14ac:dyDescent="0.25">
      <c r="G17475" s="28"/>
    </row>
    <row r="17476" spans="7:7" s="66" customFormat="1" ht="14.25" x14ac:dyDescent="0.25">
      <c r="G17476" s="28"/>
    </row>
    <row r="17477" spans="7:7" s="66" customFormat="1" ht="14.25" x14ac:dyDescent="0.25">
      <c r="G17477" s="28"/>
    </row>
    <row r="17478" spans="7:7" s="66" customFormat="1" ht="14.25" x14ac:dyDescent="0.25">
      <c r="G17478" s="28"/>
    </row>
    <row r="17479" spans="7:7" s="66" customFormat="1" ht="14.25" x14ac:dyDescent="0.25">
      <c r="G17479" s="28"/>
    </row>
    <row r="17480" spans="7:7" s="66" customFormat="1" ht="14.25" x14ac:dyDescent="0.25">
      <c r="G17480" s="28"/>
    </row>
    <row r="17481" spans="7:7" s="66" customFormat="1" ht="14.25" x14ac:dyDescent="0.25">
      <c r="G17481" s="28"/>
    </row>
    <row r="17482" spans="7:7" s="66" customFormat="1" ht="14.25" x14ac:dyDescent="0.25">
      <c r="G17482" s="28"/>
    </row>
    <row r="17483" spans="7:7" s="66" customFormat="1" ht="14.25" x14ac:dyDescent="0.25">
      <c r="G17483" s="28"/>
    </row>
    <row r="17484" spans="7:7" s="66" customFormat="1" ht="14.25" x14ac:dyDescent="0.25">
      <c r="G17484" s="28"/>
    </row>
    <row r="17485" spans="7:7" s="66" customFormat="1" ht="14.25" x14ac:dyDescent="0.25">
      <c r="G17485" s="28"/>
    </row>
    <row r="17486" spans="7:7" s="66" customFormat="1" ht="14.25" x14ac:dyDescent="0.25">
      <c r="G17486" s="28"/>
    </row>
    <row r="17487" spans="7:7" s="66" customFormat="1" ht="14.25" x14ac:dyDescent="0.25">
      <c r="G17487" s="28"/>
    </row>
    <row r="17488" spans="7:7" s="66" customFormat="1" ht="14.25" x14ac:dyDescent="0.25">
      <c r="G17488" s="28"/>
    </row>
    <row r="17489" spans="7:7" s="66" customFormat="1" ht="14.25" x14ac:dyDescent="0.25">
      <c r="G17489" s="28"/>
    </row>
    <row r="17490" spans="7:7" s="66" customFormat="1" ht="14.25" x14ac:dyDescent="0.25">
      <c r="G17490" s="28"/>
    </row>
    <row r="17491" spans="7:7" s="66" customFormat="1" ht="14.25" x14ac:dyDescent="0.25">
      <c r="G17491" s="28"/>
    </row>
    <row r="17492" spans="7:7" s="66" customFormat="1" ht="14.25" x14ac:dyDescent="0.25">
      <c r="G17492" s="28"/>
    </row>
    <row r="17493" spans="7:7" s="66" customFormat="1" ht="14.25" x14ac:dyDescent="0.25">
      <c r="G17493" s="28"/>
    </row>
    <row r="17494" spans="7:7" s="66" customFormat="1" ht="14.25" x14ac:dyDescent="0.25">
      <c r="G17494" s="28"/>
    </row>
    <row r="17495" spans="7:7" s="66" customFormat="1" ht="14.25" x14ac:dyDescent="0.25">
      <c r="G17495" s="28"/>
    </row>
    <row r="17496" spans="7:7" s="66" customFormat="1" ht="14.25" x14ac:dyDescent="0.25">
      <c r="G17496" s="28"/>
    </row>
    <row r="17497" spans="7:7" s="66" customFormat="1" ht="14.25" x14ac:dyDescent="0.25">
      <c r="G17497" s="28"/>
    </row>
    <row r="17498" spans="7:7" s="66" customFormat="1" ht="14.25" x14ac:dyDescent="0.25">
      <c r="G17498" s="28"/>
    </row>
    <row r="17499" spans="7:7" s="66" customFormat="1" ht="14.25" x14ac:dyDescent="0.25">
      <c r="G17499" s="28"/>
    </row>
    <row r="17500" spans="7:7" s="66" customFormat="1" ht="14.25" x14ac:dyDescent="0.25">
      <c r="G17500" s="28"/>
    </row>
    <row r="17501" spans="7:7" s="66" customFormat="1" ht="14.25" x14ac:dyDescent="0.25">
      <c r="G17501" s="28"/>
    </row>
    <row r="17502" spans="7:7" s="66" customFormat="1" ht="14.25" x14ac:dyDescent="0.25">
      <c r="G17502" s="28"/>
    </row>
    <row r="17503" spans="7:7" s="66" customFormat="1" ht="14.25" x14ac:dyDescent="0.25">
      <c r="G17503" s="28"/>
    </row>
    <row r="17504" spans="7:7" s="66" customFormat="1" ht="14.25" x14ac:dyDescent="0.25">
      <c r="G17504" s="28"/>
    </row>
    <row r="17505" spans="7:7" s="66" customFormat="1" ht="14.25" x14ac:dyDescent="0.25">
      <c r="G17505" s="28"/>
    </row>
    <row r="17506" spans="7:7" s="66" customFormat="1" ht="14.25" x14ac:dyDescent="0.25">
      <c r="G17506" s="28"/>
    </row>
    <row r="17507" spans="7:7" s="66" customFormat="1" ht="14.25" x14ac:dyDescent="0.25">
      <c r="G17507" s="28"/>
    </row>
    <row r="17508" spans="7:7" s="66" customFormat="1" ht="14.25" x14ac:dyDescent="0.25">
      <c r="G17508" s="28"/>
    </row>
    <row r="17509" spans="7:7" s="66" customFormat="1" ht="14.25" x14ac:dyDescent="0.25">
      <c r="G17509" s="28"/>
    </row>
    <row r="17510" spans="7:7" s="66" customFormat="1" ht="14.25" x14ac:dyDescent="0.25">
      <c r="G17510" s="28"/>
    </row>
    <row r="17511" spans="7:7" s="66" customFormat="1" ht="14.25" x14ac:dyDescent="0.25">
      <c r="G17511" s="28"/>
    </row>
    <row r="17512" spans="7:7" s="66" customFormat="1" ht="14.25" x14ac:dyDescent="0.25">
      <c r="G17512" s="28"/>
    </row>
    <row r="17513" spans="7:7" s="66" customFormat="1" ht="14.25" x14ac:dyDescent="0.25">
      <c r="G17513" s="28"/>
    </row>
    <row r="17514" spans="7:7" s="66" customFormat="1" ht="14.25" x14ac:dyDescent="0.25">
      <c r="G17514" s="28"/>
    </row>
    <row r="17515" spans="7:7" s="66" customFormat="1" ht="14.25" x14ac:dyDescent="0.25">
      <c r="G17515" s="28"/>
    </row>
    <row r="17516" spans="7:7" s="66" customFormat="1" ht="14.25" x14ac:dyDescent="0.25">
      <c r="G17516" s="28"/>
    </row>
    <row r="17517" spans="7:7" s="66" customFormat="1" ht="14.25" x14ac:dyDescent="0.25">
      <c r="G17517" s="28"/>
    </row>
    <row r="17518" spans="7:7" s="66" customFormat="1" ht="14.25" x14ac:dyDescent="0.25">
      <c r="G17518" s="28"/>
    </row>
    <row r="17519" spans="7:7" s="66" customFormat="1" ht="14.25" x14ac:dyDescent="0.25">
      <c r="G17519" s="28"/>
    </row>
    <row r="17520" spans="7:7" s="66" customFormat="1" ht="14.25" x14ac:dyDescent="0.25">
      <c r="G17520" s="28"/>
    </row>
    <row r="17521" spans="7:7" s="66" customFormat="1" ht="14.25" x14ac:dyDescent="0.25">
      <c r="G17521" s="28"/>
    </row>
    <row r="17522" spans="7:7" s="66" customFormat="1" ht="14.25" x14ac:dyDescent="0.25">
      <c r="G17522" s="28"/>
    </row>
    <row r="17523" spans="7:7" s="66" customFormat="1" ht="14.25" x14ac:dyDescent="0.25">
      <c r="G17523" s="28"/>
    </row>
    <row r="17524" spans="7:7" s="66" customFormat="1" ht="14.25" x14ac:dyDescent="0.25">
      <c r="G17524" s="28"/>
    </row>
    <row r="17525" spans="7:7" s="66" customFormat="1" ht="14.25" x14ac:dyDescent="0.25">
      <c r="G17525" s="28"/>
    </row>
    <row r="17526" spans="7:7" s="66" customFormat="1" ht="14.25" x14ac:dyDescent="0.25">
      <c r="G17526" s="28"/>
    </row>
    <row r="17527" spans="7:7" s="66" customFormat="1" ht="14.25" x14ac:dyDescent="0.25">
      <c r="G17527" s="28"/>
    </row>
    <row r="17528" spans="7:7" s="66" customFormat="1" ht="14.25" x14ac:dyDescent="0.25">
      <c r="G17528" s="28"/>
    </row>
    <row r="17529" spans="7:7" s="66" customFormat="1" ht="14.25" x14ac:dyDescent="0.25">
      <c r="G17529" s="28"/>
    </row>
    <row r="17530" spans="7:7" s="66" customFormat="1" ht="14.25" x14ac:dyDescent="0.25">
      <c r="G17530" s="28"/>
    </row>
    <row r="17531" spans="7:7" s="66" customFormat="1" ht="14.25" x14ac:dyDescent="0.25">
      <c r="G17531" s="28"/>
    </row>
    <row r="17532" spans="7:7" s="66" customFormat="1" ht="14.25" x14ac:dyDescent="0.25">
      <c r="G17532" s="28"/>
    </row>
    <row r="17533" spans="7:7" s="66" customFormat="1" ht="14.25" x14ac:dyDescent="0.25">
      <c r="G17533" s="28"/>
    </row>
    <row r="17534" spans="7:7" s="66" customFormat="1" ht="14.25" x14ac:dyDescent="0.25">
      <c r="G17534" s="28"/>
    </row>
    <row r="17535" spans="7:7" s="66" customFormat="1" ht="14.25" x14ac:dyDescent="0.25">
      <c r="G17535" s="28"/>
    </row>
    <row r="17536" spans="7:7" s="66" customFormat="1" ht="14.25" x14ac:dyDescent="0.25">
      <c r="G17536" s="28"/>
    </row>
    <row r="17537" spans="7:7" s="66" customFormat="1" ht="14.25" x14ac:dyDescent="0.25">
      <c r="G17537" s="28"/>
    </row>
    <row r="17538" spans="7:7" s="66" customFormat="1" ht="14.25" x14ac:dyDescent="0.25">
      <c r="G17538" s="28"/>
    </row>
    <row r="17539" spans="7:7" s="66" customFormat="1" ht="14.25" x14ac:dyDescent="0.25">
      <c r="G17539" s="28"/>
    </row>
    <row r="17540" spans="7:7" s="66" customFormat="1" ht="14.25" x14ac:dyDescent="0.25">
      <c r="G17540" s="28"/>
    </row>
    <row r="17541" spans="7:7" s="66" customFormat="1" ht="14.25" x14ac:dyDescent="0.25">
      <c r="G17541" s="28"/>
    </row>
    <row r="17542" spans="7:7" s="66" customFormat="1" ht="14.25" x14ac:dyDescent="0.25">
      <c r="G17542" s="28"/>
    </row>
    <row r="17543" spans="7:7" s="66" customFormat="1" ht="14.25" x14ac:dyDescent="0.25">
      <c r="G17543" s="28"/>
    </row>
    <row r="17544" spans="7:7" s="66" customFormat="1" ht="14.25" x14ac:dyDescent="0.25">
      <c r="G17544" s="28"/>
    </row>
    <row r="17545" spans="7:7" s="66" customFormat="1" ht="14.25" x14ac:dyDescent="0.25">
      <c r="G17545" s="28"/>
    </row>
    <row r="17546" spans="7:7" s="66" customFormat="1" ht="14.25" x14ac:dyDescent="0.25">
      <c r="G17546" s="28"/>
    </row>
    <row r="17547" spans="7:7" s="66" customFormat="1" ht="14.25" x14ac:dyDescent="0.25">
      <c r="G17547" s="28"/>
    </row>
    <row r="17548" spans="7:7" s="66" customFormat="1" ht="14.25" x14ac:dyDescent="0.25">
      <c r="G17548" s="28"/>
    </row>
    <row r="17549" spans="7:7" s="66" customFormat="1" ht="14.25" x14ac:dyDescent="0.25">
      <c r="G17549" s="28"/>
    </row>
    <row r="17550" spans="7:7" s="66" customFormat="1" ht="14.25" x14ac:dyDescent="0.25">
      <c r="G17550" s="28"/>
    </row>
    <row r="17551" spans="7:7" s="66" customFormat="1" ht="14.25" x14ac:dyDescent="0.25">
      <c r="G17551" s="28"/>
    </row>
    <row r="17552" spans="7:7" s="66" customFormat="1" ht="14.25" x14ac:dyDescent="0.25">
      <c r="G17552" s="28"/>
    </row>
    <row r="17553" spans="7:7" s="66" customFormat="1" ht="14.25" x14ac:dyDescent="0.25">
      <c r="G17553" s="28"/>
    </row>
    <row r="17554" spans="7:7" s="66" customFormat="1" ht="14.25" x14ac:dyDescent="0.25">
      <c r="G17554" s="28"/>
    </row>
    <row r="17555" spans="7:7" s="66" customFormat="1" ht="14.25" x14ac:dyDescent="0.25">
      <c r="G17555" s="28"/>
    </row>
    <row r="17556" spans="7:7" s="66" customFormat="1" ht="14.25" x14ac:dyDescent="0.25">
      <c r="G17556" s="28"/>
    </row>
    <row r="17557" spans="7:7" s="66" customFormat="1" ht="14.25" x14ac:dyDescent="0.25">
      <c r="G17557" s="28"/>
    </row>
    <row r="17558" spans="7:7" s="66" customFormat="1" ht="14.25" x14ac:dyDescent="0.25">
      <c r="G17558" s="28"/>
    </row>
    <row r="17559" spans="7:7" s="66" customFormat="1" ht="14.25" x14ac:dyDescent="0.25">
      <c r="G17559" s="28"/>
    </row>
    <row r="17560" spans="7:7" s="66" customFormat="1" ht="14.25" x14ac:dyDescent="0.25">
      <c r="G17560" s="28"/>
    </row>
    <row r="17561" spans="7:7" s="66" customFormat="1" ht="14.25" x14ac:dyDescent="0.25">
      <c r="G17561" s="28"/>
    </row>
    <row r="17562" spans="7:7" s="66" customFormat="1" ht="14.25" x14ac:dyDescent="0.25">
      <c r="G17562" s="28"/>
    </row>
    <row r="17563" spans="7:7" s="66" customFormat="1" ht="14.25" x14ac:dyDescent="0.25">
      <c r="G17563" s="28"/>
    </row>
    <row r="17564" spans="7:7" s="66" customFormat="1" ht="14.25" x14ac:dyDescent="0.25">
      <c r="G17564" s="28"/>
    </row>
    <row r="17565" spans="7:7" s="66" customFormat="1" ht="14.25" x14ac:dyDescent="0.25">
      <c r="G17565" s="28"/>
    </row>
    <row r="17566" spans="7:7" s="66" customFormat="1" ht="14.25" x14ac:dyDescent="0.25">
      <c r="G17566" s="28"/>
    </row>
    <row r="17567" spans="7:7" s="66" customFormat="1" ht="14.25" x14ac:dyDescent="0.25">
      <c r="G17567" s="28"/>
    </row>
    <row r="17568" spans="7:7" s="66" customFormat="1" ht="14.25" x14ac:dyDescent="0.25">
      <c r="G17568" s="28"/>
    </row>
    <row r="17569" spans="7:7" s="66" customFormat="1" ht="14.25" x14ac:dyDescent="0.25">
      <c r="G17569" s="28"/>
    </row>
    <row r="17570" spans="7:7" s="66" customFormat="1" ht="14.25" x14ac:dyDescent="0.25">
      <c r="G17570" s="28"/>
    </row>
    <row r="17571" spans="7:7" s="66" customFormat="1" ht="14.25" x14ac:dyDescent="0.25">
      <c r="G17571" s="28"/>
    </row>
    <row r="17572" spans="7:7" s="66" customFormat="1" ht="14.25" x14ac:dyDescent="0.25">
      <c r="G17572" s="28"/>
    </row>
    <row r="17573" spans="7:7" s="66" customFormat="1" ht="14.25" x14ac:dyDescent="0.25">
      <c r="G17573" s="28"/>
    </row>
    <row r="17574" spans="7:7" s="66" customFormat="1" ht="14.25" x14ac:dyDescent="0.25">
      <c r="G17574" s="28"/>
    </row>
    <row r="17575" spans="7:7" s="66" customFormat="1" ht="14.25" x14ac:dyDescent="0.25">
      <c r="G17575" s="28"/>
    </row>
    <row r="17576" spans="7:7" s="66" customFormat="1" ht="14.25" x14ac:dyDescent="0.25">
      <c r="G17576" s="28"/>
    </row>
    <row r="17577" spans="7:7" s="66" customFormat="1" ht="14.25" x14ac:dyDescent="0.25">
      <c r="G17577" s="28"/>
    </row>
    <row r="17578" spans="7:7" s="66" customFormat="1" ht="14.25" x14ac:dyDescent="0.25">
      <c r="G17578" s="28"/>
    </row>
    <row r="17579" spans="7:7" s="66" customFormat="1" ht="14.25" x14ac:dyDescent="0.25">
      <c r="G17579" s="28"/>
    </row>
    <row r="17580" spans="7:7" s="66" customFormat="1" ht="14.25" x14ac:dyDescent="0.25">
      <c r="G17580" s="28"/>
    </row>
    <row r="17581" spans="7:7" s="66" customFormat="1" ht="14.25" x14ac:dyDescent="0.25">
      <c r="G17581" s="28"/>
    </row>
    <row r="17582" spans="7:7" s="66" customFormat="1" ht="14.25" x14ac:dyDescent="0.25">
      <c r="G17582" s="28"/>
    </row>
    <row r="17583" spans="7:7" s="66" customFormat="1" ht="14.25" x14ac:dyDescent="0.25">
      <c r="G17583" s="28"/>
    </row>
    <row r="17584" spans="7:7" s="66" customFormat="1" ht="14.25" x14ac:dyDescent="0.25">
      <c r="G17584" s="28"/>
    </row>
    <row r="17585" spans="7:7" s="66" customFormat="1" ht="14.25" x14ac:dyDescent="0.25">
      <c r="G17585" s="28"/>
    </row>
    <row r="17586" spans="7:7" s="66" customFormat="1" ht="14.25" x14ac:dyDescent="0.25">
      <c r="G17586" s="28"/>
    </row>
    <row r="17587" spans="7:7" s="66" customFormat="1" ht="14.25" x14ac:dyDescent="0.25">
      <c r="G17587" s="28"/>
    </row>
    <row r="17588" spans="7:7" s="66" customFormat="1" ht="14.25" x14ac:dyDescent="0.25">
      <c r="G17588" s="28"/>
    </row>
    <row r="17589" spans="7:7" s="66" customFormat="1" ht="14.25" x14ac:dyDescent="0.25">
      <c r="G17589" s="28"/>
    </row>
    <row r="17590" spans="7:7" s="66" customFormat="1" ht="14.25" x14ac:dyDescent="0.25">
      <c r="G17590" s="28"/>
    </row>
    <row r="17591" spans="7:7" s="66" customFormat="1" ht="14.25" x14ac:dyDescent="0.25">
      <c r="G17591" s="28"/>
    </row>
    <row r="17592" spans="7:7" s="66" customFormat="1" ht="14.25" x14ac:dyDescent="0.25">
      <c r="G17592" s="28"/>
    </row>
    <row r="17593" spans="7:7" s="66" customFormat="1" ht="14.25" x14ac:dyDescent="0.25">
      <c r="G17593" s="28"/>
    </row>
    <row r="17594" spans="7:7" s="66" customFormat="1" ht="14.25" x14ac:dyDescent="0.25">
      <c r="G17594" s="28"/>
    </row>
    <row r="17595" spans="7:7" s="66" customFormat="1" ht="14.25" x14ac:dyDescent="0.25">
      <c r="G17595" s="28"/>
    </row>
    <row r="17596" spans="7:7" s="66" customFormat="1" ht="14.25" x14ac:dyDescent="0.25">
      <c r="G17596" s="28"/>
    </row>
    <row r="17597" spans="7:7" s="66" customFormat="1" ht="14.25" x14ac:dyDescent="0.25">
      <c r="G17597" s="28"/>
    </row>
    <row r="17598" spans="7:7" s="66" customFormat="1" ht="14.25" x14ac:dyDescent="0.25">
      <c r="G17598" s="28"/>
    </row>
    <row r="17599" spans="7:7" s="66" customFormat="1" ht="14.25" x14ac:dyDescent="0.25">
      <c r="G17599" s="28"/>
    </row>
    <row r="17600" spans="7:7" s="66" customFormat="1" ht="14.25" x14ac:dyDescent="0.25">
      <c r="G17600" s="28"/>
    </row>
    <row r="17601" spans="7:7" s="66" customFormat="1" ht="14.25" x14ac:dyDescent="0.25">
      <c r="G17601" s="28"/>
    </row>
    <row r="17602" spans="7:7" s="66" customFormat="1" ht="14.25" x14ac:dyDescent="0.25">
      <c r="G17602" s="28"/>
    </row>
    <row r="17603" spans="7:7" s="66" customFormat="1" ht="14.25" x14ac:dyDescent="0.25">
      <c r="G17603" s="28"/>
    </row>
    <row r="17604" spans="7:7" s="66" customFormat="1" ht="14.25" x14ac:dyDescent="0.25">
      <c r="G17604" s="28"/>
    </row>
    <row r="17605" spans="7:7" s="66" customFormat="1" ht="14.25" x14ac:dyDescent="0.25">
      <c r="G17605" s="28"/>
    </row>
    <row r="17606" spans="7:7" s="66" customFormat="1" ht="14.25" x14ac:dyDescent="0.25">
      <c r="G17606" s="28"/>
    </row>
    <row r="17607" spans="7:7" s="66" customFormat="1" ht="14.25" x14ac:dyDescent="0.25">
      <c r="G17607" s="28"/>
    </row>
    <row r="17608" spans="7:7" s="66" customFormat="1" ht="14.25" x14ac:dyDescent="0.25">
      <c r="G17608" s="28"/>
    </row>
    <row r="17609" spans="7:7" s="66" customFormat="1" ht="14.25" x14ac:dyDescent="0.25">
      <c r="G17609" s="28"/>
    </row>
    <row r="17610" spans="7:7" s="66" customFormat="1" ht="14.25" x14ac:dyDescent="0.25">
      <c r="G17610" s="28"/>
    </row>
    <row r="17611" spans="7:7" s="66" customFormat="1" ht="14.25" x14ac:dyDescent="0.25">
      <c r="G17611" s="28"/>
    </row>
    <row r="17612" spans="7:7" s="66" customFormat="1" ht="14.25" x14ac:dyDescent="0.25">
      <c r="G17612" s="28"/>
    </row>
    <row r="17613" spans="7:7" s="66" customFormat="1" ht="14.25" x14ac:dyDescent="0.25">
      <c r="G17613" s="28"/>
    </row>
    <row r="17614" spans="7:7" s="66" customFormat="1" ht="14.25" x14ac:dyDescent="0.25">
      <c r="G17614" s="28"/>
    </row>
    <row r="17615" spans="7:7" s="66" customFormat="1" ht="14.25" x14ac:dyDescent="0.25">
      <c r="G17615" s="28"/>
    </row>
    <row r="17616" spans="7:7" s="66" customFormat="1" ht="14.25" x14ac:dyDescent="0.25">
      <c r="G17616" s="28"/>
    </row>
    <row r="17617" spans="7:7" s="66" customFormat="1" ht="14.25" x14ac:dyDescent="0.25">
      <c r="G17617" s="28"/>
    </row>
    <row r="17618" spans="7:7" s="66" customFormat="1" ht="14.25" x14ac:dyDescent="0.25">
      <c r="G17618" s="28"/>
    </row>
    <row r="17619" spans="7:7" s="66" customFormat="1" ht="14.25" x14ac:dyDescent="0.25">
      <c r="G17619" s="28"/>
    </row>
    <row r="17620" spans="7:7" s="66" customFormat="1" ht="14.25" x14ac:dyDescent="0.25">
      <c r="G17620" s="28"/>
    </row>
    <row r="17621" spans="7:7" s="66" customFormat="1" ht="14.25" x14ac:dyDescent="0.25">
      <c r="G17621" s="28"/>
    </row>
    <row r="17622" spans="7:7" s="66" customFormat="1" ht="14.25" x14ac:dyDescent="0.25">
      <c r="G17622" s="28"/>
    </row>
    <row r="17623" spans="7:7" s="66" customFormat="1" ht="14.25" x14ac:dyDescent="0.25">
      <c r="G17623" s="28"/>
    </row>
    <row r="17624" spans="7:7" s="66" customFormat="1" ht="14.25" x14ac:dyDescent="0.25">
      <c r="G17624" s="28"/>
    </row>
    <row r="17625" spans="7:7" s="66" customFormat="1" ht="14.25" x14ac:dyDescent="0.25">
      <c r="G17625" s="28"/>
    </row>
    <row r="17626" spans="7:7" s="66" customFormat="1" ht="14.25" x14ac:dyDescent="0.25">
      <c r="G17626" s="28"/>
    </row>
    <row r="17627" spans="7:7" s="66" customFormat="1" ht="14.25" x14ac:dyDescent="0.25">
      <c r="G17627" s="28"/>
    </row>
    <row r="17628" spans="7:7" s="66" customFormat="1" ht="14.25" x14ac:dyDescent="0.25">
      <c r="G17628" s="28"/>
    </row>
    <row r="17629" spans="7:7" s="66" customFormat="1" ht="14.25" x14ac:dyDescent="0.25">
      <c r="G17629" s="28"/>
    </row>
    <row r="17630" spans="7:7" s="66" customFormat="1" ht="14.25" x14ac:dyDescent="0.25">
      <c r="G17630" s="28"/>
    </row>
    <row r="17631" spans="7:7" s="66" customFormat="1" ht="14.25" x14ac:dyDescent="0.25">
      <c r="G17631" s="28"/>
    </row>
    <row r="17632" spans="7:7" s="66" customFormat="1" ht="14.25" x14ac:dyDescent="0.25">
      <c r="G17632" s="28"/>
    </row>
    <row r="17633" spans="7:7" s="66" customFormat="1" ht="14.25" x14ac:dyDescent="0.25">
      <c r="G17633" s="28"/>
    </row>
    <row r="17634" spans="7:7" s="66" customFormat="1" ht="14.25" x14ac:dyDescent="0.25">
      <c r="G17634" s="28"/>
    </row>
    <row r="17635" spans="7:7" s="66" customFormat="1" ht="14.25" x14ac:dyDescent="0.25">
      <c r="G17635" s="28"/>
    </row>
    <row r="17636" spans="7:7" s="66" customFormat="1" ht="14.25" x14ac:dyDescent="0.25">
      <c r="G17636" s="28"/>
    </row>
    <row r="17637" spans="7:7" s="66" customFormat="1" ht="14.25" x14ac:dyDescent="0.25">
      <c r="G17637" s="28"/>
    </row>
    <row r="17638" spans="7:7" s="66" customFormat="1" ht="14.25" x14ac:dyDescent="0.25">
      <c r="G17638" s="28"/>
    </row>
    <row r="17639" spans="7:7" s="66" customFormat="1" ht="14.25" x14ac:dyDescent="0.25">
      <c r="G17639" s="28"/>
    </row>
    <row r="17640" spans="7:7" s="66" customFormat="1" ht="14.25" x14ac:dyDescent="0.25">
      <c r="G17640" s="28"/>
    </row>
    <row r="17641" spans="7:7" s="66" customFormat="1" ht="14.25" x14ac:dyDescent="0.25">
      <c r="G17641" s="28"/>
    </row>
    <row r="17642" spans="7:7" s="66" customFormat="1" ht="14.25" x14ac:dyDescent="0.25">
      <c r="G17642" s="28"/>
    </row>
    <row r="17643" spans="7:7" s="66" customFormat="1" ht="14.25" x14ac:dyDescent="0.25">
      <c r="G17643" s="28"/>
    </row>
    <row r="17644" spans="7:7" s="66" customFormat="1" ht="14.25" x14ac:dyDescent="0.25">
      <c r="G17644" s="28"/>
    </row>
    <row r="17645" spans="7:7" s="66" customFormat="1" ht="14.25" x14ac:dyDescent="0.25">
      <c r="G17645" s="28"/>
    </row>
    <row r="17646" spans="7:7" s="66" customFormat="1" ht="14.25" x14ac:dyDescent="0.25">
      <c r="G17646" s="28"/>
    </row>
    <row r="17647" spans="7:7" s="66" customFormat="1" ht="14.25" x14ac:dyDescent="0.25">
      <c r="G17647" s="28"/>
    </row>
    <row r="17648" spans="7:7" s="66" customFormat="1" ht="14.25" x14ac:dyDescent="0.25">
      <c r="G17648" s="28"/>
    </row>
    <row r="17649" spans="7:7" s="66" customFormat="1" ht="14.25" x14ac:dyDescent="0.25">
      <c r="G17649" s="28"/>
    </row>
    <row r="17650" spans="7:7" s="66" customFormat="1" ht="14.25" x14ac:dyDescent="0.25">
      <c r="G17650" s="28"/>
    </row>
    <row r="17651" spans="7:7" s="66" customFormat="1" ht="14.25" x14ac:dyDescent="0.25">
      <c r="G17651" s="28"/>
    </row>
    <row r="17652" spans="7:7" s="66" customFormat="1" ht="14.25" x14ac:dyDescent="0.25">
      <c r="G17652" s="28"/>
    </row>
    <row r="17653" spans="7:7" s="66" customFormat="1" ht="14.25" x14ac:dyDescent="0.25">
      <c r="G17653" s="28"/>
    </row>
    <row r="17654" spans="7:7" s="66" customFormat="1" ht="14.25" x14ac:dyDescent="0.25">
      <c r="G17654" s="28"/>
    </row>
    <row r="17655" spans="7:7" s="66" customFormat="1" ht="14.25" x14ac:dyDescent="0.25">
      <c r="G17655" s="28"/>
    </row>
    <row r="17656" spans="7:7" s="66" customFormat="1" ht="14.25" x14ac:dyDescent="0.25">
      <c r="G17656" s="28"/>
    </row>
    <row r="17657" spans="7:7" s="66" customFormat="1" ht="14.25" x14ac:dyDescent="0.25">
      <c r="G17657" s="28"/>
    </row>
    <row r="17658" spans="7:7" s="66" customFormat="1" ht="14.25" x14ac:dyDescent="0.25">
      <c r="G17658" s="28"/>
    </row>
    <row r="17659" spans="7:7" s="66" customFormat="1" ht="14.25" x14ac:dyDescent="0.25">
      <c r="G17659" s="28"/>
    </row>
    <row r="17660" spans="7:7" s="66" customFormat="1" ht="14.25" x14ac:dyDescent="0.25">
      <c r="G17660" s="28"/>
    </row>
    <row r="17661" spans="7:7" s="66" customFormat="1" ht="14.25" x14ac:dyDescent="0.25">
      <c r="G17661" s="28"/>
    </row>
    <row r="17662" spans="7:7" s="66" customFormat="1" ht="14.25" x14ac:dyDescent="0.25">
      <c r="G17662" s="28"/>
    </row>
    <row r="17663" spans="7:7" s="66" customFormat="1" ht="14.25" x14ac:dyDescent="0.25">
      <c r="G17663" s="28"/>
    </row>
    <row r="17664" spans="7:7" s="66" customFormat="1" ht="14.25" x14ac:dyDescent="0.25">
      <c r="G17664" s="28"/>
    </row>
    <row r="17665" spans="7:7" s="66" customFormat="1" ht="14.25" x14ac:dyDescent="0.25">
      <c r="G17665" s="28"/>
    </row>
    <row r="17666" spans="7:7" s="66" customFormat="1" ht="14.25" x14ac:dyDescent="0.25">
      <c r="G17666" s="28"/>
    </row>
    <row r="17667" spans="7:7" s="66" customFormat="1" ht="14.25" x14ac:dyDescent="0.25">
      <c r="G17667" s="28"/>
    </row>
    <row r="17668" spans="7:7" s="66" customFormat="1" ht="14.25" x14ac:dyDescent="0.25">
      <c r="G17668" s="28"/>
    </row>
    <row r="17669" spans="7:7" s="66" customFormat="1" ht="14.25" x14ac:dyDescent="0.25">
      <c r="G17669" s="28"/>
    </row>
    <row r="17670" spans="7:7" s="66" customFormat="1" ht="14.25" x14ac:dyDescent="0.25">
      <c r="G17670" s="28"/>
    </row>
    <row r="17671" spans="7:7" s="66" customFormat="1" ht="14.25" x14ac:dyDescent="0.25">
      <c r="G17671" s="28"/>
    </row>
    <row r="17672" spans="7:7" s="66" customFormat="1" ht="14.25" x14ac:dyDescent="0.25">
      <c r="G17672" s="28"/>
    </row>
    <row r="17673" spans="7:7" s="66" customFormat="1" ht="14.25" x14ac:dyDescent="0.25">
      <c r="G17673" s="28"/>
    </row>
    <row r="17674" spans="7:7" s="66" customFormat="1" ht="14.25" x14ac:dyDescent="0.25">
      <c r="G17674" s="28"/>
    </row>
    <row r="17675" spans="7:7" s="66" customFormat="1" ht="14.25" x14ac:dyDescent="0.25">
      <c r="G17675" s="28"/>
    </row>
    <row r="17676" spans="7:7" s="66" customFormat="1" ht="14.25" x14ac:dyDescent="0.25">
      <c r="G17676" s="28"/>
    </row>
    <row r="17677" spans="7:7" s="66" customFormat="1" ht="14.25" x14ac:dyDescent="0.25">
      <c r="G17677" s="28"/>
    </row>
    <row r="17678" spans="7:7" s="66" customFormat="1" ht="14.25" x14ac:dyDescent="0.25">
      <c r="G17678" s="28"/>
    </row>
    <row r="17679" spans="7:7" s="66" customFormat="1" ht="14.25" x14ac:dyDescent="0.25">
      <c r="G17679" s="28"/>
    </row>
    <row r="17680" spans="7:7" s="66" customFormat="1" ht="14.25" x14ac:dyDescent="0.25">
      <c r="G17680" s="28"/>
    </row>
    <row r="17681" spans="7:7" s="66" customFormat="1" ht="14.25" x14ac:dyDescent="0.25">
      <c r="G17681" s="28"/>
    </row>
    <row r="17682" spans="7:7" s="66" customFormat="1" ht="14.25" x14ac:dyDescent="0.25">
      <c r="G17682" s="28"/>
    </row>
    <row r="17683" spans="7:7" s="66" customFormat="1" ht="14.25" x14ac:dyDescent="0.25">
      <c r="G17683" s="28"/>
    </row>
    <row r="17684" spans="7:7" s="66" customFormat="1" ht="14.25" x14ac:dyDescent="0.25">
      <c r="G17684" s="28"/>
    </row>
    <row r="17685" spans="7:7" s="66" customFormat="1" ht="14.25" x14ac:dyDescent="0.25">
      <c r="G17685" s="28"/>
    </row>
    <row r="17686" spans="7:7" s="66" customFormat="1" ht="14.25" x14ac:dyDescent="0.25">
      <c r="G17686" s="28"/>
    </row>
    <row r="17687" spans="7:7" s="66" customFormat="1" ht="14.25" x14ac:dyDescent="0.25">
      <c r="G17687" s="28"/>
    </row>
    <row r="17688" spans="7:7" s="66" customFormat="1" ht="14.25" x14ac:dyDescent="0.25">
      <c r="G17688" s="28"/>
    </row>
    <row r="17689" spans="7:7" s="66" customFormat="1" ht="14.25" x14ac:dyDescent="0.25">
      <c r="G17689" s="28"/>
    </row>
    <row r="17690" spans="7:7" s="66" customFormat="1" ht="14.25" x14ac:dyDescent="0.25">
      <c r="G17690" s="28"/>
    </row>
    <row r="17691" spans="7:7" s="66" customFormat="1" ht="14.25" x14ac:dyDescent="0.25">
      <c r="G17691" s="28"/>
    </row>
    <row r="17692" spans="7:7" s="66" customFormat="1" ht="14.25" x14ac:dyDescent="0.25">
      <c r="G17692" s="28"/>
    </row>
    <row r="17693" spans="7:7" s="66" customFormat="1" ht="14.25" x14ac:dyDescent="0.25">
      <c r="G17693" s="28"/>
    </row>
    <row r="17694" spans="7:7" s="66" customFormat="1" ht="14.25" x14ac:dyDescent="0.25">
      <c r="G17694" s="28"/>
    </row>
    <row r="17695" spans="7:7" s="66" customFormat="1" ht="14.25" x14ac:dyDescent="0.25">
      <c r="G17695" s="28"/>
    </row>
    <row r="17696" spans="7:7" s="66" customFormat="1" ht="14.25" x14ac:dyDescent="0.25">
      <c r="G17696" s="28"/>
    </row>
    <row r="17697" spans="7:7" s="66" customFormat="1" ht="14.25" x14ac:dyDescent="0.25">
      <c r="G17697" s="28"/>
    </row>
    <row r="17698" spans="7:7" s="66" customFormat="1" ht="14.25" x14ac:dyDescent="0.25">
      <c r="G17698" s="28"/>
    </row>
    <row r="17699" spans="7:7" s="66" customFormat="1" ht="14.25" x14ac:dyDescent="0.25">
      <c r="G17699" s="28"/>
    </row>
    <row r="17700" spans="7:7" s="66" customFormat="1" ht="14.25" x14ac:dyDescent="0.25">
      <c r="G17700" s="28"/>
    </row>
    <row r="17701" spans="7:7" s="66" customFormat="1" ht="14.25" x14ac:dyDescent="0.25">
      <c r="G17701" s="28"/>
    </row>
    <row r="17702" spans="7:7" s="66" customFormat="1" ht="14.25" x14ac:dyDescent="0.25">
      <c r="G17702" s="28"/>
    </row>
    <row r="17703" spans="7:7" s="66" customFormat="1" ht="14.25" x14ac:dyDescent="0.25">
      <c r="G17703" s="28"/>
    </row>
    <row r="17704" spans="7:7" s="66" customFormat="1" ht="14.25" x14ac:dyDescent="0.25">
      <c r="G17704" s="28"/>
    </row>
    <row r="17705" spans="7:7" s="66" customFormat="1" ht="14.25" x14ac:dyDescent="0.25">
      <c r="G17705" s="28"/>
    </row>
    <row r="17706" spans="7:7" s="66" customFormat="1" ht="14.25" x14ac:dyDescent="0.25">
      <c r="G17706" s="28"/>
    </row>
    <row r="17707" spans="7:7" s="66" customFormat="1" ht="14.25" x14ac:dyDescent="0.25">
      <c r="G17707" s="28"/>
    </row>
    <row r="17708" spans="7:7" s="66" customFormat="1" ht="14.25" x14ac:dyDescent="0.25">
      <c r="G17708" s="28"/>
    </row>
    <row r="17709" spans="7:7" s="66" customFormat="1" ht="14.25" x14ac:dyDescent="0.25">
      <c r="G17709" s="28"/>
    </row>
    <row r="17710" spans="7:7" s="66" customFormat="1" ht="14.25" x14ac:dyDescent="0.25">
      <c r="G17710" s="28"/>
    </row>
    <row r="17711" spans="7:7" s="66" customFormat="1" ht="14.25" x14ac:dyDescent="0.25">
      <c r="G17711" s="28"/>
    </row>
    <row r="17712" spans="7:7" s="66" customFormat="1" ht="14.25" x14ac:dyDescent="0.25">
      <c r="G17712" s="28"/>
    </row>
    <row r="17713" spans="7:7" s="66" customFormat="1" ht="14.25" x14ac:dyDescent="0.25">
      <c r="G17713" s="28"/>
    </row>
    <row r="17714" spans="7:7" s="66" customFormat="1" ht="14.25" x14ac:dyDescent="0.25">
      <c r="G17714" s="28"/>
    </row>
    <row r="17715" spans="7:7" s="66" customFormat="1" ht="14.25" x14ac:dyDescent="0.25">
      <c r="G17715" s="28"/>
    </row>
    <row r="17716" spans="7:7" s="66" customFormat="1" ht="14.25" x14ac:dyDescent="0.25">
      <c r="G17716" s="28"/>
    </row>
    <row r="17717" spans="7:7" s="66" customFormat="1" ht="14.25" x14ac:dyDescent="0.25">
      <c r="G17717" s="28"/>
    </row>
    <row r="17718" spans="7:7" s="66" customFormat="1" ht="14.25" x14ac:dyDescent="0.25">
      <c r="G17718" s="28"/>
    </row>
    <row r="17719" spans="7:7" s="66" customFormat="1" ht="14.25" x14ac:dyDescent="0.25">
      <c r="G17719" s="28"/>
    </row>
    <row r="17720" spans="7:7" s="66" customFormat="1" ht="14.25" x14ac:dyDescent="0.25">
      <c r="G17720" s="28"/>
    </row>
    <row r="17721" spans="7:7" s="66" customFormat="1" ht="14.25" x14ac:dyDescent="0.25">
      <c r="G17721" s="28"/>
    </row>
    <row r="17722" spans="7:7" s="66" customFormat="1" ht="14.25" x14ac:dyDescent="0.25">
      <c r="G17722" s="28"/>
    </row>
    <row r="17723" spans="7:7" s="66" customFormat="1" ht="14.25" x14ac:dyDescent="0.25">
      <c r="G17723" s="28"/>
    </row>
    <row r="17724" spans="7:7" s="66" customFormat="1" ht="14.25" x14ac:dyDescent="0.25">
      <c r="G17724" s="28"/>
    </row>
    <row r="17725" spans="7:7" s="66" customFormat="1" ht="14.25" x14ac:dyDescent="0.25">
      <c r="G17725" s="28"/>
    </row>
    <row r="17726" spans="7:7" s="66" customFormat="1" ht="14.25" x14ac:dyDescent="0.25">
      <c r="G17726" s="28"/>
    </row>
    <row r="17727" spans="7:7" s="66" customFormat="1" ht="14.25" x14ac:dyDescent="0.25">
      <c r="G17727" s="28"/>
    </row>
    <row r="17728" spans="7:7" s="66" customFormat="1" ht="14.25" x14ac:dyDescent="0.25">
      <c r="G17728" s="28"/>
    </row>
    <row r="17729" spans="7:7" s="66" customFormat="1" ht="14.25" x14ac:dyDescent="0.25">
      <c r="G17729" s="28"/>
    </row>
    <row r="17730" spans="7:7" s="66" customFormat="1" ht="14.25" x14ac:dyDescent="0.25">
      <c r="G17730" s="28"/>
    </row>
    <row r="17731" spans="7:7" s="66" customFormat="1" ht="14.25" x14ac:dyDescent="0.25">
      <c r="G17731" s="28"/>
    </row>
    <row r="17732" spans="7:7" s="66" customFormat="1" ht="14.25" x14ac:dyDescent="0.25">
      <c r="G17732" s="28"/>
    </row>
    <row r="17733" spans="7:7" s="66" customFormat="1" ht="14.25" x14ac:dyDescent="0.25">
      <c r="G17733" s="28"/>
    </row>
    <row r="17734" spans="7:7" s="66" customFormat="1" ht="14.25" x14ac:dyDescent="0.25">
      <c r="G17734" s="28"/>
    </row>
    <row r="17735" spans="7:7" s="66" customFormat="1" ht="14.25" x14ac:dyDescent="0.25">
      <c r="G17735" s="28"/>
    </row>
    <row r="17736" spans="7:7" s="66" customFormat="1" ht="14.25" x14ac:dyDescent="0.25">
      <c r="G17736" s="28"/>
    </row>
    <row r="17737" spans="7:7" s="66" customFormat="1" ht="14.25" x14ac:dyDescent="0.25">
      <c r="G17737" s="28"/>
    </row>
    <row r="17738" spans="7:7" s="66" customFormat="1" ht="14.25" x14ac:dyDescent="0.25">
      <c r="G17738" s="28"/>
    </row>
    <row r="17739" spans="7:7" s="66" customFormat="1" ht="14.25" x14ac:dyDescent="0.25">
      <c r="G17739" s="28"/>
    </row>
    <row r="17740" spans="7:7" s="66" customFormat="1" ht="14.25" x14ac:dyDescent="0.25">
      <c r="G17740" s="28"/>
    </row>
    <row r="17741" spans="7:7" s="66" customFormat="1" ht="14.25" x14ac:dyDescent="0.25">
      <c r="G17741" s="28"/>
    </row>
    <row r="17742" spans="7:7" s="66" customFormat="1" ht="14.25" x14ac:dyDescent="0.25">
      <c r="G17742" s="28"/>
    </row>
    <row r="17743" spans="7:7" s="66" customFormat="1" ht="14.25" x14ac:dyDescent="0.25">
      <c r="G17743" s="28"/>
    </row>
    <row r="17744" spans="7:7" s="66" customFormat="1" ht="14.25" x14ac:dyDescent="0.25">
      <c r="G17744" s="28"/>
    </row>
    <row r="17745" spans="7:7" s="66" customFormat="1" ht="14.25" x14ac:dyDescent="0.25">
      <c r="G17745" s="28"/>
    </row>
    <row r="17746" spans="7:7" s="66" customFormat="1" ht="14.25" x14ac:dyDescent="0.25">
      <c r="G17746" s="28"/>
    </row>
    <row r="17747" spans="7:7" s="66" customFormat="1" ht="14.25" x14ac:dyDescent="0.25">
      <c r="G17747" s="28"/>
    </row>
    <row r="17748" spans="7:7" s="66" customFormat="1" ht="14.25" x14ac:dyDescent="0.25">
      <c r="G17748" s="28"/>
    </row>
    <row r="17749" spans="7:7" s="66" customFormat="1" ht="14.25" x14ac:dyDescent="0.25">
      <c r="G17749" s="28"/>
    </row>
    <row r="17750" spans="7:7" s="66" customFormat="1" ht="14.25" x14ac:dyDescent="0.25">
      <c r="G17750" s="28"/>
    </row>
    <row r="17751" spans="7:7" s="66" customFormat="1" ht="14.25" x14ac:dyDescent="0.25">
      <c r="G17751" s="28"/>
    </row>
    <row r="17752" spans="7:7" s="66" customFormat="1" ht="14.25" x14ac:dyDescent="0.25">
      <c r="G17752" s="28"/>
    </row>
    <row r="17753" spans="7:7" s="66" customFormat="1" ht="14.25" x14ac:dyDescent="0.25">
      <c r="G17753" s="28"/>
    </row>
    <row r="17754" spans="7:7" s="66" customFormat="1" ht="14.25" x14ac:dyDescent="0.25">
      <c r="G17754" s="28"/>
    </row>
    <row r="17755" spans="7:7" s="66" customFormat="1" ht="14.25" x14ac:dyDescent="0.25">
      <c r="G17755" s="28"/>
    </row>
    <row r="17756" spans="7:7" s="66" customFormat="1" ht="14.25" x14ac:dyDescent="0.25">
      <c r="G17756" s="28"/>
    </row>
    <row r="17757" spans="7:7" s="66" customFormat="1" ht="14.25" x14ac:dyDescent="0.25">
      <c r="G17757" s="28"/>
    </row>
    <row r="17758" spans="7:7" s="66" customFormat="1" ht="14.25" x14ac:dyDescent="0.25">
      <c r="G17758" s="28"/>
    </row>
    <row r="17759" spans="7:7" s="66" customFormat="1" ht="14.25" x14ac:dyDescent="0.25">
      <c r="G17759" s="28"/>
    </row>
    <row r="17760" spans="7:7" s="66" customFormat="1" ht="14.25" x14ac:dyDescent="0.25">
      <c r="G17760" s="28"/>
    </row>
    <row r="17761" spans="7:7" s="66" customFormat="1" ht="14.25" x14ac:dyDescent="0.25">
      <c r="G17761" s="28"/>
    </row>
    <row r="17762" spans="7:7" s="66" customFormat="1" ht="14.25" x14ac:dyDescent="0.25">
      <c r="G17762" s="28"/>
    </row>
    <row r="17763" spans="7:7" s="66" customFormat="1" ht="14.25" x14ac:dyDescent="0.25">
      <c r="G17763" s="28"/>
    </row>
    <row r="17764" spans="7:7" s="66" customFormat="1" ht="14.25" x14ac:dyDescent="0.25">
      <c r="G17764" s="28"/>
    </row>
    <row r="17765" spans="7:7" s="66" customFormat="1" ht="14.25" x14ac:dyDescent="0.25">
      <c r="G17765" s="28"/>
    </row>
    <row r="17766" spans="7:7" s="66" customFormat="1" ht="14.25" x14ac:dyDescent="0.25">
      <c r="G17766" s="28"/>
    </row>
    <row r="17767" spans="7:7" s="66" customFormat="1" ht="14.25" x14ac:dyDescent="0.25">
      <c r="G17767" s="28"/>
    </row>
    <row r="17768" spans="7:7" s="66" customFormat="1" ht="14.25" x14ac:dyDescent="0.25">
      <c r="G17768" s="28"/>
    </row>
    <row r="17769" spans="7:7" s="66" customFormat="1" ht="14.25" x14ac:dyDescent="0.25">
      <c r="G17769" s="28"/>
    </row>
    <row r="17770" spans="7:7" s="66" customFormat="1" ht="14.25" x14ac:dyDescent="0.25">
      <c r="G17770" s="28"/>
    </row>
    <row r="17771" spans="7:7" s="66" customFormat="1" ht="14.25" x14ac:dyDescent="0.25">
      <c r="G17771" s="28"/>
    </row>
    <row r="17772" spans="7:7" s="66" customFormat="1" ht="14.25" x14ac:dyDescent="0.25">
      <c r="G17772" s="28"/>
    </row>
    <row r="17773" spans="7:7" s="66" customFormat="1" ht="14.25" x14ac:dyDescent="0.25">
      <c r="G17773" s="28"/>
    </row>
    <row r="17774" spans="7:7" s="66" customFormat="1" ht="14.25" x14ac:dyDescent="0.25">
      <c r="G17774" s="28"/>
    </row>
    <row r="17775" spans="7:7" s="66" customFormat="1" ht="14.25" x14ac:dyDescent="0.25">
      <c r="G17775" s="28"/>
    </row>
    <row r="17776" spans="7:7" s="66" customFormat="1" ht="14.25" x14ac:dyDescent="0.25">
      <c r="G17776" s="28"/>
    </row>
    <row r="17777" spans="7:7" s="66" customFormat="1" ht="14.25" x14ac:dyDescent="0.25">
      <c r="G17777" s="28"/>
    </row>
    <row r="17778" spans="7:7" s="66" customFormat="1" ht="14.25" x14ac:dyDescent="0.25">
      <c r="G17778" s="28"/>
    </row>
    <row r="17779" spans="7:7" s="66" customFormat="1" ht="14.25" x14ac:dyDescent="0.25">
      <c r="G17779" s="28"/>
    </row>
    <row r="17780" spans="7:7" s="66" customFormat="1" ht="14.25" x14ac:dyDescent="0.25">
      <c r="G17780" s="28"/>
    </row>
    <row r="17781" spans="7:7" s="66" customFormat="1" ht="14.25" x14ac:dyDescent="0.25">
      <c r="G17781" s="28"/>
    </row>
    <row r="17782" spans="7:7" s="66" customFormat="1" ht="14.25" x14ac:dyDescent="0.25">
      <c r="G17782" s="28"/>
    </row>
    <row r="17783" spans="7:7" s="66" customFormat="1" ht="14.25" x14ac:dyDescent="0.25">
      <c r="G17783" s="28"/>
    </row>
    <row r="17784" spans="7:7" s="66" customFormat="1" ht="14.25" x14ac:dyDescent="0.25">
      <c r="G17784" s="28"/>
    </row>
    <row r="17785" spans="7:7" s="66" customFormat="1" ht="14.25" x14ac:dyDescent="0.25">
      <c r="G17785" s="28"/>
    </row>
    <row r="17786" spans="7:7" s="66" customFormat="1" ht="14.25" x14ac:dyDescent="0.25">
      <c r="G17786" s="28"/>
    </row>
    <row r="17787" spans="7:7" s="66" customFormat="1" ht="14.25" x14ac:dyDescent="0.25">
      <c r="G17787" s="28"/>
    </row>
    <row r="17788" spans="7:7" s="66" customFormat="1" ht="14.25" x14ac:dyDescent="0.25">
      <c r="G17788" s="28"/>
    </row>
    <row r="17789" spans="7:7" s="66" customFormat="1" ht="14.25" x14ac:dyDescent="0.25">
      <c r="G17789" s="28"/>
    </row>
    <row r="17790" spans="7:7" s="66" customFormat="1" ht="14.25" x14ac:dyDescent="0.25">
      <c r="G17790" s="28"/>
    </row>
    <row r="17791" spans="7:7" s="66" customFormat="1" ht="14.25" x14ac:dyDescent="0.25">
      <c r="G17791" s="28"/>
    </row>
    <row r="17792" spans="7:7" s="66" customFormat="1" ht="14.25" x14ac:dyDescent="0.25">
      <c r="G17792" s="28"/>
    </row>
    <row r="17793" spans="7:7" s="66" customFormat="1" ht="14.25" x14ac:dyDescent="0.25">
      <c r="G17793" s="28"/>
    </row>
    <row r="17794" spans="7:7" s="66" customFormat="1" ht="14.25" x14ac:dyDescent="0.25">
      <c r="G17794" s="28"/>
    </row>
    <row r="17795" spans="7:7" s="66" customFormat="1" ht="14.25" x14ac:dyDescent="0.25">
      <c r="G17795" s="28"/>
    </row>
    <row r="17796" spans="7:7" s="66" customFormat="1" ht="14.25" x14ac:dyDescent="0.25">
      <c r="G17796" s="28"/>
    </row>
    <row r="17797" spans="7:7" s="66" customFormat="1" ht="14.25" x14ac:dyDescent="0.25">
      <c r="G17797" s="28"/>
    </row>
    <row r="17798" spans="7:7" s="66" customFormat="1" ht="14.25" x14ac:dyDescent="0.25">
      <c r="G17798" s="28"/>
    </row>
    <row r="17799" spans="7:7" s="66" customFormat="1" ht="14.25" x14ac:dyDescent="0.25">
      <c r="G17799" s="28"/>
    </row>
    <row r="17800" spans="7:7" s="66" customFormat="1" ht="14.25" x14ac:dyDescent="0.25">
      <c r="G17800" s="28"/>
    </row>
    <row r="17801" spans="7:7" s="66" customFormat="1" ht="14.25" x14ac:dyDescent="0.25">
      <c r="G17801" s="28"/>
    </row>
    <row r="17802" spans="7:7" s="66" customFormat="1" ht="14.25" x14ac:dyDescent="0.25">
      <c r="G17802" s="28"/>
    </row>
    <row r="17803" spans="7:7" s="66" customFormat="1" ht="14.25" x14ac:dyDescent="0.25">
      <c r="G17803" s="28"/>
    </row>
    <row r="17804" spans="7:7" s="66" customFormat="1" ht="14.25" x14ac:dyDescent="0.25">
      <c r="G17804" s="28"/>
    </row>
    <row r="17805" spans="7:7" s="66" customFormat="1" ht="14.25" x14ac:dyDescent="0.25">
      <c r="G17805" s="28"/>
    </row>
    <row r="17806" spans="7:7" s="66" customFormat="1" ht="14.25" x14ac:dyDescent="0.25">
      <c r="G17806" s="28"/>
    </row>
    <row r="17807" spans="7:7" s="66" customFormat="1" ht="14.25" x14ac:dyDescent="0.25">
      <c r="G17807" s="28"/>
    </row>
    <row r="17808" spans="7:7" s="66" customFormat="1" ht="14.25" x14ac:dyDescent="0.25">
      <c r="G17808" s="28"/>
    </row>
    <row r="17809" spans="7:7" s="66" customFormat="1" ht="14.25" x14ac:dyDescent="0.25">
      <c r="G17809" s="28"/>
    </row>
    <row r="17810" spans="7:7" s="66" customFormat="1" ht="14.25" x14ac:dyDescent="0.25">
      <c r="G17810" s="28"/>
    </row>
    <row r="17811" spans="7:7" s="66" customFormat="1" ht="14.25" x14ac:dyDescent="0.25">
      <c r="G17811" s="28"/>
    </row>
    <row r="17812" spans="7:7" s="66" customFormat="1" ht="14.25" x14ac:dyDescent="0.25">
      <c r="G17812" s="28"/>
    </row>
    <row r="17813" spans="7:7" s="66" customFormat="1" ht="14.25" x14ac:dyDescent="0.25">
      <c r="G17813" s="28"/>
    </row>
    <row r="17814" spans="7:7" s="66" customFormat="1" ht="14.25" x14ac:dyDescent="0.25">
      <c r="G17814" s="28"/>
    </row>
    <row r="17815" spans="7:7" s="66" customFormat="1" ht="14.25" x14ac:dyDescent="0.25">
      <c r="G17815" s="28"/>
    </row>
    <row r="17816" spans="7:7" s="66" customFormat="1" ht="14.25" x14ac:dyDescent="0.25">
      <c r="G17816" s="28"/>
    </row>
    <row r="17817" spans="7:7" s="66" customFormat="1" ht="14.25" x14ac:dyDescent="0.25">
      <c r="G17817" s="28"/>
    </row>
    <row r="17818" spans="7:7" s="66" customFormat="1" ht="14.25" x14ac:dyDescent="0.25">
      <c r="G17818" s="28"/>
    </row>
    <row r="17819" spans="7:7" s="66" customFormat="1" ht="14.25" x14ac:dyDescent="0.25">
      <c r="G17819" s="28"/>
    </row>
    <row r="17820" spans="7:7" s="66" customFormat="1" ht="14.25" x14ac:dyDescent="0.25">
      <c r="G17820" s="28"/>
    </row>
    <row r="17821" spans="7:7" s="66" customFormat="1" ht="14.25" x14ac:dyDescent="0.25">
      <c r="G17821" s="28"/>
    </row>
    <row r="17822" spans="7:7" s="66" customFormat="1" ht="14.25" x14ac:dyDescent="0.25">
      <c r="G17822" s="28"/>
    </row>
    <row r="17823" spans="7:7" s="66" customFormat="1" ht="14.25" x14ac:dyDescent="0.25">
      <c r="G17823" s="28"/>
    </row>
    <row r="17824" spans="7:7" s="66" customFormat="1" ht="14.25" x14ac:dyDescent="0.25">
      <c r="G17824" s="28"/>
    </row>
    <row r="17825" spans="7:7" s="66" customFormat="1" ht="14.25" x14ac:dyDescent="0.25">
      <c r="G17825" s="28"/>
    </row>
    <row r="17826" spans="7:7" s="66" customFormat="1" ht="14.25" x14ac:dyDescent="0.25">
      <c r="G17826" s="28"/>
    </row>
    <row r="17827" spans="7:7" s="66" customFormat="1" ht="14.25" x14ac:dyDescent="0.25">
      <c r="G17827" s="28"/>
    </row>
    <row r="17828" spans="7:7" s="66" customFormat="1" ht="14.25" x14ac:dyDescent="0.25">
      <c r="G17828" s="28"/>
    </row>
    <row r="17829" spans="7:7" s="66" customFormat="1" ht="14.25" x14ac:dyDescent="0.25">
      <c r="G17829" s="28"/>
    </row>
    <row r="17830" spans="7:7" s="66" customFormat="1" ht="14.25" x14ac:dyDescent="0.25">
      <c r="G17830" s="28"/>
    </row>
    <row r="17831" spans="7:7" s="66" customFormat="1" ht="14.25" x14ac:dyDescent="0.25">
      <c r="G17831" s="28"/>
    </row>
    <row r="17832" spans="7:7" s="66" customFormat="1" ht="14.25" x14ac:dyDescent="0.25">
      <c r="G17832" s="28"/>
    </row>
    <row r="17833" spans="7:7" s="66" customFormat="1" ht="14.25" x14ac:dyDescent="0.25">
      <c r="G17833" s="28"/>
    </row>
    <row r="17834" spans="7:7" s="66" customFormat="1" ht="14.25" x14ac:dyDescent="0.25">
      <c r="G17834" s="28"/>
    </row>
    <row r="17835" spans="7:7" s="66" customFormat="1" ht="14.25" x14ac:dyDescent="0.25">
      <c r="G17835" s="28"/>
    </row>
    <row r="17836" spans="7:7" s="66" customFormat="1" ht="14.25" x14ac:dyDescent="0.25">
      <c r="G17836" s="28"/>
    </row>
    <row r="17837" spans="7:7" s="66" customFormat="1" ht="14.25" x14ac:dyDescent="0.25">
      <c r="G17837" s="28"/>
    </row>
    <row r="17838" spans="7:7" s="66" customFormat="1" ht="14.25" x14ac:dyDescent="0.25">
      <c r="G17838" s="28"/>
    </row>
    <row r="17839" spans="7:7" s="66" customFormat="1" ht="14.25" x14ac:dyDescent="0.25">
      <c r="G17839" s="28"/>
    </row>
    <row r="17840" spans="7:7" s="66" customFormat="1" ht="14.25" x14ac:dyDescent="0.25">
      <c r="G17840" s="28"/>
    </row>
    <row r="17841" spans="7:7" s="66" customFormat="1" ht="14.25" x14ac:dyDescent="0.25">
      <c r="G17841" s="28"/>
    </row>
    <row r="17842" spans="7:7" s="66" customFormat="1" ht="14.25" x14ac:dyDescent="0.25">
      <c r="G17842" s="28"/>
    </row>
    <row r="17843" spans="7:7" s="66" customFormat="1" ht="14.25" x14ac:dyDescent="0.25">
      <c r="G17843" s="28"/>
    </row>
    <row r="17844" spans="7:7" s="66" customFormat="1" ht="14.25" x14ac:dyDescent="0.25">
      <c r="G17844" s="28"/>
    </row>
    <row r="17845" spans="7:7" s="66" customFormat="1" ht="14.25" x14ac:dyDescent="0.25">
      <c r="G17845" s="28"/>
    </row>
    <row r="17846" spans="7:7" s="66" customFormat="1" ht="14.25" x14ac:dyDescent="0.25">
      <c r="G17846" s="28"/>
    </row>
    <row r="17847" spans="7:7" s="66" customFormat="1" ht="14.25" x14ac:dyDescent="0.25">
      <c r="G17847" s="28"/>
    </row>
    <row r="17848" spans="7:7" s="66" customFormat="1" ht="14.25" x14ac:dyDescent="0.25">
      <c r="G17848" s="28"/>
    </row>
    <row r="17849" spans="7:7" s="66" customFormat="1" ht="14.25" x14ac:dyDescent="0.25">
      <c r="G17849" s="28"/>
    </row>
    <row r="17850" spans="7:7" s="66" customFormat="1" ht="14.25" x14ac:dyDescent="0.25">
      <c r="G17850" s="28"/>
    </row>
    <row r="17851" spans="7:7" s="66" customFormat="1" ht="14.25" x14ac:dyDescent="0.25">
      <c r="G17851" s="28"/>
    </row>
    <row r="17852" spans="7:7" s="66" customFormat="1" ht="14.25" x14ac:dyDescent="0.25">
      <c r="G17852" s="28"/>
    </row>
    <row r="17853" spans="7:7" s="66" customFormat="1" ht="14.25" x14ac:dyDescent="0.25">
      <c r="G17853" s="28"/>
    </row>
    <row r="17854" spans="7:7" s="66" customFormat="1" ht="14.25" x14ac:dyDescent="0.25">
      <c r="G17854" s="28"/>
    </row>
    <row r="17855" spans="7:7" s="66" customFormat="1" ht="14.25" x14ac:dyDescent="0.25">
      <c r="G17855" s="28"/>
    </row>
    <row r="17856" spans="7:7" s="66" customFormat="1" ht="14.25" x14ac:dyDescent="0.25">
      <c r="G17856" s="28"/>
    </row>
    <row r="17857" spans="7:7" s="66" customFormat="1" ht="14.25" x14ac:dyDescent="0.25">
      <c r="G17857" s="28"/>
    </row>
    <row r="17858" spans="7:7" s="66" customFormat="1" ht="14.25" x14ac:dyDescent="0.25">
      <c r="G17858" s="28"/>
    </row>
    <row r="17859" spans="7:7" s="66" customFormat="1" ht="14.25" x14ac:dyDescent="0.25">
      <c r="G17859" s="28"/>
    </row>
    <row r="17860" spans="7:7" s="66" customFormat="1" ht="14.25" x14ac:dyDescent="0.25">
      <c r="G17860" s="28"/>
    </row>
    <row r="17861" spans="7:7" s="66" customFormat="1" ht="14.25" x14ac:dyDescent="0.25">
      <c r="G17861" s="28"/>
    </row>
    <row r="17862" spans="7:7" s="66" customFormat="1" ht="14.25" x14ac:dyDescent="0.25">
      <c r="G17862" s="28"/>
    </row>
    <row r="17863" spans="7:7" s="66" customFormat="1" ht="14.25" x14ac:dyDescent="0.25">
      <c r="G17863" s="28"/>
    </row>
    <row r="17864" spans="7:7" s="66" customFormat="1" ht="14.25" x14ac:dyDescent="0.25">
      <c r="G17864" s="28"/>
    </row>
    <row r="17865" spans="7:7" s="66" customFormat="1" ht="14.25" x14ac:dyDescent="0.25">
      <c r="G17865" s="28"/>
    </row>
    <row r="17866" spans="7:7" s="66" customFormat="1" ht="14.25" x14ac:dyDescent="0.25">
      <c r="G17866" s="28"/>
    </row>
    <row r="17867" spans="7:7" s="66" customFormat="1" ht="14.25" x14ac:dyDescent="0.25">
      <c r="G17867" s="28"/>
    </row>
    <row r="17868" spans="7:7" s="66" customFormat="1" ht="14.25" x14ac:dyDescent="0.25">
      <c r="G17868" s="28"/>
    </row>
    <row r="17869" spans="7:7" s="66" customFormat="1" ht="14.25" x14ac:dyDescent="0.25">
      <c r="G17869" s="28"/>
    </row>
    <row r="17870" spans="7:7" s="66" customFormat="1" ht="14.25" x14ac:dyDescent="0.25">
      <c r="G17870" s="28"/>
    </row>
    <row r="17871" spans="7:7" s="66" customFormat="1" ht="14.25" x14ac:dyDescent="0.25">
      <c r="G17871" s="28"/>
    </row>
    <row r="17872" spans="7:7" s="66" customFormat="1" ht="14.25" x14ac:dyDescent="0.25">
      <c r="G17872" s="28"/>
    </row>
    <row r="17873" spans="7:7" s="66" customFormat="1" ht="14.25" x14ac:dyDescent="0.25">
      <c r="G17873" s="28"/>
    </row>
    <row r="17874" spans="7:7" s="66" customFormat="1" ht="14.25" x14ac:dyDescent="0.25">
      <c r="G17874" s="28"/>
    </row>
    <row r="17875" spans="7:7" s="66" customFormat="1" ht="14.25" x14ac:dyDescent="0.25">
      <c r="G17875" s="28"/>
    </row>
    <row r="17876" spans="7:7" s="66" customFormat="1" ht="14.25" x14ac:dyDescent="0.25">
      <c r="G17876" s="28"/>
    </row>
    <row r="17877" spans="7:7" s="66" customFormat="1" ht="14.25" x14ac:dyDescent="0.25">
      <c r="G17877" s="28"/>
    </row>
    <row r="17878" spans="7:7" s="66" customFormat="1" ht="14.25" x14ac:dyDescent="0.25">
      <c r="G17878" s="28"/>
    </row>
    <row r="17879" spans="7:7" s="66" customFormat="1" ht="14.25" x14ac:dyDescent="0.25">
      <c r="G17879" s="28"/>
    </row>
    <row r="17880" spans="7:7" s="66" customFormat="1" ht="14.25" x14ac:dyDescent="0.25">
      <c r="G17880" s="28"/>
    </row>
    <row r="17881" spans="7:7" s="66" customFormat="1" ht="14.25" x14ac:dyDescent="0.25">
      <c r="G17881" s="28"/>
    </row>
    <row r="17882" spans="7:7" s="66" customFormat="1" ht="14.25" x14ac:dyDescent="0.25">
      <c r="G17882" s="28"/>
    </row>
    <row r="17883" spans="7:7" s="66" customFormat="1" ht="14.25" x14ac:dyDescent="0.25">
      <c r="G17883" s="28"/>
    </row>
    <row r="17884" spans="7:7" s="66" customFormat="1" ht="14.25" x14ac:dyDescent="0.25">
      <c r="G17884" s="28"/>
    </row>
    <row r="17885" spans="7:7" s="66" customFormat="1" ht="14.25" x14ac:dyDescent="0.25">
      <c r="G17885" s="28"/>
    </row>
    <row r="17886" spans="7:7" s="66" customFormat="1" ht="14.25" x14ac:dyDescent="0.25">
      <c r="G17886" s="28"/>
    </row>
    <row r="17887" spans="7:7" s="66" customFormat="1" ht="14.25" x14ac:dyDescent="0.25">
      <c r="G17887" s="28"/>
    </row>
    <row r="17888" spans="7:7" s="66" customFormat="1" ht="14.25" x14ac:dyDescent="0.25">
      <c r="G17888" s="28"/>
    </row>
    <row r="17889" spans="7:7" s="66" customFormat="1" ht="14.25" x14ac:dyDescent="0.25">
      <c r="G17889" s="28"/>
    </row>
    <row r="17890" spans="7:7" s="66" customFormat="1" ht="14.25" x14ac:dyDescent="0.25">
      <c r="G17890" s="28"/>
    </row>
    <row r="17891" spans="7:7" s="66" customFormat="1" ht="14.25" x14ac:dyDescent="0.25">
      <c r="G17891" s="28"/>
    </row>
    <row r="17892" spans="7:7" s="66" customFormat="1" ht="14.25" x14ac:dyDescent="0.25">
      <c r="G17892" s="28"/>
    </row>
    <row r="17893" spans="7:7" s="66" customFormat="1" ht="14.25" x14ac:dyDescent="0.25">
      <c r="G17893" s="28"/>
    </row>
    <row r="17894" spans="7:7" s="66" customFormat="1" ht="14.25" x14ac:dyDescent="0.25">
      <c r="G17894" s="28"/>
    </row>
    <row r="17895" spans="7:7" s="66" customFormat="1" ht="14.25" x14ac:dyDescent="0.25">
      <c r="G17895" s="28"/>
    </row>
    <row r="17896" spans="7:7" s="66" customFormat="1" ht="14.25" x14ac:dyDescent="0.25">
      <c r="G17896" s="28"/>
    </row>
    <row r="17897" spans="7:7" s="66" customFormat="1" ht="14.25" x14ac:dyDescent="0.25">
      <c r="G17897" s="28"/>
    </row>
    <row r="17898" spans="7:7" s="66" customFormat="1" ht="14.25" x14ac:dyDescent="0.25">
      <c r="G17898" s="28"/>
    </row>
    <row r="17899" spans="7:7" s="66" customFormat="1" ht="14.25" x14ac:dyDescent="0.25">
      <c r="G17899" s="28"/>
    </row>
    <row r="17900" spans="7:7" s="66" customFormat="1" ht="14.25" x14ac:dyDescent="0.25">
      <c r="G17900" s="28"/>
    </row>
    <row r="17901" spans="7:7" s="66" customFormat="1" ht="14.25" x14ac:dyDescent="0.25">
      <c r="G17901" s="28"/>
    </row>
    <row r="17902" spans="7:7" s="66" customFormat="1" ht="14.25" x14ac:dyDescent="0.25">
      <c r="G17902" s="28"/>
    </row>
    <row r="17903" spans="7:7" s="66" customFormat="1" ht="14.25" x14ac:dyDescent="0.25">
      <c r="G17903" s="28"/>
    </row>
    <row r="17904" spans="7:7" s="66" customFormat="1" ht="14.25" x14ac:dyDescent="0.25">
      <c r="G17904" s="28"/>
    </row>
    <row r="17905" spans="7:7" s="66" customFormat="1" ht="14.25" x14ac:dyDescent="0.25">
      <c r="G17905" s="28"/>
    </row>
    <row r="17906" spans="7:7" s="66" customFormat="1" ht="14.25" x14ac:dyDescent="0.25">
      <c r="G17906" s="28"/>
    </row>
    <row r="17907" spans="7:7" s="66" customFormat="1" ht="14.25" x14ac:dyDescent="0.25">
      <c r="G17907" s="28"/>
    </row>
    <row r="17908" spans="7:7" s="66" customFormat="1" ht="14.25" x14ac:dyDescent="0.25">
      <c r="G17908" s="28"/>
    </row>
    <row r="17909" spans="7:7" s="66" customFormat="1" ht="14.25" x14ac:dyDescent="0.25">
      <c r="G17909" s="28"/>
    </row>
    <row r="17910" spans="7:7" s="66" customFormat="1" ht="14.25" x14ac:dyDescent="0.25">
      <c r="G17910" s="28"/>
    </row>
    <row r="17911" spans="7:7" s="66" customFormat="1" ht="14.25" x14ac:dyDescent="0.25">
      <c r="G17911" s="28"/>
    </row>
    <row r="17912" spans="7:7" s="66" customFormat="1" ht="14.25" x14ac:dyDescent="0.25">
      <c r="G17912" s="28"/>
    </row>
    <row r="17913" spans="7:7" s="66" customFormat="1" ht="14.25" x14ac:dyDescent="0.25">
      <c r="G17913" s="28"/>
    </row>
    <row r="17914" spans="7:7" s="66" customFormat="1" ht="14.25" x14ac:dyDescent="0.25">
      <c r="G17914" s="28"/>
    </row>
    <row r="17915" spans="7:7" s="66" customFormat="1" ht="14.25" x14ac:dyDescent="0.25">
      <c r="G17915" s="28"/>
    </row>
    <row r="17916" spans="7:7" s="66" customFormat="1" ht="14.25" x14ac:dyDescent="0.25">
      <c r="G17916" s="28"/>
    </row>
    <row r="17917" spans="7:7" s="66" customFormat="1" ht="14.25" x14ac:dyDescent="0.25">
      <c r="G17917" s="28"/>
    </row>
    <row r="17918" spans="7:7" s="66" customFormat="1" ht="14.25" x14ac:dyDescent="0.25">
      <c r="G17918" s="28"/>
    </row>
    <row r="17919" spans="7:7" s="66" customFormat="1" ht="14.25" x14ac:dyDescent="0.25">
      <c r="G17919" s="28"/>
    </row>
    <row r="17920" spans="7:7" s="66" customFormat="1" ht="14.25" x14ac:dyDescent="0.25">
      <c r="G17920" s="28"/>
    </row>
    <row r="17921" spans="7:7" s="66" customFormat="1" ht="14.25" x14ac:dyDescent="0.25">
      <c r="G17921" s="28"/>
    </row>
    <row r="17922" spans="7:7" s="66" customFormat="1" ht="14.25" x14ac:dyDescent="0.25">
      <c r="G17922" s="28"/>
    </row>
    <row r="17923" spans="7:7" s="66" customFormat="1" ht="14.25" x14ac:dyDescent="0.25">
      <c r="G17923" s="28"/>
    </row>
    <row r="17924" spans="7:7" s="66" customFormat="1" ht="14.25" x14ac:dyDescent="0.25">
      <c r="G17924" s="28"/>
    </row>
    <row r="17925" spans="7:7" s="66" customFormat="1" ht="14.25" x14ac:dyDescent="0.25">
      <c r="G17925" s="28"/>
    </row>
    <row r="17926" spans="7:7" s="66" customFormat="1" ht="14.25" x14ac:dyDescent="0.25">
      <c r="G17926" s="28"/>
    </row>
    <row r="17927" spans="7:7" s="66" customFormat="1" ht="14.25" x14ac:dyDescent="0.25">
      <c r="G17927" s="28"/>
    </row>
    <row r="17928" spans="7:7" s="66" customFormat="1" ht="14.25" x14ac:dyDescent="0.25">
      <c r="G17928" s="28"/>
    </row>
    <row r="17929" spans="7:7" s="66" customFormat="1" ht="14.25" x14ac:dyDescent="0.25">
      <c r="G17929" s="28"/>
    </row>
    <row r="17930" spans="7:7" s="66" customFormat="1" ht="14.25" x14ac:dyDescent="0.25">
      <c r="G17930" s="28"/>
    </row>
    <row r="17931" spans="7:7" s="66" customFormat="1" ht="14.25" x14ac:dyDescent="0.25">
      <c r="G17931" s="28"/>
    </row>
    <row r="17932" spans="7:7" s="66" customFormat="1" ht="14.25" x14ac:dyDescent="0.25">
      <c r="G17932" s="28"/>
    </row>
    <row r="17933" spans="7:7" s="66" customFormat="1" ht="14.25" x14ac:dyDescent="0.25">
      <c r="G17933" s="28"/>
    </row>
    <row r="17934" spans="7:7" s="66" customFormat="1" ht="14.25" x14ac:dyDescent="0.25">
      <c r="G17934" s="28"/>
    </row>
    <row r="17935" spans="7:7" s="66" customFormat="1" ht="14.25" x14ac:dyDescent="0.25">
      <c r="G17935" s="28"/>
    </row>
    <row r="17936" spans="7:7" s="66" customFormat="1" ht="14.25" x14ac:dyDescent="0.25">
      <c r="G17936" s="28"/>
    </row>
    <row r="17937" spans="7:7" s="66" customFormat="1" ht="14.25" x14ac:dyDescent="0.25">
      <c r="G17937" s="28"/>
    </row>
    <row r="17938" spans="7:7" s="66" customFormat="1" ht="14.25" x14ac:dyDescent="0.25">
      <c r="G17938" s="28"/>
    </row>
    <row r="17939" spans="7:7" s="66" customFormat="1" ht="14.25" x14ac:dyDescent="0.25">
      <c r="G17939" s="28"/>
    </row>
    <row r="17940" spans="7:7" s="66" customFormat="1" ht="14.25" x14ac:dyDescent="0.25">
      <c r="G17940" s="28"/>
    </row>
    <row r="17941" spans="7:7" s="66" customFormat="1" ht="14.25" x14ac:dyDescent="0.25">
      <c r="G17941" s="28"/>
    </row>
    <row r="17942" spans="7:7" s="66" customFormat="1" ht="14.25" x14ac:dyDescent="0.25">
      <c r="G17942" s="28"/>
    </row>
    <row r="17943" spans="7:7" s="66" customFormat="1" ht="14.25" x14ac:dyDescent="0.25">
      <c r="G17943" s="28"/>
    </row>
    <row r="17944" spans="7:7" s="66" customFormat="1" ht="14.25" x14ac:dyDescent="0.25">
      <c r="G17944" s="28"/>
    </row>
    <row r="17945" spans="7:7" s="66" customFormat="1" ht="14.25" x14ac:dyDescent="0.25">
      <c r="G17945" s="28"/>
    </row>
    <row r="17946" spans="7:7" s="66" customFormat="1" ht="14.25" x14ac:dyDescent="0.25">
      <c r="G17946" s="28"/>
    </row>
    <row r="17947" spans="7:7" s="66" customFormat="1" ht="14.25" x14ac:dyDescent="0.25">
      <c r="G17947" s="28"/>
    </row>
    <row r="17948" spans="7:7" s="66" customFormat="1" ht="14.25" x14ac:dyDescent="0.25">
      <c r="G17948" s="28"/>
    </row>
    <row r="17949" spans="7:7" s="66" customFormat="1" ht="14.25" x14ac:dyDescent="0.25">
      <c r="G17949" s="28"/>
    </row>
    <row r="17950" spans="7:7" s="66" customFormat="1" ht="14.25" x14ac:dyDescent="0.25">
      <c r="G17950" s="28"/>
    </row>
    <row r="17951" spans="7:7" s="66" customFormat="1" ht="14.25" x14ac:dyDescent="0.25">
      <c r="G17951" s="28"/>
    </row>
    <row r="17952" spans="7:7" s="66" customFormat="1" ht="14.25" x14ac:dyDescent="0.25">
      <c r="G17952" s="28"/>
    </row>
    <row r="17953" spans="7:7" s="66" customFormat="1" ht="14.25" x14ac:dyDescent="0.25">
      <c r="G17953" s="28"/>
    </row>
    <row r="17954" spans="7:7" s="66" customFormat="1" ht="14.25" x14ac:dyDescent="0.25">
      <c r="G17954" s="28"/>
    </row>
    <row r="17955" spans="7:7" s="66" customFormat="1" ht="14.25" x14ac:dyDescent="0.25">
      <c r="G17955" s="28"/>
    </row>
    <row r="17956" spans="7:7" s="66" customFormat="1" ht="14.25" x14ac:dyDescent="0.25">
      <c r="G17956" s="28"/>
    </row>
    <row r="17957" spans="7:7" s="66" customFormat="1" ht="14.25" x14ac:dyDescent="0.25">
      <c r="G17957" s="28"/>
    </row>
    <row r="17958" spans="7:7" s="66" customFormat="1" ht="14.25" x14ac:dyDescent="0.25">
      <c r="G17958" s="28"/>
    </row>
    <row r="17959" spans="7:7" s="66" customFormat="1" ht="14.25" x14ac:dyDescent="0.25">
      <c r="G17959" s="28"/>
    </row>
    <row r="17960" spans="7:7" s="66" customFormat="1" ht="14.25" x14ac:dyDescent="0.25">
      <c r="G17960" s="28"/>
    </row>
    <row r="17961" spans="7:7" s="66" customFormat="1" ht="14.25" x14ac:dyDescent="0.25">
      <c r="G17961" s="28"/>
    </row>
    <row r="17962" spans="7:7" s="66" customFormat="1" ht="14.25" x14ac:dyDescent="0.25">
      <c r="G17962" s="28"/>
    </row>
    <row r="17963" spans="7:7" s="66" customFormat="1" ht="14.25" x14ac:dyDescent="0.25">
      <c r="G17963" s="28"/>
    </row>
    <row r="17964" spans="7:7" s="66" customFormat="1" ht="14.25" x14ac:dyDescent="0.25">
      <c r="G17964" s="28"/>
    </row>
    <row r="17965" spans="7:7" s="66" customFormat="1" ht="14.25" x14ac:dyDescent="0.25">
      <c r="G17965" s="28"/>
    </row>
    <row r="17966" spans="7:7" s="66" customFormat="1" ht="14.25" x14ac:dyDescent="0.25">
      <c r="G17966" s="28"/>
    </row>
    <row r="17967" spans="7:7" s="66" customFormat="1" ht="14.25" x14ac:dyDescent="0.25">
      <c r="G17967" s="28"/>
    </row>
    <row r="17968" spans="7:7" s="66" customFormat="1" ht="14.25" x14ac:dyDescent="0.25">
      <c r="G17968" s="28"/>
    </row>
    <row r="17969" spans="7:7" s="66" customFormat="1" ht="14.25" x14ac:dyDescent="0.25">
      <c r="G17969" s="28"/>
    </row>
    <row r="17970" spans="7:7" s="66" customFormat="1" ht="14.25" x14ac:dyDescent="0.25">
      <c r="G17970" s="28"/>
    </row>
    <row r="17971" spans="7:7" s="66" customFormat="1" ht="14.25" x14ac:dyDescent="0.25">
      <c r="G17971" s="28"/>
    </row>
    <row r="17972" spans="7:7" s="66" customFormat="1" ht="14.25" x14ac:dyDescent="0.25">
      <c r="G17972" s="28"/>
    </row>
    <row r="17973" spans="7:7" s="66" customFormat="1" ht="14.25" x14ac:dyDescent="0.25">
      <c r="G17973" s="28"/>
    </row>
    <row r="17974" spans="7:7" s="66" customFormat="1" ht="14.25" x14ac:dyDescent="0.25">
      <c r="G17974" s="28"/>
    </row>
    <row r="17975" spans="7:7" s="66" customFormat="1" ht="14.25" x14ac:dyDescent="0.25">
      <c r="G17975" s="28"/>
    </row>
    <row r="17976" spans="7:7" s="66" customFormat="1" ht="14.25" x14ac:dyDescent="0.25">
      <c r="G17976" s="28"/>
    </row>
    <row r="17977" spans="7:7" s="66" customFormat="1" ht="14.25" x14ac:dyDescent="0.25">
      <c r="G17977" s="28"/>
    </row>
    <row r="17978" spans="7:7" s="66" customFormat="1" ht="14.25" x14ac:dyDescent="0.25">
      <c r="G17978" s="28"/>
    </row>
    <row r="17979" spans="7:7" s="66" customFormat="1" ht="14.25" x14ac:dyDescent="0.25">
      <c r="G17979" s="28"/>
    </row>
    <row r="17980" spans="7:7" s="66" customFormat="1" ht="14.25" x14ac:dyDescent="0.25">
      <c r="G17980" s="28"/>
    </row>
    <row r="17981" spans="7:7" s="66" customFormat="1" ht="14.25" x14ac:dyDescent="0.25">
      <c r="G17981" s="28"/>
    </row>
    <row r="17982" spans="7:7" s="66" customFormat="1" ht="14.25" x14ac:dyDescent="0.25">
      <c r="G17982" s="28"/>
    </row>
    <row r="17983" spans="7:7" s="66" customFormat="1" ht="14.25" x14ac:dyDescent="0.25">
      <c r="G17983" s="28"/>
    </row>
    <row r="17984" spans="7:7" s="66" customFormat="1" ht="14.25" x14ac:dyDescent="0.25">
      <c r="G17984" s="28"/>
    </row>
    <row r="17985" spans="7:7" s="66" customFormat="1" ht="14.25" x14ac:dyDescent="0.25">
      <c r="G17985" s="28"/>
    </row>
    <row r="17986" spans="7:7" s="66" customFormat="1" ht="14.25" x14ac:dyDescent="0.25">
      <c r="G17986" s="28"/>
    </row>
    <row r="17987" spans="7:7" s="66" customFormat="1" ht="14.25" x14ac:dyDescent="0.25">
      <c r="G17987" s="28"/>
    </row>
    <row r="17988" spans="7:7" s="66" customFormat="1" ht="14.25" x14ac:dyDescent="0.25">
      <c r="G17988" s="28"/>
    </row>
    <row r="17989" spans="7:7" s="66" customFormat="1" ht="14.25" x14ac:dyDescent="0.25">
      <c r="G17989" s="28"/>
    </row>
    <row r="17990" spans="7:7" s="66" customFormat="1" ht="14.25" x14ac:dyDescent="0.25">
      <c r="G17990" s="28"/>
    </row>
    <row r="17991" spans="7:7" s="66" customFormat="1" ht="14.25" x14ac:dyDescent="0.25">
      <c r="G17991" s="28"/>
    </row>
    <row r="17992" spans="7:7" s="66" customFormat="1" ht="14.25" x14ac:dyDescent="0.25">
      <c r="G17992" s="28"/>
    </row>
    <row r="17993" spans="7:7" s="66" customFormat="1" ht="14.25" x14ac:dyDescent="0.25">
      <c r="G17993" s="28"/>
    </row>
    <row r="17994" spans="7:7" s="66" customFormat="1" ht="14.25" x14ac:dyDescent="0.25">
      <c r="G17994" s="28"/>
    </row>
    <row r="17995" spans="7:7" s="66" customFormat="1" ht="14.25" x14ac:dyDescent="0.25">
      <c r="G17995" s="28"/>
    </row>
    <row r="17996" spans="7:7" s="66" customFormat="1" ht="14.25" x14ac:dyDescent="0.25">
      <c r="G17996" s="28"/>
    </row>
    <row r="17997" spans="7:7" s="66" customFormat="1" ht="14.25" x14ac:dyDescent="0.25">
      <c r="G17997" s="28"/>
    </row>
    <row r="17998" spans="7:7" s="66" customFormat="1" ht="14.25" x14ac:dyDescent="0.25">
      <c r="G17998" s="28"/>
    </row>
    <row r="17999" spans="7:7" s="66" customFormat="1" ht="14.25" x14ac:dyDescent="0.25">
      <c r="G17999" s="28"/>
    </row>
    <row r="18000" spans="7:7" s="66" customFormat="1" ht="14.25" x14ac:dyDescent="0.25">
      <c r="G18000" s="28"/>
    </row>
    <row r="18001" spans="7:7" s="66" customFormat="1" ht="14.25" x14ac:dyDescent="0.25">
      <c r="G18001" s="28"/>
    </row>
    <row r="18002" spans="7:7" s="66" customFormat="1" ht="14.25" x14ac:dyDescent="0.25">
      <c r="G18002" s="28"/>
    </row>
    <row r="18003" spans="7:7" s="66" customFormat="1" ht="14.25" x14ac:dyDescent="0.25">
      <c r="G18003" s="28"/>
    </row>
    <row r="18004" spans="7:7" s="66" customFormat="1" ht="14.25" x14ac:dyDescent="0.25">
      <c r="G18004" s="28"/>
    </row>
    <row r="18005" spans="7:7" s="66" customFormat="1" ht="14.25" x14ac:dyDescent="0.25">
      <c r="G18005" s="28"/>
    </row>
    <row r="18006" spans="7:7" s="66" customFormat="1" ht="14.25" x14ac:dyDescent="0.25">
      <c r="G18006" s="28"/>
    </row>
    <row r="18007" spans="7:7" s="66" customFormat="1" ht="14.25" x14ac:dyDescent="0.25">
      <c r="G18007" s="28"/>
    </row>
    <row r="18008" spans="7:7" s="66" customFormat="1" ht="14.25" x14ac:dyDescent="0.25">
      <c r="G18008" s="28"/>
    </row>
    <row r="18009" spans="7:7" s="66" customFormat="1" ht="14.25" x14ac:dyDescent="0.25">
      <c r="G18009" s="28"/>
    </row>
    <row r="18010" spans="7:7" s="66" customFormat="1" ht="14.25" x14ac:dyDescent="0.25">
      <c r="G18010" s="28"/>
    </row>
    <row r="18011" spans="7:7" s="66" customFormat="1" ht="14.25" x14ac:dyDescent="0.25">
      <c r="G18011" s="28"/>
    </row>
    <row r="18012" spans="7:7" s="66" customFormat="1" ht="14.25" x14ac:dyDescent="0.25">
      <c r="G18012" s="28"/>
    </row>
    <row r="18013" spans="7:7" s="66" customFormat="1" ht="14.25" x14ac:dyDescent="0.25">
      <c r="G18013" s="28"/>
    </row>
    <row r="18014" spans="7:7" s="66" customFormat="1" ht="14.25" x14ac:dyDescent="0.25">
      <c r="G18014" s="28"/>
    </row>
    <row r="18015" spans="7:7" s="66" customFormat="1" ht="14.25" x14ac:dyDescent="0.25">
      <c r="G18015" s="28"/>
    </row>
    <row r="18016" spans="7:7" s="66" customFormat="1" ht="14.25" x14ac:dyDescent="0.25">
      <c r="G18016" s="28"/>
    </row>
    <row r="18017" spans="7:7" s="66" customFormat="1" ht="14.25" x14ac:dyDescent="0.25">
      <c r="G18017" s="28"/>
    </row>
    <row r="18018" spans="7:7" s="66" customFormat="1" ht="14.25" x14ac:dyDescent="0.25">
      <c r="G18018" s="28"/>
    </row>
    <row r="18019" spans="7:7" s="66" customFormat="1" ht="14.25" x14ac:dyDescent="0.25">
      <c r="G18019" s="28"/>
    </row>
    <row r="18020" spans="7:7" s="66" customFormat="1" ht="14.25" x14ac:dyDescent="0.25">
      <c r="G18020" s="28"/>
    </row>
    <row r="18021" spans="7:7" s="66" customFormat="1" ht="14.25" x14ac:dyDescent="0.25">
      <c r="G18021" s="28"/>
    </row>
    <row r="18022" spans="7:7" s="66" customFormat="1" ht="14.25" x14ac:dyDescent="0.25">
      <c r="G18022" s="28"/>
    </row>
    <row r="18023" spans="7:7" s="66" customFormat="1" ht="14.25" x14ac:dyDescent="0.25">
      <c r="G18023" s="28"/>
    </row>
    <row r="18024" spans="7:7" s="66" customFormat="1" ht="14.25" x14ac:dyDescent="0.25">
      <c r="G18024" s="28"/>
    </row>
    <row r="18025" spans="7:7" s="66" customFormat="1" ht="14.25" x14ac:dyDescent="0.25">
      <c r="G18025" s="28"/>
    </row>
    <row r="18026" spans="7:7" s="66" customFormat="1" ht="14.25" x14ac:dyDescent="0.25">
      <c r="G18026" s="28"/>
    </row>
    <row r="18027" spans="7:7" s="66" customFormat="1" ht="14.25" x14ac:dyDescent="0.25">
      <c r="G18027" s="28"/>
    </row>
    <row r="18028" spans="7:7" s="66" customFormat="1" ht="14.25" x14ac:dyDescent="0.25">
      <c r="G18028" s="28"/>
    </row>
    <row r="18029" spans="7:7" s="66" customFormat="1" ht="14.25" x14ac:dyDescent="0.25">
      <c r="G18029" s="28"/>
    </row>
    <row r="18030" spans="7:7" s="66" customFormat="1" ht="14.25" x14ac:dyDescent="0.25">
      <c r="G18030" s="28"/>
    </row>
    <row r="18031" spans="7:7" s="66" customFormat="1" ht="14.25" x14ac:dyDescent="0.25">
      <c r="G18031" s="28"/>
    </row>
    <row r="18032" spans="7:7" s="66" customFormat="1" ht="14.25" x14ac:dyDescent="0.25">
      <c r="G18032" s="28"/>
    </row>
    <row r="18033" spans="7:7" s="66" customFormat="1" ht="14.25" x14ac:dyDescent="0.25">
      <c r="G18033" s="28"/>
    </row>
    <row r="18034" spans="7:7" s="66" customFormat="1" ht="14.25" x14ac:dyDescent="0.25">
      <c r="G18034" s="28"/>
    </row>
    <row r="18035" spans="7:7" s="66" customFormat="1" ht="14.25" x14ac:dyDescent="0.25">
      <c r="G18035" s="28"/>
    </row>
    <row r="18036" spans="7:7" s="66" customFormat="1" ht="14.25" x14ac:dyDescent="0.25">
      <c r="G18036" s="28"/>
    </row>
    <row r="18037" spans="7:7" s="66" customFormat="1" ht="14.25" x14ac:dyDescent="0.25">
      <c r="G18037" s="28"/>
    </row>
    <row r="18038" spans="7:7" s="66" customFormat="1" ht="14.25" x14ac:dyDescent="0.25">
      <c r="G18038" s="28"/>
    </row>
    <row r="18039" spans="7:7" s="66" customFormat="1" ht="14.25" x14ac:dyDescent="0.25">
      <c r="G18039" s="28"/>
    </row>
    <row r="18040" spans="7:7" s="66" customFormat="1" ht="14.25" x14ac:dyDescent="0.25">
      <c r="G18040" s="28"/>
    </row>
    <row r="18041" spans="7:7" s="66" customFormat="1" ht="14.25" x14ac:dyDescent="0.25">
      <c r="G18041" s="28"/>
    </row>
    <row r="18042" spans="7:7" s="66" customFormat="1" ht="14.25" x14ac:dyDescent="0.25">
      <c r="G18042" s="28"/>
    </row>
    <row r="18043" spans="7:7" s="66" customFormat="1" ht="14.25" x14ac:dyDescent="0.25">
      <c r="G18043" s="28"/>
    </row>
    <row r="18044" spans="7:7" s="66" customFormat="1" ht="14.25" x14ac:dyDescent="0.25">
      <c r="G18044" s="28"/>
    </row>
    <row r="18045" spans="7:7" s="66" customFormat="1" ht="14.25" x14ac:dyDescent="0.25">
      <c r="G18045" s="28"/>
    </row>
    <row r="18046" spans="7:7" s="66" customFormat="1" ht="14.25" x14ac:dyDescent="0.25">
      <c r="G18046" s="28"/>
    </row>
    <row r="18047" spans="7:7" s="66" customFormat="1" ht="14.25" x14ac:dyDescent="0.25">
      <c r="G18047" s="28"/>
    </row>
    <row r="18048" spans="7:7" s="66" customFormat="1" ht="14.25" x14ac:dyDescent="0.25">
      <c r="G18048" s="28"/>
    </row>
    <row r="18049" spans="7:7" s="66" customFormat="1" ht="14.25" x14ac:dyDescent="0.25">
      <c r="G18049" s="28"/>
    </row>
    <row r="18050" spans="7:7" s="66" customFormat="1" ht="14.25" x14ac:dyDescent="0.25">
      <c r="G18050" s="28"/>
    </row>
    <row r="18051" spans="7:7" s="66" customFormat="1" ht="14.25" x14ac:dyDescent="0.25">
      <c r="G18051" s="28"/>
    </row>
    <row r="18052" spans="7:7" s="66" customFormat="1" ht="14.25" x14ac:dyDescent="0.25">
      <c r="G18052" s="28"/>
    </row>
    <row r="18053" spans="7:7" s="66" customFormat="1" ht="14.25" x14ac:dyDescent="0.25">
      <c r="G18053" s="28"/>
    </row>
    <row r="18054" spans="7:7" s="66" customFormat="1" ht="14.25" x14ac:dyDescent="0.25">
      <c r="G18054" s="28"/>
    </row>
    <row r="18055" spans="7:7" s="66" customFormat="1" ht="14.25" x14ac:dyDescent="0.25">
      <c r="G18055" s="28"/>
    </row>
    <row r="18056" spans="7:7" s="66" customFormat="1" ht="14.25" x14ac:dyDescent="0.25">
      <c r="G18056" s="28"/>
    </row>
    <row r="18057" spans="7:7" s="66" customFormat="1" ht="14.25" x14ac:dyDescent="0.25">
      <c r="G18057" s="28"/>
    </row>
    <row r="18058" spans="7:7" s="66" customFormat="1" ht="14.25" x14ac:dyDescent="0.25">
      <c r="G18058" s="28"/>
    </row>
    <row r="18059" spans="7:7" s="66" customFormat="1" ht="14.25" x14ac:dyDescent="0.25">
      <c r="G18059" s="28"/>
    </row>
    <row r="18060" spans="7:7" s="66" customFormat="1" ht="14.25" x14ac:dyDescent="0.25">
      <c r="G18060" s="28"/>
    </row>
    <row r="18061" spans="7:7" s="66" customFormat="1" ht="14.25" x14ac:dyDescent="0.25">
      <c r="G18061" s="28"/>
    </row>
    <row r="18062" spans="7:7" s="66" customFormat="1" ht="14.25" x14ac:dyDescent="0.25">
      <c r="G18062" s="28"/>
    </row>
    <row r="18063" spans="7:7" s="66" customFormat="1" ht="14.25" x14ac:dyDescent="0.25">
      <c r="G18063" s="28"/>
    </row>
    <row r="18064" spans="7:7" s="66" customFormat="1" ht="14.25" x14ac:dyDescent="0.25">
      <c r="G18064" s="28"/>
    </row>
    <row r="18065" spans="7:7" s="66" customFormat="1" ht="14.25" x14ac:dyDescent="0.25">
      <c r="G18065" s="28"/>
    </row>
    <row r="18066" spans="7:7" s="66" customFormat="1" ht="14.25" x14ac:dyDescent="0.25">
      <c r="G18066" s="28"/>
    </row>
    <row r="18067" spans="7:7" s="66" customFormat="1" ht="14.25" x14ac:dyDescent="0.25">
      <c r="G18067" s="28"/>
    </row>
    <row r="18068" spans="7:7" s="66" customFormat="1" ht="14.25" x14ac:dyDescent="0.25">
      <c r="G18068" s="28"/>
    </row>
    <row r="18069" spans="7:7" s="66" customFormat="1" ht="14.25" x14ac:dyDescent="0.25">
      <c r="G18069" s="28"/>
    </row>
    <row r="18070" spans="7:7" s="66" customFormat="1" ht="14.25" x14ac:dyDescent="0.25">
      <c r="G18070" s="28"/>
    </row>
    <row r="18071" spans="7:7" s="66" customFormat="1" ht="14.25" x14ac:dyDescent="0.25">
      <c r="G18071" s="28"/>
    </row>
    <row r="18072" spans="7:7" s="66" customFormat="1" ht="14.25" x14ac:dyDescent="0.25">
      <c r="G18072" s="28"/>
    </row>
    <row r="18073" spans="7:7" s="66" customFormat="1" ht="14.25" x14ac:dyDescent="0.25">
      <c r="G18073" s="28"/>
    </row>
    <row r="18074" spans="7:7" s="66" customFormat="1" ht="14.25" x14ac:dyDescent="0.25">
      <c r="G18074" s="28"/>
    </row>
    <row r="18075" spans="7:7" s="66" customFormat="1" ht="14.25" x14ac:dyDescent="0.25">
      <c r="G18075" s="28"/>
    </row>
    <row r="18076" spans="7:7" s="66" customFormat="1" ht="14.25" x14ac:dyDescent="0.25">
      <c r="G18076" s="28"/>
    </row>
    <row r="18077" spans="7:7" s="66" customFormat="1" ht="14.25" x14ac:dyDescent="0.25">
      <c r="G18077" s="28"/>
    </row>
    <row r="18078" spans="7:7" s="66" customFormat="1" ht="14.25" x14ac:dyDescent="0.25">
      <c r="G18078" s="28"/>
    </row>
    <row r="18079" spans="7:7" s="66" customFormat="1" ht="14.25" x14ac:dyDescent="0.25">
      <c r="G18079" s="28"/>
    </row>
    <row r="18080" spans="7:7" s="66" customFormat="1" ht="14.25" x14ac:dyDescent="0.25">
      <c r="G18080" s="28"/>
    </row>
    <row r="18081" spans="7:7" s="66" customFormat="1" ht="14.25" x14ac:dyDescent="0.25">
      <c r="G18081" s="28"/>
    </row>
    <row r="18082" spans="7:7" s="66" customFormat="1" ht="14.25" x14ac:dyDescent="0.25">
      <c r="G18082" s="28"/>
    </row>
    <row r="18083" spans="7:7" s="66" customFormat="1" ht="14.25" x14ac:dyDescent="0.25">
      <c r="G18083" s="28"/>
    </row>
    <row r="18084" spans="7:7" s="66" customFormat="1" ht="14.25" x14ac:dyDescent="0.25">
      <c r="G18084" s="28"/>
    </row>
    <row r="18085" spans="7:7" s="66" customFormat="1" ht="14.25" x14ac:dyDescent="0.25">
      <c r="G18085" s="28"/>
    </row>
    <row r="18086" spans="7:7" s="66" customFormat="1" ht="14.25" x14ac:dyDescent="0.25">
      <c r="G18086" s="28"/>
    </row>
    <row r="18087" spans="7:7" s="66" customFormat="1" ht="14.25" x14ac:dyDescent="0.25">
      <c r="G18087" s="28"/>
    </row>
    <row r="18088" spans="7:7" s="66" customFormat="1" ht="14.25" x14ac:dyDescent="0.25">
      <c r="G18088" s="28"/>
    </row>
    <row r="18089" spans="7:7" s="66" customFormat="1" ht="14.25" x14ac:dyDescent="0.25">
      <c r="G18089" s="28"/>
    </row>
    <row r="18090" spans="7:7" s="66" customFormat="1" ht="14.25" x14ac:dyDescent="0.25">
      <c r="G18090" s="28"/>
    </row>
    <row r="18091" spans="7:7" s="66" customFormat="1" ht="14.25" x14ac:dyDescent="0.25">
      <c r="G18091" s="28"/>
    </row>
    <row r="18092" spans="7:7" s="66" customFormat="1" ht="14.25" x14ac:dyDescent="0.25">
      <c r="G18092" s="28"/>
    </row>
    <row r="18093" spans="7:7" s="66" customFormat="1" ht="14.25" x14ac:dyDescent="0.25">
      <c r="G18093" s="28"/>
    </row>
    <row r="18094" spans="7:7" s="66" customFormat="1" ht="14.25" x14ac:dyDescent="0.25">
      <c r="G18094" s="28"/>
    </row>
    <row r="18095" spans="7:7" s="66" customFormat="1" ht="14.25" x14ac:dyDescent="0.25">
      <c r="G18095" s="28"/>
    </row>
    <row r="18096" spans="7:7" s="66" customFormat="1" ht="14.25" x14ac:dyDescent="0.25">
      <c r="G18096" s="28"/>
    </row>
    <row r="18097" spans="7:7" s="66" customFormat="1" ht="14.25" x14ac:dyDescent="0.25">
      <c r="G18097" s="28"/>
    </row>
    <row r="18098" spans="7:7" s="66" customFormat="1" ht="14.25" x14ac:dyDescent="0.25">
      <c r="G18098" s="28"/>
    </row>
    <row r="18099" spans="7:7" s="66" customFormat="1" ht="14.25" x14ac:dyDescent="0.25">
      <c r="G18099" s="28"/>
    </row>
    <row r="18100" spans="7:7" s="66" customFormat="1" ht="14.25" x14ac:dyDescent="0.25">
      <c r="G18100" s="28"/>
    </row>
    <row r="18101" spans="7:7" s="66" customFormat="1" ht="14.25" x14ac:dyDescent="0.25">
      <c r="G18101" s="28"/>
    </row>
    <row r="18102" spans="7:7" s="66" customFormat="1" ht="14.25" x14ac:dyDescent="0.25">
      <c r="G18102" s="28"/>
    </row>
    <row r="18103" spans="7:7" s="66" customFormat="1" ht="14.25" x14ac:dyDescent="0.25">
      <c r="G18103" s="28"/>
    </row>
    <row r="18104" spans="7:7" s="66" customFormat="1" ht="14.25" x14ac:dyDescent="0.25">
      <c r="G18104" s="28"/>
    </row>
    <row r="18105" spans="7:7" s="66" customFormat="1" ht="14.25" x14ac:dyDescent="0.25">
      <c r="G18105" s="28"/>
    </row>
    <row r="18106" spans="7:7" s="66" customFormat="1" ht="14.25" x14ac:dyDescent="0.25">
      <c r="G18106" s="28"/>
    </row>
    <row r="18107" spans="7:7" s="66" customFormat="1" ht="14.25" x14ac:dyDescent="0.25">
      <c r="G18107" s="28"/>
    </row>
    <row r="18108" spans="7:7" s="66" customFormat="1" ht="14.25" x14ac:dyDescent="0.25">
      <c r="G18108" s="28"/>
    </row>
    <row r="18109" spans="7:7" s="66" customFormat="1" ht="14.25" x14ac:dyDescent="0.25">
      <c r="G18109" s="28"/>
    </row>
    <row r="18110" spans="7:7" s="66" customFormat="1" ht="14.25" x14ac:dyDescent="0.25">
      <c r="G18110" s="28"/>
    </row>
    <row r="18111" spans="7:7" s="66" customFormat="1" ht="14.25" x14ac:dyDescent="0.25">
      <c r="G18111" s="28"/>
    </row>
    <row r="18112" spans="7:7" s="66" customFormat="1" ht="14.25" x14ac:dyDescent="0.25">
      <c r="G18112" s="28"/>
    </row>
    <row r="18113" spans="7:7" s="66" customFormat="1" ht="14.25" x14ac:dyDescent="0.25">
      <c r="G18113" s="28"/>
    </row>
    <row r="18114" spans="7:7" s="66" customFormat="1" ht="14.25" x14ac:dyDescent="0.25">
      <c r="G18114" s="28"/>
    </row>
    <row r="18115" spans="7:7" s="66" customFormat="1" ht="14.25" x14ac:dyDescent="0.25">
      <c r="G18115" s="28"/>
    </row>
    <row r="18116" spans="7:7" s="66" customFormat="1" ht="14.25" x14ac:dyDescent="0.25">
      <c r="G18116" s="28"/>
    </row>
    <row r="18117" spans="7:7" s="66" customFormat="1" ht="14.25" x14ac:dyDescent="0.25">
      <c r="G18117" s="28"/>
    </row>
    <row r="18118" spans="7:7" s="66" customFormat="1" ht="14.25" x14ac:dyDescent="0.25">
      <c r="G18118" s="28"/>
    </row>
    <row r="18119" spans="7:7" s="66" customFormat="1" ht="14.25" x14ac:dyDescent="0.25">
      <c r="G18119" s="28"/>
    </row>
    <row r="18120" spans="7:7" s="66" customFormat="1" ht="14.25" x14ac:dyDescent="0.25">
      <c r="G18120" s="28"/>
    </row>
    <row r="18121" spans="7:7" s="66" customFormat="1" ht="14.25" x14ac:dyDescent="0.25">
      <c r="G18121" s="28"/>
    </row>
    <row r="18122" spans="7:7" s="66" customFormat="1" ht="14.25" x14ac:dyDescent="0.25">
      <c r="G18122" s="28"/>
    </row>
    <row r="18123" spans="7:7" s="66" customFormat="1" ht="14.25" x14ac:dyDescent="0.25">
      <c r="G18123" s="28"/>
    </row>
    <row r="18124" spans="7:7" s="66" customFormat="1" ht="14.25" x14ac:dyDescent="0.25">
      <c r="G18124" s="28"/>
    </row>
    <row r="18125" spans="7:7" s="66" customFormat="1" ht="14.25" x14ac:dyDescent="0.25">
      <c r="G18125" s="28"/>
    </row>
    <row r="18126" spans="7:7" s="66" customFormat="1" ht="14.25" x14ac:dyDescent="0.25">
      <c r="G18126" s="28"/>
    </row>
    <row r="18127" spans="7:7" s="66" customFormat="1" ht="14.25" x14ac:dyDescent="0.25">
      <c r="G18127" s="28"/>
    </row>
    <row r="18128" spans="7:7" s="66" customFormat="1" ht="14.25" x14ac:dyDescent="0.25">
      <c r="G18128" s="28"/>
    </row>
    <row r="18129" spans="7:7" s="66" customFormat="1" ht="14.25" x14ac:dyDescent="0.25">
      <c r="G18129" s="28"/>
    </row>
    <row r="18130" spans="7:7" s="66" customFormat="1" ht="14.25" x14ac:dyDescent="0.25">
      <c r="G18130" s="28"/>
    </row>
    <row r="18131" spans="7:7" s="66" customFormat="1" ht="14.25" x14ac:dyDescent="0.25">
      <c r="G18131" s="28"/>
    </row>
    <row r="18132" spans="7:7" s="66" customFormat="1" ht="14.25" x14ac:dyDescent="0.25">
      <c r="G18132" s="28"/>
    </row>
    <row r="18133" spans="7:7" s="66" customFormat="1" ht="14.25" x14ac:dyDescent="0.25">
      <c r="G18133" s="28"/>
    </row>
    <row r="18134" spans="7:7" s="66" customFormat="1" ht="14.25" x14ac:dyDescent="0.25">
      <c r="G18134" s="28"/>
    </row>
    <row r="18135" spans="7:7" s="66" customFormat="1" ht="14.25" x14ac:dyDescent="0.25">
      <c r="G18135" s="28"/>
    </row>
    <row r="18136" spans="7:7" s="66" customFormat="1" ht="14.25" x14ac:dyDescent="0.25">
      <c r="G18136" s="28"/>
    </row>
    <row r="18137" spans="7:7" s="66" customFormat="1" ht="14.25" x14ac:dyDescent="0.25">
      <c r="G18137" s="28"/>
    </row>
    <row r="18138" spans="7:7" s="66" customFormat="1" ht="14.25" x14ac:dyDescent="0.25">
      <c r="G18138" s="28"/>
    </row>
    <row r="18139" spans="7:7" s="66" customFormat="1" ht="14.25" x14ac:dyDescent="0.25">
      <c r="G18139" s="28"/>
    </row>
    <row r="18140" spans="7:7" s="66" customFormat="1" ht="14.25" x14ac:dyDescent="0.25">
      <c r="G18140" s="28"/>
    </row>
    <row r="18141" spans="7:7" s="66" customFormat="1" ht="14.25" x14ac:dyDescent="0.25">
      <c r="G18141" s="28"/>
    </row>
    <row r="18142" spans="7:7" s="66" customFormat="1" ht="14.25" x14ac:dyDescent="0.25">
      <c r="G18142" s="28"/>
    </row>
    <row r="18143" spans="7:7" s="66" customFormat="1" ht="14.25" x14ac:dyDescent="0.25">
      <c r="G18143" s="28"/>
    </row>
    <row r="18144" spans="7:7" s="66" customFormat="1" ht="14.25" x14ac:dyDescent="0.25">
      <c r="G18144" s="28"/>
    </row>
    <row r="18145" spans="7:7" s="66" customFormat="1" ht="14.25" x14ac:dyDescent="0.25">
      <c r="G18145" s="28"/>
    </row>
    <row r="18146" spans="7:7" s="66" customFormat="1" ht="14.25" x14ac:dyDescent="0.25">
      <c r="G18146" s="28"/>
    </row>
    <row r="18147" spans="7:7" s="66" customFormat="1" ht="14.25" x14ac:dyDescent="0.25">
      <c r="G18147" s="28"/>
    </row>
    <row r="18148" spans="7:7" s="66" customFormat="1" ht="14.25" x14ac:dyDescent="0.25">
      <c r="G18148" s="28"/>
    </row>
    <row r="18149" spans="7:7" s="66" customFormat="1" ht="14.25" x14ac:dyDescent="0.25">
      <c r="G18149" s="28"/>
    </row>
    <row r="18150" spans="7:7" s="66" customFormat="1" ht="14.25" x14ac:dyDescent="0.25">
      <c r="G18150" s="28"/>
    </row>
    <row r="18151" spans="7:7" s="66" customFormat="1" ht="14.25" x14ac:dyDescent="0.25">
      <c r="G18151" s="28"/>
    </row>
    <row r="18152" spans="7:7" s="66" customFormat="1" ht="14.25" x14ac:dyDescent="0.25">
      <c r="G18152" s="28"/>
    </row>
    <row r="18153" spans="7:7" s="66" customFormat="1" ht="14.25" x14ac:dyDescent="0.25">
      <c r="G18153" s="28"/>
    </row>
    <row r="18154" spans="7:7" s="66" customFormat="1" ht="14.25" x14ac:dyDescent="0.25">
      <c r="G18154" s="28"/>
    </row>
    <row r="18155" spans="7:7" s="66" customFormat="1" ht="14.25" x14ac:dyDescent="0.25">
      <c r="G18155" s="28"/>
    </row>
    <row r="18156" spans="7:7" s="66" customFormat="1" ht="14.25" x14ac:dyDescent="0.25">
      <c r="G18156" s="28"/>
    </row>
    <row r="18157" spans="7:7" s="66" customFormat="1" ht="14.25" x14ac:dyDescent="0.25">
      <c r="G18157" s="28"/>
    </row>
    <row r="18158" spans="7:7" s="66" customFormat="1" ht="14.25" x14ac:dyDescent="0.25">
      <c r="G18158" s="28"/>
    </row>
    <row r="18159" spans="7:7" s="66" customFormat="1" ht="14.25" x14ac:dyDescent="0.25">
      <c r="G18159" s="28"/>
    </row>
    <row r="18160" spans="7:7" s="66" customFormat="1" ht="14.25" x14ac:dyDescent="0.25">
      <c r="G18160" s="28"/>
    </row>
    <row r="18161" spans="7:7" s="66" customFormat="1" ht="14.25" x14ac:dyDescent="0.25">
      <c r="G18161" s="28"/>
    </row>
    <row r="18162" spans="7:7" s="66" customFormat="1" ht="14.25" x14ac:dyDescent="0.25">
      <c r="G18162" s="28"/>
    </row>
    <row r="18163" spans="7:7" s="66" customFormat="1" ht="14.25" x14ac:dyDescent="0.25">
      <c r="G18163" s="28"/>
    </row>
    <row r="18164" spans="7:7" s="66" customFormat="1" ht="14.25" x14ac:dyDescent="0.25">
      <c r="G18164" s="28"/>
    </row>
    <row r="18165" spans="7:7" s="66" customFormat="1" ht="14.25" x14ac:dyDescent="0.25">
      <c r="G18165" s="28"/>
    </row>
    <row r="18166" spans="7:7" s="66" customFormat="1" ht="14.25" x14ac:dyDescent="0.25">
      <c r="G18166" s="28"/>
    </row>
    <row r="18167" spans="7:7" s="66" customFormat="1" ht="14.25" x14ac:dyDescent="0.25">
      <c r="G18167" s="28"/>
    </row>
    <row r="18168" spans="7:7" s="66" customFormat="1" ht="14.25" x14ac:dyDescent="0.25">
      <c r="G18168" s="28"/>
    </row>
    <row r="18169" spans="7:7" s="66" customFormat="1" ht="14.25" x14ac:dyDescent="0.25">
      <c r="G18169" s="28"/>
    </row>
    <row r="18170" spans="7:7" s="66" customFormat="1" ht="14.25" x14ac:dyDescent="0.25">
      <c r="G18170" s="28"/>
    </row>
    <row r="18171" spans="7:7" s="66" customFormat="1" ht="14.25" x14ac:dyDescent="0.25">
      <c r="G18171" s="28"/>
    </row>
    <row r="18172" spans="7:7" s="66" customFormat="1" ht="14.25" x14ac:dyDescent="0.25">
      <c r="G18172" s="28"/>
    </row>
    <row r="18173" spans="7:7" s="66" customFormat="1" ht="14.25" x14ac:dyDescent="0.25">
      <c r="G18173" s="28"/>
    </row>
    <row r="18174" spans="7:7" s="66" customFormat="1" ht="14.25" x14ac:dyDescent="0.25">
      <c r="G18174" s="28"/>
    </row>
    <row r="18175" spans="7:7" s="66" customFormat="1" ht="14.25" x14ac:dyDescent="0.25">
      <c r="G18175" s="28"/>
    </row>
    <row r="18176" spans="7:7" s="66" customFormat="1" ht="14.25" x14ac:dyDescent="0.25">
      <c r="G18176" s="28"/>
    </row>
    <row r="18177" spans="7:7" s="66" customFormat="1" ht="14.25" x14ac:dyDescent="0.25">
      <c r="G18177" s="28"/>
    </row>
    <row r="18178" spans="7:7" s="66" customFormat="1" ht="14.25" x14ac:dyDescent="0.25">
      <c r="G18178" s="28"/>
    </row>
    <row r="18179" spans="7:7" s="66" customFormat="1" ht="14.25" x14ac:dyDescent="0.25">
      <c r="G18179" s="28"/>
    </row>
    <row r="18180" spans="7:7" s="66" customFormat="1" ht="14.25" x14ac:dyDescent="0.25">
      <c r="G18180" s="28"/>
    </row>
    <row r="18181" spans="7:7" s="66" customFormat="1" ht="14.25" x14ac:dyDescent="0.25">
      <c r="G18181" s="28"/>
    </row>
    <row r="18182" spans="7:7" s="66" customFormat="1" ht="14.25" x14ac:dyDescent="0.25">
      <c r="G18182" s="28"/>
    </row>
    <row r="18183" spans="7:7" s="66" customFormat="1" ht="14.25" x14ac:dyDescent="0.25">
      <c r="G18183" s="28"/>
    </row>
    <row r="18184" spans="7:7" s="66" customFormat="1" ht="14.25" x14ac:dyDescent="0.25">
      <c r="G18184" s="28"/>
    </row>
    <row r="18185" spans="7:7" s="66" customFormat="1" ht="14.25" x14ac:dyDescent="0.25">
      <c r="G18185" s="28"/>
    </row>
    <row r="18186" spans="7:7" s="66" customFormat="1" ht="14.25" x14ac:dyDescent="0.25">
      <c r="G18186" s="28"/>
    </row>
    <row r="18187" spans="7:7" s="66" customFormat="1" ht="14.25" x14ac:dyDescent="0.25">
      <c r="G18187" s="28"/>
    </row>
    <row r="18188" spans="7:7" s="66" customFormat="1" ht="14.25" x14ac:dyDescent="0.25">
      <c r="G18188" s="28"/>
    </row>
    <row r="18189" spans="7:7" s="66" customFormat="1" ht="14.25" x14ac:dyDescent="0.25">
      <c r="G18189" s="28"/>
    </row>
    <row r="18190" spans="7:7" s="66" customFormat="1" ht="14.25" x14ac:dyDescent="0.25">
      <c r="G18190" s="28"/>
    </row>
    <row r="18191" spans="7:7" s="66" customFormat="1" ht="14.25" x14ac:dyDescent="0.25">
      <c r="G18191" s="28"/>
    </row>
    <row r="18192" spans="7:7" s="66" customFormat="1" ht="14.25" x14ac:dyDescent="0.25">
      <c r="G18192" s="28"/>
    </row>
    <row r="18193" spans="7:7" s="66" customFormat="1" ht="14.25" x14ac:dyDescent="0.25">
      <c r="G18193" s="28"/>
    </row>
    <row r="18194" spans="7:7" s="66" customFormat="1" ht="14.25" x14ac:dyDescent="0.25">
      <c r="G18194" s="28"/>
    </row>
    <row r="18195" spans="7:7" s="66" customFormat="1" ht="14.25" x14ac:dyDescent="0.25">
      <c r="G18195" s="28"/>
    </row>
    <row r="18196" spans="7:7" s="66" customFormat="1" ht="14.25" x14ac:dyDescent="0.25">
      <c r="G18196" s="28"/>
    </row>
    <row r="18197" spans="7:7" s="66" customFormat="1" ht="14.25" x14ac:dyDescent="0.25">
      <c r="G18197" s="28"/>
    </row>
    <row r="18198" spans="7:7" s="66" customFormat="1" ht="14.25" x14ac:dyDescent="0.25">
      <c r="G18198" s="28"/>
    </row>
    <row r="18199" spans="7:7" s="66" customFormat="1" ht="14.25" x14ac:dyDescent="0.25">
      <c r="G18199" s="28"/>
    </row>
    <row r="18200" spans="7:7" s="66" customFormat="1" ht="14.25" x14ac:dyDescent="0.25">
      <c r="G18200" s="28"/>
    </row>
    <row r="18201" spans="7:7" s="66" customFormat="1" ht="14.25" x14ac:dyDescent="0.25">
      <c r="G18201" s="28"/>
    </row>
    <row r="18202" spans="7:7" s="66" customFormat="1" ht="14.25" x14ac:dyDescent="0.25">
      <c r="G18202" s="28"/>
    </row>
    <row r="18203" spans="7:7" s="66" customFormat="1" ht="14.25" x14ac:dyDescent="0.25">
      <c r="G18203" s="28"/>
    </row>
    <row r="18204" spans="7:7" s="66" customFormat="1" ht="14.25" x14ac:dyDescent="0.25">
      <c r="G18204" s="28"/>
    </row>
    <row r="18205" spans="7:7" s="66" customFormat="1" ht="14.25" x14ac:dyDescent="0.25">
      <c r="G18205" s="28"/>
    </row>
    <row r="18206" spans="7:7" s="66" customFormat="1" ht="14.25" x14ac:dyDescent="0.25">
      <c r="G18206" s="28"/>
    </row>
    <row r="18207" spans="7:7" s="66" customFormat="1" ht="14.25" x14ac:dyDescent="0.25">
      <c r="G18207" s="28"/>
    </row>
    <row r="18208" spans="7:7" s="66" customFormat="1" ht="14.25" x14ac:dyDescent="0.25">
      <c r="G18208" s="28"/>
    </row>
    <row r="18209" spans="7:7" s="66" customFormat="1" ht="14.25" x14ac:dyDescent="0.25">
      <c r="G18209" s="28"/>
    </row>
    <row r="18210" spans="7:7" s="66" customFormat="1" ht="14.25" x14ac:dyDescent="0.25">
      <c r="G18210" s="28"/>
    </row>
    <row r="18211" spans="7:7" s="66" customFormat="1" ht="14.25" x14ac:dyDescent="0.25">
      <c r="G18211" s="28"/>
    </row>
    <row r="18212" spans="7:7" s="66" customFormat="1" ht="14.25" x14ac:dyDescent="0.25">
      <c r="G18212" s="28"/>
    </row>
    <row r="18213" spans="7:7" s="66" customFormat="1" ht="14.25" x14ac:dyDescent="0.25">
      <c r="G18213" s="28"/>
    </row>
    <row r="18214" spans="7:7" s="66" customFormat="1" ht="14.25" x14ac:dyDescent="0.25">
      <c r="G18214" s="28"/>
    </row>
    <row r="18215" spans="7:7" s="66" customFormat="1" ht="14.25" x14ac:dyDescent="0.25">
      <c r="G18215" s="28"/>
    </row>
    <row r="18216" spans="7:7" s="66" customFormat="1" ht="14.25" x14ac:dyDescent="0.25">
      <c r="G18216" s="28"/>
    </row>
    <row r="18217" spans="7:7" s="66" customFormat="1" ht="14.25" x14ac:dyDescent="0.25">
      <c r="G18217" s="28"/>
    </row>
    <row r="18218" spans="7:7" s="66" customFormat="1" ht="14.25" x14ac:dyDescent="0.25">
      <c r="G18218" s="28"/>
    </row>
    <row r="18219" spans="7:7" s="66" customFormat="1" ht="14.25" x14ac:dyDescent="0.25">
      <c r="G18219" s="28"/>
    </row>
    <row r="18220" spans="7:7" s="66" customFormat="1" ht="14.25" x14ac:dyDescent="0.25">
      <c r="G18220" s="28"/>
    </row>
    <row r="18221" spans="7:7" s="66" customFormat="1" ht="14.25" x14ac:dyDescent="0.25">
      <c r="G18221" s="28"/>
    </row>
    <row r="18222" spans="7:7" s="66" customFormat="1" ht="14.25" x14ac:dyDescent="0.25">
      <c r="G18222" s="28"/>
    </row>
    <row r="18223" spans="7:7" s="66" customFormat="1" ht="14.25" x14ac:dyDescent="0.25">
      <c r="G18223" s="28"/>
    </row>
    <row r="18224" spans="7:7" s="66" customFormat="1" ht="14.25" x14ac:dyDescent="0.25">
      <c r="G18224" s="28"/>
    </row>
    <row r="18225" spans="7:7" s="66" customFormat="1" ht="14.25" x14ac:dyDescent="0.25">
      <c r="G18225" s="28"/>
    </row>
    <row r="18226" spans="7:7" s="66" customFormat="1" ht="14.25" x14ac:dyDescent="0.25">
      <c r="G18226" s="28"/>
    </row>
    <row r="18227" spans="7:7" s="66" customFormat="1" ht="14.25" x14ac:dyDescent="0.25">
      <c r="G18227" s="28"/>
    </row>
    <row r="18228" spans="7:7" s="66" customFormat="1" ht="14.25" x14ac:dyDescent="0.25">
      <c r="G18228" s="28"/>
    </row>
    <row r="18229" spans="7:7" s="66" customFormat="1" ht="14.25" x14ac:dyDescent="0.25">
      <c r="G18229" s="28"/>
    </row>
    <row r="18230" spans="7:7" s="66" customFormat="1" ht="14.25" x14ac:dyDescent="0.25">
      <c r="G18230" s="28"/>
    </row>
    <row r="18231" spans="7:7" s="66" customFormat="1" ht="14.25" x14ac:dyDescent="0.25">
      <c r="G18231" s="28"/>
    </row>
    <row r="18232" spans="7:7" s="66" customFormat="1" ht="14.25" x14ac:dyDescent="0.25">
      <c r="G18232" s="28"/>
    </row>
    <row r="18233" spans="7:7" s="66" customFormat="1" ht="14.25" x14ac:dyDescent="0.25">
      <c r="G18233" s="28"/>
    </row>
    <row r="18234" spans="7:7" s="66" customFormat="1" ht="14.25" x14ac:dyDescent="0.25">
      <c r="G18234" s="28"/>
    </row>
    <row r="18235" spans="7:7" s="66" customFormat="1" ht="14.25" x14ac:dyDescent="0.25">
      <c r="G18235" s="28"/>
    </row>
    <row r="18236" spans="7:7" s="66" customFormat="1" ht="14.25" x14ac:dyDescent="0.25">
      <c r="G18236" s="28"/>
    </row>
    <row r="18237" spans="7:7" s="66" customFormat="1" ht="14.25" x14ac:dyDescent="0.25">
      <c r="G18237" s="28"/>
    </row>
    <row r="18238" spans="7:7" s="66" customFormat="1" ht="14.25" x14ac:dyDescent="0.25">
      <c r="G18238" s="28"/>
    </row>
    <row r="18239" spans="7:7" s="66" customFormat="1" ht="14.25" x14ac:dyDescent="0.25">
      <c r="G18239" s="28"/>
    </row>
    <row r="18240" spans="7:7" s="66" customFormat="1" ht="14.25" x14ac:dyDescent="0.25">
      <c r="G18240" s="28"/>
    </row>
    <row r="18241" spans="7:7" s="66" customFormat="1" ht="14.25" x14ac:dyDescent="0.25">
      <c r="G18241" s="28"/>
    </row>
    <row r="18242" spans="7:7" s="66" customFormat="1" ht="14.25" x14ac:dyDescent="0.25">
      <c r="G18242" s="28"/>
    </row>
    <row r="18243" spans="7:7" s="66" customFormat="1" ht="14.25" x14ac:dyDescent="0.25">
      <c r="G18243" s="28"/>
    </row>
    <row r="18244" spans="7:7" s="66" customFormat="1" ht="14.25" x14ac:dyDescent="0.25">
      <c r="G18244" s="28"/>
    </row>
    <row r="18245" spans="7:7" s="66" customFormat="1" ht="14.25" x14ac:dyDescent="0.25">
      <c r="G18245" s="28"/>
    </row>
    <row r="18246" spans="7:7" s="66" customFormat="1" ht="14.25" x14ac:dyDescent="0.25">
      <c r="G18246" s="28"/>
    </row>
    <row r="18247" spans="7:7" s="66" customFormat="1" ht="14.25" x14ac:dyDescent="0.25">
      <c r="G18247" s="28"/>
    </row>
    <row r="18248" spans="7:7" s="66" customFormat="1" ht="14.25" x14ac:dyDescent="0.25">
      <c r="G18248" s="28"/>
    </row>
    <row r="18249" spans="7:7" s="66" customFormat="1" ht="14.25" x14ac:dyDescent="0.25">
      <c r="G18249" s="28"/>
    </row>
    <row r="18250" spans="7:7" s="66" customFormat="1" ht="14.25" x14ac:dyDescent="0.25">
      <c r="G18250" s="28"/>
    </row>
    <row r="18251" spans="7:7" s="66" customFormat="1" ht="14.25" x14ac:dyDescent="0.25">
      <c r="G18251" s="28"/>
    </row>
    <row r="18252" spans="7:7" s="66" customFormat="1" ht="14.25" x14ac:dyDescent="0.25">
      <c r="G18252" s="28"/>
    </row>
    <row r="18253" spans="7:7" s="66" customFormat="1" ht="14.25" x14ac:dyDescent="0.25">
      <c r="G18253" s="28"/>
    </row>
    <row r="18254" spans="7:7" s="66" customFormat="1" ht="14.25" x14ac:dyDescent="0.25">
      <c r="G18254" s="28"/>
    </row>
    <row r="18255" spans="7:7" s="66" customFormat="1" ht="14.25" x14ac:dyDescent="0.25">
      <c r="G18255" s="28"/>
    </row>
    <row r="18256" spans="7:7" s="66" customFormat="1" ht="14.25" x14ac:dyDescent="0.25">
      <c r="G18256" s="28"/>
    </row>
    <row r="18257" spans="7:7" s="66" customFormat="1" ht="14.25" x14ac:dyDescent="0.25">
      <c r="G18257" s="28"/>
    </row>
    <row r="18258" spans="7:7" s="66" customFormat="1" ht="14.25" x14ac:dyDescent="0.25">
      <c r="G18258" s="28"/>
    </row>
    <row r="18259" spans="7:7" s="66" customFormat="1" ht="14.25" x14ac:dyDescent="0.25">
      <c r="G18259" s="28"/>
    </row>
    <row r="18260" spans="7:7" s="66" customFormat="1" ht="14.25" x14ac:dyDescent="0.25">
      <c r="G18260" s="28"/>
    </row>
    <row r="18261" spans="7:7" s="66" customFormat="1" ht="14.25" x14ac:dyDescent="0.25">
      <c r="G18261" s="28"/>
    </row>
    <row r="18262" spans="7:7" s="66" customFormat="1" ht="14.25" x14ac:dyDescent="0.25">
      <c r="G18262" s="28"/>
    </row>
    <row r="18263" spans="7:7" s="66" customFormat="1" ht="14.25" x14ac:dyDescent="0.25">
      <c r="G18263" s="28"/>
    </row>
    <row r="18264" spans="7:7" s="66" customFormat="1" ht="14.25" x14ac:dyDescent="0.25">
      <c r="G18264" s="28"/>
    </row>
    <row r="18265" spans="7:7" s="66" customFormat="1" ht="14.25" x14ac:dyDescent="0.25">
      <c r="G18265" s="28"/>
    </row>
    <row r="18266" spans="7:7" s="66" customFormat="1" ht="14.25" x14ac:dyDescent="0.25">
      <c r="G18266" s="28"/>
    </row>
    <row r="18267" spans="7:7" s="66" customFormat="1" ht="14.25" x14ac:dyDescent="0.25">
      <c r="G18267" s="28"/>
    </row>
    <row r="18268" spans="7:7" s="66" customFormat="1" ht="14.25" x14ac:dyDescent="0.25">
      <c r="G18268" s="28"/>
    </row>
    <row r="18269" spans="7:7" s="66" customFormat="1" ht="14.25" x14ac:dyDescent="0.25">
      <c r="G18269" s="28"/>
    </row>
    <row r="18270" spans="7:7" s="66" customFormat="1" ht="14.25" x14ac:dyDescent="0.25">
      <c r="G18270" s="28"/>
    </row>
    <row r="18271" spans="7:7" s="66" customFormat="1" ht="14.25" x14ac:dyDescent="0.25">
      <c r="G18271" s="28"/>
    </row>
    <row r="18272" spans="7:7" s="66" customFormat="1" ht="14.25" x14ac:dyDescent="0.25">
      <c r="G18272" s="28"/>
    </row>
    <row r="18273" spans="7:7" s="66" customFormat="1" ht="14.25" x14ac:dyDescent="0.25">
      <c r="G18273" s="28"/>
    </row>
    <row r="18274" spans="7:7" s="66" customFormat="1" ht="14.25" x14ac:dyDescent="0.25">
      <c r="G18274" s="28"/>
    </row>
    <row r="18275" spans="7:7" s="66" customFormat="1" ht="14.25" x14ac:dyDescent="0.25">
      <c r="G18275" s="28"/>
    </row>
    <row r="18276" spans="7:7" s="66" customFormat="1" ht="14.25" x14ac:dyDescent="0.25">
      <c r="G18276" s="28"/>
    </row>
    <row r="18277" spans="7:7" s="66" customFormat="1" ht="14.25" x14ac:dyDescent="0.25">
      <c r="G18277" s="28"/>
    </row>
    <row r="18278" spans="7:7" s="66" customFormat="1" ht="14.25" x14ac:dyDescent="0.25">
      <c r="G18278" s="28"/>
    </row>
    <row r="18279" spans="7:7" s="66" customFormat="1" ht="14.25" x14ac:dyDescent="0.25">
      <c r="G18279" s="28"/>
    </row>
    <row r="18280" spans="7:7" s="66" customFormat="1" ht="14.25" x14ac:dyDescent="0.25">
      <c r="G18280" s="28"/>
    </row>
    <row r="18281" spans="7:7" s="66" customFormat="1" ht="14.25" x14ac:dyDescent="0.25">
      <c r="G18281" s="28"/>
    </row>
    <row r="18282" spans="7:7" s="66" customFormat="1" ht="14.25" x14ac:dyDescent="0.25">
      <c r="G18282" s="28"/>
    </row>
    <row r="18283" spans="7:7" s="66" customFormat="1" ht="14.25" x14ac:dyDescent="0.25">
      <c r="G18283" s="28"/>
    </row>
    <row r="18284" spans="7:7" s="66" customFormat="1" ht="14.25" x14ac:dyDescent="0.25">
      <c r="G18284" s="28"/>
    </row>
    <row r="18285" spans="7:7" s="66" customFormat="1" ht="14.25" x14ac:dyDescent="0.25">
      <c r="G18285" s="28"/>
    </row>
    <row r="18286" spans="7:7" s="66" customFormat="1" ht="14.25" x14ac:dyDescent="0.25">
      <c r="G18286" s="28"/>
    </row>
    <row r="18287" spans="7:7" s="66" customFormat="1" ht="14.25" x14ac:dyDescent="0.25">
      <c r="G18287" s="28"/>
    </row>
    <row r="18288" spans="7:7" s="66" customFormat="1" ht="14.25" x14ac:dyDescent="0.25">
      <c r="G18288" s="28"/>
    </row>
    <row r="18289" spans="7:7" s="66" customFormat="1" ht="14.25" x14ac:dyDescent="0.25">
      <c r="G18289" s="28"/>
    </row>
    <row r="18290" spans="7:7" s="66" customFormat="1" ht="14.25" x14ac:dyDescent="0.25">
      <c r="G18290" s="28"/>
    </row>
    <row r="18291" spans="7:7" s="66" customFormat="1" ht="14.25" x14ac:dyDescent="0.25">
      <c r="G18291" s="28"/>
    </row>
    <row r="18292" spans="7:7" s="66" customFormat="1" ht="14.25" x14ac:dyDescent="0.25">
      <c r="G18292" s="28"/>
    </row>
    <row r="18293" spans="7:7" s="66" customFormat="1" ht="14.25" x14ac:dyDescent="0.25">
      <c r="G18293" s="28"/>
    </row>
    <row r="18294" spans="7:7" s="66" customFormat="1" ht="14.25" x14ac:dyDescent="0.25">
      <c r="G18294" s="28"/>
    </row>
    <row r="18295" spans="7:7" s="66" customFormat="1" ht="14.25" x14ac:dyDescent="0.25">
      <c r="G18295" s="28"/>
    </row>
    <row r="18296" spans="7:7" s="66" customFormat="1" ht="14.25" x14ac:dyDescent="0.25">
      <c r="G18296" s="28"/>
    </row>
    <row r="18297" spans="7:7" s="66" customFormat="1" ht="14.25" x14ac:dyDescent="0.25">
      <c r="G18297" s="28"/>
    </row>
    <row r="18298" spans="7:7" s="66" customFormat="1" ht="14.25" x14ac:dyDescent="0.25">
      <c r="G18298" s="28"/>
    </row>
    <row r="18299" spans="7:7" s="66" customFormat="1" ht="14.25" x14ac:dyDescent="0.25">
      <c r="G18299" s="28"/>
    </row>
    <row r="18300" spans="7:7" s="66" customFormat="1" ht="14.25" x14ac:dyDescent="0.25">
      <c r="G18300" s="28"/>
    </row>
    <row r="18301" spans="7:7" s="66" customFormat="1" ht="14.25" x14ac:dyDescent="0.25">
      <c r="G18301" s="28"/>
    </row>
    <row r="18302" spans="7:7" s="66" customFormat="1" ht="14.25" x14ac:dyDescent="0.25">
      <c r="G18302" s="28"/>
    </row>
    <row r="18303" spans="7:7" s="66" customFormat="1" ht="14.25" x14ac:dyDescent="0.25">
      <c r="G18303" s="28"/>
    </row>
    <row r="18304" spans="7:7" s="66" customFormat="1" ht="14.25" x14ac:dyDescent="0.25">
      <c r="G18304" s="28"/>
    </row>
    <row r="18305" spans="7:7" s="66" customFormat="1" ht="14.25" x14ac:dyDescent="0.25">
      <c r="G18305" s="28"/>
    </row>
    <row r="18306" spans="7:7" s="66" customFormat="1" ht="14.25" x14ac:dyDescent="0.25">
      <c r="G18306" s="28"/>
    </row>
    <row r="18307" spans="7:7" s="66" customFormat="1" ht="14.25" x14ac:dyDescent="0.25">
      <c r="G18307" s="28"/>
    </row>
    <row r="18308" spans="7:7" s="66" customFormat="1" ht="14.25" x14ac:dyDescent="0.25">
      <c r="G18308" s="28"/>
    </row>
    <row r="18309" spans="7:7" s="66" customFormat="1" ht="14.25" x14ac:dyDescent="0.25">
      <c r="G18309" s="28"/>
    </row>
    <row r="18310" spans="7:7" s="66" customFormat="1" ht="14.25" x14ac:dyDescent="0.25">
      <c r="G18310" s="28"/>
    </row>
    <row r="18311" spans="7:7" s="66" customFormat="1" ht="14.25" x14ac:dyDescent="0.25">
      <c r="G18311" s="28"/>
    </row>
    <row r="18312" spans="7:7" s="66" customFormat="1" ht="14.25" x14ac:dyDescent="0.25">
      <c r="G18312" s="28"/>
    </row>
    <row r="18313" spans="7:7" s="66" customFormat="1" ht="14.25" x14ac:dyDescent="0.25">
      <c r="G18313" s="28"/>
    </row>
    <row r="18314" spans="7:7" s="66" customFormat="1" ht="14.25" x14ac:dyDescent="0.25">
      <c r="G18314" s="28"/>
    </row>
    <row r="18315" spans="7:7" s="66" customFormat="1" ht="14.25" x14ac:dyDescent="0.25">
      <c r="G18315" s="28"/>
    </row>
    <row r="18316" spans="7:7" s="66" customFormat="1" ht="14.25" x14ac:dyDescent="0.25">
      <c r="G18316" s="28"/>
    </row>
    <row r="18317" spans="7:7" s="66" customFormat="1" ht="14.25" x14ac:dyDescent="0.25">
      <c r="G18317" s="28"/>
    </row>
    <row r="18318" spans="7:7" s="66" customFormat="1" ht="14.25" x14ac:dyDescent="0.25">
      <c r="G18318" s="28"/>
    </row>
    <row r="18319" spans="7:7" s="66" customFormat="1" ht="14.25" x14ac:dyDescent="0.25">
      <c r="G18319" s="28"/>
    </row>
    <row r="18320" spans="7:7" s="66" customFormat="1" ht="14.25" x14ac:dyDescent="0.25">
      <c r="G18320" s="28"/>
    </row>
    <row r="18321" spans="7:7" s="66" customFormat="1" ht="14.25" x14ac:dyDescent="0.25">
      <c r="G18321" s="28"/>
    </row>
    <row r="18322" spans="7:7" s="66" customFormat="1" ht="14.25" x14ac:dyDescent="0.25">
      <c r="G18322" s="28"/>
    </row>
    <row r="18323" spans="7:7" s="66" customFormat="1" ht="14.25" x14ac:dyDescent="0.25">
      <c r="G18323" s="28"/>
    </row>
    <row r="18324" spans="7:7" s="66" customFormat="1" ht="14.25" x14ac:dyDescent="0.25">
      <c r="G18324" s="28"/>
    </row>
    <row r="18325" spans="7:7" s="66" customFormat="1" ht="14.25" x14ac:dyDescent="0.25">
      <c r="G18325" s="28"/>
    </row>
    <row r="18326" spans="7:7" s="66" customFormat="1" ht="14.25" x14ac:dyDescent="0.25">
      <c r="G18326" s="28"/>
    </row>
    <row r="18327" spans="7:7" s="66" customFormat="1" ht="14.25" x14ac:dyDescent="0.25">
      <c r="G18327" s="28"/>
    </row>
    <row r="18328" spans="7:7" s="66" customFormat="1" ht="14.25" x14ac:dyDescent="0.25">
      <c r="G18328" s="28"/>
    </row>
    <row r="18329" spans="7:7" s="66" customFormat="1" ht="14.25" x14ac:dyDescent="0.25">
      <c r="G18329" s="28"/>
    </row>
    <row r="18330" spans="7:7" s="66" customFormat="1" ht="14.25" x14ac:dyDescent="0.25">
      <c r="G18330" s="28"/>
    </row>
    <row r="18331" spans="7:7" s="66" customFormat="1" ht="14.25" x14ac:dyDescent="0.25">
      <c r="G18331" s="28"/>
    </row>
    <row r="18332" spans="7:7" s="66" customFormat="1" ht="14.25" x14ac:dyDescent="0.25">
      <c r="G18332" s="28"/>
    </row>
    <row r="18333" spans="7:7" s="66" customFormat="1" ht="14.25" x14ac:dyDescent="0.25">
      <c r="G18333" s="28"/>
    </row>
    <row r="18334" spans="7:7" s="66" customFormat="1" ht="14.25" x14ac:dyDescent="0.25">
      <c r="G18334" s="28"/>
    </row>
    <row r="18335" spans="7:7" s="66" customFormat="1" ht="14.25" x14ac:dyDescent="0.25">
      <c r="G18335" s="28"/>
    </row>
    <row r="18336" spans="7:7" s="66" customFormat="1" ht="14.25" x14ac:dyDescent="0.25">
      <c r="G18336" s="28"/>
    </row>
    <row r="18337" spans="7:7" s="66" customFormat="1" ht="14.25" x14ac:dyDescent="0.25">
      <c r="G18337" s="28"/>
    </row>
    <row r="18338" spans="7:7" s="66" customFormat="1" ht="14.25" x14ac:dyDescent="0.25">
      <c r="G18338" s="28"/>
    </row>
    <row r="18339" spans="7:7" s="66" customFormat="1" ht="14.25" x14ac:dyDescent="0.25">
      <c r="G18339" s="28"/>
    </row>
    <row r="18340" spans="7:7" s="66" customFormat="1" ht="14.25" x14ac:dyDescent="0.25">
      <c r="G18340" s="28"/>
    </row>
    <row r="18341" spans="7:7" s="66" customFormat="1" ht="14.25" x14ac:dyDescent="0.25">
      <c r="G18341" s="28"/>
    </row>
    <row r="18342" spans="7:7" s="66" customFormat="1" ht="14.25" x14ac:dyDescent="0.25">
      <c r="G18342" s="28"/>
    </row>
    <row r="18343" spans="7:7" s="66" customFormat="1" ht="14.25" x14ac:dyDescent="0.25">
      <c r="G18343" s="28"/>
    </row>
    <row r="18344" spans="7:7" s="66" customFormat="1" ht="14.25" x14ac:dyDescent="0.25">
      <c r="G18344" s="28"/>
    </row>
    <row r="18345" spans="7:7" s="66" customFormat="1" ht="14.25" x14ac:dyDescent="0.25">
      <c r="G18345" s="28"/>
    </row>
    <row r="18346" spans="7:7" s="66" customFormat="1" ht="14.25" x14ac:dyDescent="0.25">
      <c r="G18346" s="28"/>
    </row>
    <row r="18347" spans="7:7" s="66" customFormat="1" ht="14.25" x14ac:dyDescent="0.25">
      <c r="G18347" s="28"/>
    </row>
    <row r="18348" spans="7:7" s="66" customFormat="1" ht="14.25" x14ac:dyDescent="0.25">
      <c r="G18348" s="28"/>
    </row>
    <row r="18349" spans="7:7" s="66" customFormat="1" ht="14.25" x14ac:dyDescent="0.25">
      <c r="G18349" s="28"/>
    </row>
    <row r="18350" spans="7:7" s="66" customFormat="1" ht="14.25" x14ac:dyDescent="0.25">
      <c r="G18350" s="28"/>
    </row>
    <row r="18351" spans="7:7" s="66" customFormat="1" ht="14.25" x14ac:dyDescent="0.25">
      <c r="G18351" s="28"/>
    </row>
    <row r="18352" spans="7:7" s="66" customFormat="1" ht="14.25" x14ac:dyDescent="0.25">
      <c r="G18352" s="28"/>
    </row>
    <row r="18353" spans="7:7" s="66" customFormat="1" ht="14.25" x14ac:dyDescent="0.25">
      <c r="G18353" s="28"/>
    </row>
    <row r="18354" spans="7:7" s="66" customFormat="1" ht="14.25" x14ac:dyDescent="0.25">
      <c r="G18354" s="28"/>
    </row>
    <row r="18355" spans="7:7" s="66" customFormat="1" ht="14.25" x14ac:dyDescent="0.25">
      <c r="G18355" s="28"/>
    </row>
    <row r="18356" spans="7:7" s="66" customFormat="1" ht="14.25" x14ac:dyDescent="0.25">
      <c r="G18356" s="28"/>
    </row>
    <row r="18357" spans="7:7" s="66" customFormat="1" ht="14.25" x14ac:dyDescent="0.25">
      <c r="G18357" s="28"/>
    </row>
    <row r="18358" spans="7:7" s="66" customFormat="1" ht="14.25" x14ac:dyDescent="0.25">
      <c r="G18358" s="28"/>
    </row>
    <row r="18359" spans="7:7" s="66" customFormat="1" ht="14.25" x14ac:dyDescent="0.25">
      <c r="G18359" s="28"/>
    </row>
    <row r="18360" spans="7:7" s="66" customFormat="1" ht="14.25" x14ac:dyDescent="0.25">
      <c r="G18360" s="28"/>
    </row>
    <row r="18361" spans="7:7" s="66" customFormat="1" ht="14.25" x14ac:dyDescent="0.25">
      <c r="G18361" s="28"/>
    </row>
    <row r="18362" spans="7:7" s="66" customFormat="1" ht="14.25" x14ac:dyDescent="0.25">
      <c r="G18362" s="28"/>
    </row>
    <row r="18363" spans="7:7" s="66" customFormat="1" ht="14.25" x14ac:dyDescent="0.25">
      <c r="G18363" s="28"/>
    </row>
    <row r="18364" spans="7:7" s="66" customFormat="1" ht="14.25" x14ac:dyDescent="0.25">
      <c r="G18364" s="28"/>
    </row>
    <row r="18365" spans="7:7" s="66" customFormat="1" ht="14.25" x14ac:dyDescent="0.25">
      <c r="G18365" s="28"/>
    </row>
    <row r="18366" spans="7:7" s="66" customFormat="1" ht="14.25" x14ac:dyDescent="0.25">
      <c r="G18366" s="28"/>
    </row>
    <row r="18367" spans="7:7" s="66" customFormat="1" ht="14.25" x14ac:dyDescent="0.25">
      <c r="G18367" s="28"/>
    </row>
    <row r="18368" spans="7:7" s="66" customFormat="1" ht="14.25" x14ac:dyDescent="0.25">
      <c r="G18368" s="28"/>
    </row>
    <row r="18369" spans="7:7" s="66" customFormat="1" ht="14.25" x14ac:dyDescent="0.25">
      <c r="G18369" s="28"/>
    </row>
    <row r="18370" spans="7:7" s="66" customFormat="1" ht="14.25" x14ac:dyDescent="0.25">
      <c r="G18370" s="28"/>
    </row>
    <row r="18371" spans="7:7" s="66" customFormat="1" ht="14.25" x14ac:dyDescent="0.25">
      <c r="G18371" s="28"/>
    </row>
    <row r="18372" spans="7:7" s="66" customFormat="1" ht="14.25" x14ac:dyDescent="0.25">
      <c r="G18372" s="28"/>
    </row>
    <row r="18373" spans="7:7" s="66" customFormat="1" ht="14.25" x14ac:dyDescent="0.25">
      <c r="G18373" s="28"/>
    </row>
    <row r="18374" spans="7:7" s="66" customFormat="1" ht="14.25" x14ac:dyDescent="0.25">
      <c r="G18374" s="28"/>
    </row>
    <row r="18375" spans="7:7" s="66" customFormat="1" ht="14.25" x14ac:dyDescent="0.25">
      <c r="G18375" s="28"/>
    </row>
    <row r="18376" spans="7:7" s="66" customFormat="1" ht="14.25" x14ac:dyDescent="0.25">
      <c r="G18376" s="28"/>
    </row>
    <row r="18377" spans="7:7" s="66" customFormat="1" ht="14.25" x14ac:dyDescent="0.25">
      <c r="G18377" s="28"/>
    </row>
    <row r="18378" spans="7:7" s="66" customFormat="1" ht="14.25" x14ac:dyDescent="0.25">
      <c r="G18378" s="28"/>
    </row>
    <row r="18379" spans="7:7" s="66" customFormat="1" ht="14.25" x14ac:dyDescent="0.25">
      <c r="G18379" s="28"/>
    </row>
    <row r="18380" spans="7:7" s="66" customFormat="1" ht="14.25" x14ac:dyDescent="0.25">
      <c r="G18380" s="28"/>
    </row>
    <row r="18381" spans="7:7" s="66" customFormat="1" ht="14.25" x14ac:dyDescent="0.25">
      <c r="G18381" s="28"/>
    </row>
    <row r="18382" spans="7:7" s="66" customFormat="1" ht="14.25" x14ac:dyDescent="0.25">
      <c r="G18382" s="28"/>
    </row>
    <row r="18383" spans="7:7" s="66" customFormat="1" ht="14.25" x14ac:dyDescent="0.25">
      <c r="G18383" s="28"/>
    </row>
    <row r="18384" spans="7:7" s="66" customFormat="1" ht="14.25" x14ac:dyDescent="0.25">
      <c r="G18384" s="28"/>
    </row>
    <row r="18385" spans="7:7" s="66" customFormat="1" ht="14.25" x14ac:dyDescent="0.25">
      <c r="G18385" s="28"/>
    </row>
    <row r="18386" spans="7:7" s="66" customFormat="1" ht="14.25" x14ac:dyDescent="0.25">
      <c r="G18386" s="28"/>
    </row>
    <row r="18387" spans="7:7" s="66" customFormat="1" ht="14.25" x14ac:dyDescent="0.25">
      <c r="G18387" s="28"/>
    </row>
    <row r="18388" spans="7:7" s="66" customFormat="1" ht="14.25" x14ac:dyDescent="0.25">
      <c r="G18388" s="28"/>
    </row>
    <row r="18389" spans="7:7" s="66" customFormat="1" ht="14.25" x14ac:dyDescent="0.25">
      <c r="G18389" s="28"/>
    </row>
    <row r="18390" spans="7:7" s="66" customFormat="1" ht="14.25" x14ac:dyDescent="0.25">
      <c r="G18390" s="28"/>
    </row>
    <row r="18391" spans="7:7" s="66" customFormat="1" ht="14.25" x14ac:dyDescent="0.25">
      <c r="G18391" s="28"/>
    </row>
    <row r="18392" spans="7:7" s="66" customFormat="1" ht="14.25" x14ac:dyDescent="0.25">
      <c r="G18392" s="28"/>
    </row>
    <row r="18393" spans="7:7" s="66" customFormat="1" ht="14.25" x14ac:dyDescent="0.25">
      <c r="G18393" s="28"/>
    </row>
    <row r="18394" spans="7:7" s="66" customFormat="1" ht="14.25" x14ac:dyDescent="0.25">
      <c r="G18394" s="28"/>
    </row>
    <row r="18395" spans="7:7" s="66" customFormat="1" ht="14.25" x14ac:dyDescent="0.25">
      <c r="G18395" s="28"/>
    </row>
    <row r="18396" spans="7:7" s="66" customFormat="1" ht="14.25" x14ac:dyDescent="0.25">
      <c r="G18396" s="28"/>
    </row>
    <row r="18397" spans="7:7" s="66" customFormat="1" ht="14.25" x14ac:dyDescent="0.25">
      <c r="G18397" s="28"/>
    </row>
    <row r="18398" spans="7:7" s="66" customFormat="1" ht="14.25" x14ac:dyDescent="0.25">
      <c r="G18398" s="28"/>
    </row>
    <row r="18399" spans="7:7" s="66" customFormat="1" ht="14.25" x14ac:dyDescent="0.25">
      <c r="G18399" s="28"/>
    </row>
    <row r="18400" spans="7:7" s="66" customFormat="1" ht="14.25" x14ac:dyDescent="0.25">
      <c r="G18400" s="28"/>
    </row>
    <row r="18401" spans="7:7" s="66" customFormat="1" ht="14.25" x14ac:dyDescent="0.25">
      <c r="G18401" s="28"/>
    </row>
    <row r="18402" spans="7:7" s="66" customFormat="1" ht="14.25" x14ac:dyDescent="0.25">
      <c r="G18402" s="28"/>
    </row>
    <row r="18403" spans="7:7" s="66" customFormat="1" ht="14.25" x14ac:dyDescent="0.25">
      <c r="G18403" s="28"/>
    </row>
    <row r="18404" spans="7:7" s="66" customFormat="1" ht="14.25" x14ac:dyDescent="0.25">
      <c r="G18404" s="28"/>
    </row>
    <row r="18405" spans="7:7" s="66" customFormat="1" ht="14.25" x14ac:dyDescent="0.25">
      <c r="G18405" s="28"/>
    </row>
    <row r="18406" spans="7:7" s="66" customFormat="1" ht="14.25" x14ac:dyDescent="0.25">
      <c r="G18406" s="28"/>
    </row>
    <row r="18407" spans="7:7" s="66" customFormat="1" ht="14.25" x14ac:dyDescent="0.25">
      <c r="G18407" s="28"/>
    </row>
    <row r="18408" spans="7:7" s="66" customFormat="1" ht="14.25" x14ac:dyDescent="0.25">
      <c r="G18408" s="28"/>
    </row>
    <row r="18409" spans="7:7" s="66" customFormat="1" ht="14.25" x14ac:dyDescent="0.25">
      <c r="G18409" s="28"/>
    </row>
    <row r="18410" spans="7:7" s="66" customFormat="1" ht="14.25" x14ac:dyDescent="0.25">
      <c r="G18410" s="28"/>
    </row>
    <row r="18411" spans="7:7" s="66" customFormat="1" ht="14.25" x14ac:dyDescent="0.25">
      <c r="G18411" s="28"/>
    </row>
    <row r="18412" spans="7:7" s="66" customFormat="1" ht="14.25" x14ac:dyDescent="0.25">
      <c r="G18412" s="28"/>
    </row>
    <row r="18413" spans="7:7" s="66" customFormat="1" ht="14.25" x14ac:dyDescent="0.25">
      <c r="G18413" s="28"/>
    </row>
    <row r="18414" spans="7:7" s="66" customFormat="1" ht="14.25" x14ac:dyDescent="0.25">
      <c r="G18414" s="28"/>
    </row>
    <row r="18415" spans="7:7" s="66" customFormat="1" ht="14.25" x14ac:dyDescent="0.25">
      <c r="G18415" s="28"/>
    </row>
    <row r="18416" spans="7:7" s="66" customFormat="1" ht="14.25" x14ac:dyDescent="0.25">
      <c r="G18416" s="28"/>
    </row>
    <row r="18417" spans="7:7" s="66" customFormat="1" ht="14.25" x14ac:dyDescent="0.25">
      <c r="G18417" s="28"/>
    </row>
    <row r="18418" spans="7:7" s="66" customFormat="1" ht="14.25" x14ac:dyDescent="0.25">
      <c r="G18418" s="28"/>
    </row>
    <row r="18419" spans="7:7" s="66" customFormat="1" ht="14.25" x14ac:dyDescent="0.25">
      <c r="G18419" s="28"/>
    </row>
    <row r="18420" spans="7:7" s="66" customFormat="1" ht="14.25" x14ac:dyDescent="0.25">
      <c r="G18420" s="28"/>
    </row>
    <row r="18421" spans="7:7" s="66" customFormat="1" ht="14.25" x14ac:dyDescent="0.25">
      <c r="G18421" s="28"/>
    </row>
    <row r="18422" spans="7:7" s="66" customFormat="1" ht="14.25" x14ac:dyDescent="0.25">
      <c r="G18422" s="28"/>
    </row>
    <row r="18423" spans="7:7" s="66" customFormat="1" ht="14.25" x14ac:dyDescent="0.25">
      <c r="G18423" s="28"/>
    </row>
    <row r="18424" spans="7:7" s="66" customFormat="1" ht="14.25" x14ac:dyDescent="0.25">
      <c r="G18424" s="28"/>
    </row>
    <row r="18425" spans="7:7" s="66" customFormat="1" ht="14.25" x14ac:dyDescent="0.25">
      <c r="G18425" s="28"/>
    </row>
    <row r="18426" spans="7:7" s="66" customFormat="1" ht="14.25" x14ac:dyDescent="0.25">
      <c r="G18426" s="28"/>
    </row>
    <row r="18427" spans="7:7" s="66" customFormat="1" ht="14.25" x14ac:dyDescent="0.25">
      <c r="G18427" s="28"/>
    </row>
    <row r="18428" spans="7:7" s="66" customFormat="1" ht="14.25" x14ac:dyDescent="0.25">
      <c r="G18428" s="28"/>
    </row>
    <row r="18429" spans="7:7" s="66" customFormat="1" ht="14.25" x14ac:dyDescent="0.25">
      <c r="G18429" s="28"/>
    </row>
    <row r="18430" spans="7:7" s="66" customFormat="1" ht="14.25" x14ac:dyDescent="0.25">
      <c r="G18430" s="28"/>
    </row>
    <row r="18431" spans="7:7" s="66" customFormat="1" ht="14.25" x14ac:dyDescent="0.25">
      <c r="G18431" s="28"/>
    </row>
    <row r="18432" spans="7:7" s="66" customFormat="1" ht="14.25" x14ac:dyDescent="0.25">
      <c r="G18432" s="28"/>
    </row>
    <row r="18433" spans="7:7" s="66" customFormat="1" ht="14.25" x14ac:dyDescent="0.25">
      <c r="G18433" s="28"/>
    </row>
    <row r="18434" spans="7:7" s="66" customFormat="1" ht="14.25" x14ac:dyDescent="0.25">
      <c r="G18434" s="28"/>
    </row>
    <row r="18435" spans="7:7" s="66" customFormat="1" ht="14.25" x14ac:dyDescent="0.25">
      <c r="G18435" s="28"/>
    </row>
    <row r="18436" spans="7:7" s="66" customFormat="1" ht="14.25" x14ac:dyDescent="0.25">
      <c r="G18436" s="28"/>
    </row>
    <row r="18437" spans="7:7" s="66" customFormat="1" ht="14.25" x14ac:dyDescent="0.25">
      <c r="G18437" s="28"/>
    </row>
    <row r="18438" spans="7:7" s="66" customFormat="1" ht="14.25" x14ac:dyDescent="0.25">
      <c r="G18438" s="28"/>
    </row>
    <row r="18439" spans="7:7" s="66" customFormat="1" ht="14.25" x14ac:dyDescent="0.25">
      <c r="G18439" s="28"/>
    </row>
    <row r="18440" spans="7:7" s="66" customFormat="1" ht="14.25" x14ac:dyDescent="0.25">
      <c r="G18440" s="28"/>
    </row>
    <row r="18441" spans="7:7" s="66" customFormat="1" ht="14.25" x14ac:dyDescent="0.25">
      <c r="G18441" s="28"/>
    </row>
    <row r="18442" spans="7:7" s="66" customFormat="1" ht="14.25" x14ac:dyDescent="0.25">
      <c r="G18442" s="28"/>
    </row>
    <row r="18443" spans="7:7" s="66" customFormat="1" ht="14.25" x14ac:dyDescent="0.25">
      <c r="G18443" s="28"/>
    </row>
    <row r="18444" spans="7:7" s="66" customFormat="1" ht="14.25" x14ac:dyDescent="0.25">
      <c r="G18444" s="28"/>
    </row>
    <row r="18445" spans="7:7" s="66" customFormat="1" ht="14.25" x14ac:dyDescent="0.25">
      <c r="G18445" s="28"/>
    </row>
    <row r="18446" spans="7:7" s="66" customFormat="1" ht="14.25" x14ac:dyDescent="0.25">
      <c r="G18446" s="28"/>
    </row>
    <row r="18447" spans="7:7" s="66" customFormat="1" ht="14.25" x14ac:dyDescent="0.25">
      <c r="G18447" s="28"/>
    </row>
    <row r="18448" spans="7:7" s="66" customFormat="1" ht="14.25" x14ac:dyDescent="0.25">
      <c r="G18448" s="28"/>
    </row>
    <row r="18449" spans="7:7" s="66" customFormat="1" ht="14.25" x14ac:dyDescent="0.25">
      <c r="G18449" s="28"/>
    </row>
    <row r="18450" spans="7:7" s="66" customFormat="1" ht="14.25" x14ac:dyDescent="0.25">
      <c r="G18450" s="28"/>
    </row>
    <row r="18451" spans="7:7" s="66" customFormat="1" ht="14.25" x14ac:dyDescent="0.25">
      <c r="G18451" s="28"/>
    </row>
    <row r="18452" spans="7:7" s="66" customFormat="1" ht="14.25" x14ac:dyDescent="0.25">
      <c r="G18452" s="28"/>
    </row>
    <row r="18453" spans="7:7" s="66" customFormat="1" ht="14.25" x14ac:dyDescent="0.25">
      <c r="G18453" s="28"/>
    </row>
    <row r="18454" spans="7:7" s="66" customFormat="1" ht="14.25" x14ac:dyDescent="0.25">
      <c r="G18454" s="28"/>
    </row>
    <row r="18455" spans="7:7" s="66" customFormat="1" ht="14.25" x14ac:dyDescent="0.25">
      <c r="G18455" s="28"/>
    </row>
    <row r="18456" spans="7:7" s="66" customFormat="1" ht="14.25" x14ac:dyDescent="0.25">
      <c r="G18456" s="28"/>
    </row>
    <row r="18457" spans="7:7" s="66" customFormat="1" ht="14.25" x14ac:dyDescent="0.25">
      <c r="G18457" s="28"/>
    </row>
    <row r="18458" spans="7:7" s="66" customFormat="1" ht="14.25" x14ac:dyDescent="0.25">
      <c r="G18458" s="28"/>
    </row>
    <row r="18459" spans="7:7" s="66" customFormat="1" ht="14.25" x14ac:dyDescent="0.25">
      <c r="G18459" s="28"/>
    </row>
    <row r="18460" spans="7:7" s="66" customFormat="1" ht="14.25" x14ac:dyDescent="0.25">
      <c r="G18460" s="28"/>
    </row>
    <row r="18461" spans="7:7" s="66" customFormat="1" ht="14.25" x14ac:dyDescent="0.25">
      <c r="G18461" s="28"/>
    </row>
    <row r="18462" spans="7:7" s="66" customFormat="1" ht="14.25" x14ac:dyDescent="0.25">
      <c r="G18462" s="28"/>
    </row>
    <row r="18463" spans="7:7" s="66" customFormat="1" ht="14.25" x14ac:dyDescent="0.25">
      <c r="G18463" s="28"/>
    </row>
    <row r="18464" spans="7:7" s="66" customFormat="1" ht="14.25" x14ac:dyDescent="0.25">
      <c r="G18464" s="28"/>
    </row>
    <row r="18465" spans="7:7" s="66" customFormat="1" ht="14.25" x14ac:dyDescent="0.25">
      <c r="G18465" s="28"/>
    </row>
    <row r="18466" spans="7:7" s="66" customFormat="1" ht="14.25" x14ac:dyDescent="0.25">
      <c r="G18466" s="28"/>
    </row>
    <row r="18467" spans="7:7" s="66" customFormat="1" ht="14.25" x14ac:dyDescent="0.25">
      <c r="G18467" s="28"/>
    </row>
    <row r="18468" spans="7:7" s="66" customFormat="1" ht="14.25" x14ac:dyDescent="0.25">
      <c r="G18468" s="28"/>
    </row>
    <row r="18469" spans="7:7" s="66" customFormat="1" ht="14.25" x14ac:dyDescent="0.25">
      <c r="G18469" s="28"/>
    </row>
    <row r="18470" spans="7:7" s="66" customFormat="1" ht="14.25" x14ac:dyDescent="0.25">
      <c r="G18470" s="28"/>
    </row>
    <row r="18471" spans="7:7" s="66" customFormat="1" ht="14.25" x14ac:dyDescent="0.25">
      <c r="G18471" s="28"/>
    </row>
    <row r="18472" spans="7:7" s="66" customFormat="1" ht="14.25" x14ac:dyDescent="0.25">
      <c r="G18472" s="28"/>
    </row>
    <row r="18473" spans="7:7" s="66" customFormat="1" ht="14.25" x14ac:dyDescent="0.25">
      <c r="G18473" s="28"/>
    </row>
    <row r="18474" spans="7:7" s="66" customFormat="1" ht="14.25" x14ac:dyDescent="0.25">
      <c r="G18474" s="28"/>
    </row>
    <row r="18475" spans="7:7" s="66" customFormat="1" ht="14.25" x14ac:dyDescent="0.25">
      <c r="G18475" s="28"/>
    </row>
    <row r="18476" spans="7:7" s="66" customFormat="1" ht="14.25" x14ac:dyDescent="0.25">
      <c r="G18476" s="28"/>
    </row>
    <row r="18477" spans="7:7" s="66" customFormat="1" ht="14.25" x14ac:dyDescent="0.25">
      <c r="G18477" s="28"/>
    </row>
    <row r="18478" spans="7:7" s="66" customFormat="1" ht="14.25" x14ac:dyDescent="0.25">
      <c r="G18478" s="28"/>
    </row>
    <row r="18479" spans="7:7" s="66" customFormat="1" ht="14.25" x14ac:dyDescent="0.25">
      <c r="G18479" s="28"/>
    </row>
    <row r="18480" spans="7:7" s="66" customFormat="1" ht="14.25" x14ac:dyDescent="0.25">
      <c r="G18480" s="28"/>
    </row>
    <row r="18481" spans="7:7" s="66" customFormat="1" ht="14.25" x14ac:dyDescent="0.25">
      <c r="G18481" s="28"/>
    </row>
    <row r="18482" spans="7:7" s="66" customFormat="1" ht="14.25" x14ac:dyDescent="0.25">
      <c r="G18482" s="28"/>
    </row>
    <row r="18483" spans="7:7" s="66" customFormat="1" ht="14.25" x14ac:dyDescent="0.25">
      <c r="G18483" s="28"/>
    </row>
    <row r="18484" spans="7:7" s="66" customFormat="1" ht="14.25" x14ac:dyDescent="0.25">
      <c r="G18484" s="28"/>
    </row>
    <row r="18485" spans="7:7" s="66" customFormat="1" ht="14.25" x14ac:dyDescent="0.25">
      <c r="G18485" s="28"/>
    </row>
    <row r="18486" spans="7:7" s="66" customFormat="1" ht="14.25" x14ac:dyDescent="0.25">
      <c r="G18486" s="28"/>
    </row>
    <row r="18487" spans="7:7" s="66" customFormat="1" ht="14.25" x14ac:dyDescent="0.25">
      <c r="G18487" s="28"/>
    </row>
    <row r="18488" spans="7:7" s="66" customFormat="1" ht="14.25" x14ac:dyDescent="0.25">
      <c r="G18488" s="28"/>
    </row>
    <row r="18489" spans="7:7" s="66" customFormat="1" ht="14.25" x14ac:dyDescent="0.25">
      <c r="G18489" s="28"/>
    </row>
    <row r="18490" spans="7:7" s="66" customFormat="1" ht="14.25" x14ac:dyDescent="0.25">
      <c r="G18490" s="28"/>
    </row>
    <row r="18491" spans="7:7" s="66" customFormat="1" ht="14.25" x14ac:dyDescent="0.25">
      <c r="G18491" s="28"/>
    </row>
    <row r="18492" spans="7:7" s="66" customFormat="1" ht="14.25" x14ac:dyDescent="0.25">
      <c r="G18492" s="28"/>
    </row>
    <row r="18493" spans="7:7" s="66" customFormat="1" ht="14.25" x14ac:dyDescent="0.25">
      <c r="G18493" s="28"/>
    </row>
    <row r="18494" spans="7:7" s="66" customFormat="1" ht="14.25" x14ac:dyDescent="0.25">
      <c r="G18494" s="28"/>
    </row>
    <row r="18495" spans="7:7" s="66" customFormat="1" ht="14.25" x14ac:dyDescent="0.25">
      <c r="G18495" s="28"/>
    </row>
    <row r="18496" spans="7:7" s="66" customFormat="1" ht="14.25" x14ac:dyDescent="0.25">
      <c r="G18496" s="28"/>
    </row>
    <row r="18497" spans="7:7" s="66" customFormat="1" ht="14.25" x14ac:dyDescent="0.25">
      <c r="G18497" s="28"/>
    </row>
    <row r="18498" spans="7:7" s="66" customFormat="1" ht="14.25" x14ac:dyDescent="0.25">
      <c r="G18498" s="28"/>
    </row>
    <row r="18499" spans="7:7" s="66" customFormat="1" ht="14.25" x14ac:dyDescent="0.25">
      <c r="G18499" s="28"/>
    </row>
    <row r="18500" spans="7:7" s="66" customFormat="1" ht="14.25" x14ac:dyDescent="0.25">
      <c r="G18500" s="28"/>
    </row>
    <row r="18501" spans="7:7" s="66" customFormat="1" ht="14.25" x14ac:dyDescent="0.25">
      <c r="G18501" s="28"/>
    </row>
    <row r="18502" spans="7:7" s="66" customFormat="1" ht="14.25" x14ac:dyDescent="0.25">
      <c r="G18502" s="28"/>
    </row>
    <row r="18503" spans="7:7" s="66" customFormat="1" ht="14.25" x14ac:dyDescent="0.25">
      <c r="G18503" s="28"/>
    </row>
    <row r="18504" spans="7:7" s="66" customFormat="1" ht="14.25" x14ac:dyDescent="0.25">
      <c r="G18504" s="28"/>
    </row>
    <row r="18505" spans="7:7" s="66" customFormat="1" ht="14.25" x14ac:dyDescent="0.25">
      <c r="G18505" s="28"/>
    </row>
    <row r="18506" spans="7:7" s="66" customFormat="1" ht="14.25" x14ac:dyDescent="0.25">
      <c r="G18506" s="28"/>
    </row>
    <row r="18507" spans="7:7" s="66" customFormat="1" ht="14.25" x14ac:dyDescent="0.25">
      <c r="G18507" s="28"/>
    </row>
    <row r="18508" spans="7:7" s="66" customFormat="1" ht="14.25" x14ac:dyDescent="0.25">
      <c r="G18508" s="28"/>
    </row>
    <row r="18509" spans="7:7" s="66" customFormat="1" ht="14.25" x14ac:dyDescent="0.25">
      <c r="G18509" s="28"/>
    </row>
    <row r="18510" spans="7:7" s="66" customFormat="1" ht="14.25" x14ac:dyDescent="0.25">
      <c r="G18510" s="28"/>
    </row>
    <row r="18511" spans="7:7" s="66" customFormat="1" ht="14.25" x14ac:dyDescent="0.25">
      <c r="G18511" s="28"/>
    </row>
    <row r="18512" spans="7:7" s="66" customFormat="1" ht="14.25" x14ac:dyDescent="0.25">
      <c r="G18512" s="28"/>
    </row>
    <row r="18513" spans="7:7" s="66" customFormat="1" ht="14.25" x14ac:dyDescent="0.25">
      <c r="G18513" s="28"/>
    </row>
    <row r="18514" spans="7:7" s="66" customFormat="1" ht="14.25" x14ac:dyDescent="0.25">
      <c r="G18514" s="28"/>
    </row>
    <row r="18515" spans="7:7" s="66" customFormat="1" ht="14.25" x14ac:dyDescent="0.25">
      <c r="G18515" s="28"/>
    </row>
    <row r="18516" spans="7:7" s="66" customFormat="1" ht="14.25" x14ac:dyDescent="0.25">
      <c r="G18516" s="28"/>
    </row>
    <row r="18517" spans="7:7" s="66" customFormat="1" ht="14.25" x14ac:dyDescent="0.25">
      <c r="G18517" s="28"/>
    </row>
    <row r="18518" spans="7:7" s="66" customFormat="1" ht="14.25" x14ac:dyDescent="0.25">
      <c r="G18518" s="28"/>
    </row>
    <row r="18519" spans="7:7" s="66" customFormat="1" ht="14.25" x14ac:dyDescent="0.25">
      <c r="G18519" s="28"/>
    </row>
    <row r="18520" spans="7:7" s="66" customFormat="1" ht="14.25" x14ac:dyDescent="0.25">
      <c r="G18520" s="28"/>
    </row>
    <row r="18521" spans="7:7" s="66" customFormat="1" ht="14.25" x14ac:dyDescent="0.25">
      <c r="G18521" s="28"/>
    </row>
    <row r="18522" spans="7:7" s="66" customFormat="1" ht="14.25" x14ac:dyDescent="0.25">
      <c r="G18522" s="28"/>
    </row>
    <row r="18523" spans="7:7" s="66" customFormat="1" ht="14.25" x14ac:dyDescent="0.25">
      <c r="G18523" s="28"/>
    </row>
    <row r="18524" spans="7:7" s="66" customFormat="1" ht="14.25" x14ac:dyDescent="0.25">
      <c r="G18524" s="28"/>
    </row>
    <row r="18525" spans="7:7" s="66" customFormat="1" ht="14.25" x14ac:dyDescent="0.25">
      <c r="G18525" s="28"/>
    </row>
    <row r="18526" spans="7:7" s="66" customFormat="1" ht="14.25" x14ac:dyDescent="0.25">
      <c r="G18526" s="28"/>
    </row>
    <row r="18527" spans="7:7" s="66" customFormat="1" ht="14.25" x14ac:dyDescent="0.25">
      <c r="G18527" s="28"/>
    </row>
    <row r="18528" spans="7:7" s="66" customFormat="1" ht="14.25" x14ac:dyDescent="0.25">
      <c r="G18528" s="28"/>
    </row>
    <row r="18529" spans="7:7" s="66" customFormat="1" ht="14.25" x14ac:dyDescent="0.25">
      <c r="G18529" s="28"/>
    </row>
    <row r="18530" spans="7:7" s="66" customFormat="1" ht="14.25" x14ac:dyDescent="0.25">
      <c r="G18530" s="28"/>
    </row>
    <row r="18531" spans="7:7" s="66" customFormat="1" ht="14.25" x14ac:dyDescent="0.25">
      <c r="G18531" s="28"/>
    </row>
    <row r="18532" spans="7:7" s="66" customFormat="1" ht="14.25" x14ac:dyDescent="0.25">
      <c r="G18532" s="28"/>
    </row>
    <row r="18533" spans="7:7" s="66" customFormat="1" ht="14.25" x14ac:dyDescent="0.25">
      <c r="G18533" s="28"/>
    </row>
    <row r="18534" spans="7:7" s="66" customFormat="1" ht="14.25" x14ac:dyDescent="0.25">
      <c r="G18534" s="28"/>
    </row>
    <row r="18535" spans="7:7" s="66" customFormat="1" ht="14.25" x14ac:dyDescent="0.25">
      <c r="G18535" s="28"/>
    </row>
    <row r="18536" spans="7:7" s="66" customFormat="1" ht="14.25" x14ac:dyDescent="0.25">
      <c r="G18536" s="28"/>
    </row>
    <row r="18537" spans="7:7" s="66" customFormat="1" ht="14.25" x14ac:dyDescent="0.25">
      <c r="G18537" s="28"/>
    </row>
    <row r="18538" spans="7:7" s="66" customFormat="1" ht="14.25" x14ac:dyDescent="0.25">
      <c r="G18538" s="28"/>
    </row>
    <row r="18539" spans="7:7" s="66" customFormat="1" ht="14.25" x14ac:dyDescent="0.25">
      <c r="G18539" s="28"/>
    </row>
    <row r="18540" spans="7:7" s="66" customFormat="1" ht="14.25" x14ac:dyDescent="0.25">
      <c r="G18540" s="28"/>
    </row>
    <row r="18541" spans="7:7" s="66" customFormat="1" ht="14.25" x14ac:dyDescent="0.25">
      <c r="G18541" s="28"/>
    </row>
    <row r="18542" spans="7:7" s="66" customFormat="1" ht="14.25" x14ac:dyDescent="0.25">
      <c r="G18542" s="28"/>
    </row>
    <row r="18543" spans="7:7" s="66" customFormat="1" ht="14.25" x14ac:dyDescent="0.25">
      <c r="G18543" s="28"/>
    </row>
    <row r="18544" spans="7:7" s="66" customFormat="1" ht="14.25" x14ac:dyDescent="0.25">
      <c r="G18544" s="28"/>
    </row>
    <row r="18545" spans="7:7" s="66" customFormat="1" ht="14.25" x14ac:dyDescent="0.25">
      <c r="G18545" s="28"/>
    </row>
    <row r="18546" spans="7:7" s="66" customFormat="1" ht="14.25" x14ac:dyDescent="0.25">
      <c r="G18546" s="28"/>
    </row>
    <row r="18547" spans="7:7" s="66" customFormat="1" ht="14.25" x14ac:dyDescent="0.25">
      <c r="G18547" s="28"/>
    </row>
    <row r="18548" spans="7:7" s="66" customFormat="1" ht="14.25" x14ac:dyDescent="0.25">
      <c r="G18548" s="28"/>
    </row>
    <row r="18549" spans="7:7" s="66" customFormat="1" ht="14.25" x14ac:dyDescent="0.25">
      <c r="G18549" s="28"/>
    </row>
    <row r="18550" spans="7:7" s="66" customFormat="1" ht="14.25" x14ac:dyDescent="0.25">
      <c r="G18550" s="28"/>
    </row>
    <row r="18551" spans="7:7" s="66" customFormat="1" ht="14.25" x14ac:dyDescent="0.25">
      <c r="G18551" s="28"/>
    </row>
    <row r="18552" spans="7:7" s="66" customFormat="1" ht="14.25" x14ac:dyDescent="0.25">
      <c r="G18552" s="28"/>
    </row>
    <row r="18553" spans="7:7" s="66" customFormat="1" ht="14.25" x14ac:dyDescent="0.25">
      <c r="G18553" s="28"/>
    </row>
    <row r="18554" spans="7:7" s="66" customFormat="1" ht="14.25" x14ac:dyDescent="0.25">
      <c r="G18554" s="28"/>
    </row>
    <row r="18555" spans="7:7" s="66" customFormat="1" ht="14.25" x14ac:dyDescent="0.25">
      <c r="G18555" s="28"/>
    </row>
    <row r="18556" spans="7:7" s="66" customFormat="1" ht="14.25" x14ac:dyDescent="0.25">
      <c r="G18556" s="28"/>
    </row>
    <row r="18557" spans="7:7" s="66" customFormat="1" ht="14.25" x14ac:dyDescent="0.25">
      <c r="G18557" s="28"/>
    </row>
    <row r="18558" spans="7:7" s="66" customFormat="1" ht="14.25" x14ac:dyDescent="0.25">
      <c r="G18558" s="28"/>
    </row>
    <row r="18559" spans="7:7" s="66" customFormat="1" ht="14.25" x14ac:dyDescent="0.25">
      <c r="G18559" s="28"/>
    </row>
    <row r="18560" spans="7:7" s="66" customFormat="1" ht="14.25" x14ac:dyDescent="0.25">
      <c r="G18560" s="28"/>
    </row>
    <row r="18561" spans="7:7" s="66" customFormat="1" ht="14.25" x14ac:dyDescent="0.25">
      <c r="G18561" s="28"/>
    </row>
    <row r="18562" spans="7:7" s="66" customFormat="1" ht="14.25" x14ac:dyDescent="0.25">
      <c r="G18562" s="28"/>
    </row>
    <row r="18563" spans="7:7" s="66" customFormat="1" ht="14.25" x14ac:dyDescent="0.25">
      <c r="G18563" s="28"/>
    </row>
    <row r="18564" spans="7:7" s="66" customFormat="1" ht="14.25" x14ac:dyDescent="0.25">
      <c r="G18564" s="28"/>
    </row>
    <row r="18565" spans="7:7" s="66" customFormat="1" ht="14.25" x14ac:dyDescent="0.25">
      <c r="G18565" s="28"/>
    </row>
    <row r="18566" spans="7:7" s="66" customFormat="1" ht="14.25" x14ac:dyDescent="0.25">
      <c r="G18566" s="28"/>
    </row>
    <row r="18567" spans="7:7" s="66" customFormat="1" ht="14.25" x14ac:dyDescent="0.25">
      <c r="G18567" s="28"/>
    </row>
    <row r="18568" spans="7:7" s="66" customFormat="1" ht="14.25" x14ac:dyDescent="0.25">
      <c r="G18568" s="28"/>
    </row>
    <row r="18569" spans="7:7" s="66" customFormat="1" ht="14.25" x14ac:dyDescent="0.25">
      <c r="G18569" s="28"/>
    </row>
    <row r="18570" spans="7:7" s="66" customFormat="1" ht="14.25" x14ac:dyDescent="0.25">
      <c r="G18570" s="28"/>
    </row>
    <row r="18571" spans="7:7" s="66" customFormat="1" ht="14.25" x14ac:dyDescent="0.25">
      <c r="G18571" s="28"/>
    </row>
    <row r="18572" spans="7:7" s="66" customFormat="1" ht="14.25" x14ac:dyDescent="0.25">
      <c r="G18572" s="28"/>
    </row>
    <row r="18573" spans="7:7" s="66" customFormat="1" ht="14.25" x14ac:dyDescent="0.25">
      <c r="G18573" s="28"/>
    </row>
    <row r="18574" spans="7:7" s="66" customFormat="1" ht="14.25" x14ac:dyDescent="0.25">
      <c r="G18574" s="28"/>
    </row>
    <row r="18575" spans="7:7" s="66" customFormat="1" ht="14.25" x14ac:dyDescent="0.25">
      <c r="G18575" s="28"/>
    </row>
    <row r="18576" spans="7:7" s="66" customFormat="1" ht="14.25" x14ac:dyDescent="0.25">
      <c r="G18576" s="28"/>
    </row>
    <row r="18577" spans="7:7" s="66" customFormat="1" ht="14.25" x14ac:dyDescent="0.25">
      <c r="G18577" s="28"/>
    </row>
    <row r="18578" spans="7:7" s="66" customFormat="1" ht="14.25" x14ac:dyDescent="0.25">
      <c r="G18578" s="28"/>
    </row>
    <row r="18579" spans="7:7" s="66" customFormat="1" ht="14.25" x14ac:dyDescent="0.25">
      <c r="G18579" s="28"/>
    </row>
    <row r="18580" spans="7:7" s="66" customFormat="1" ht="14.25" x14ac:dyDescent="0.25">
      <c r="G18580" s="28"/>
    </row>
    <row r="18581" spans="7:7" s="66" customFormat="1" ht="14.25" x14ac:dyDescent="0.25">
      <c r="G18581" s="28"/>
    </row>
    <row r="18582" spans="7:7" s="66" customFormat="1" ht="14.25" x14ac:dyDescent="0.25">
      <c r="G18582" s="28"/>
    </row>
    <row r="18583" spans="7:7" s="66" customFormat="1" ht="14.25" x14ac:dyDescent="0.25">
      <c r="G18583" s="28"/>
    </row>
    <row r="18584" spans="7:7" s="66" customFormat="1" ht="14.25" x14ac:dyDescent="0.25">
      <c r="G18584" s="28"/>
    </row>
    <row r="18585" spans="7:7" s="66" customFormat="1" ht="14.25" x14ac:dyDescent="0.25">
      <c r="G18585" s="28"/>
    </row>
    <row r="18586" spans="7:7" s="66" customFormat="1" ht="14.25" x14ac:dyDescent="0.25">
      <c r="G18586" s="28"/>
    </row>
    <row r="18587" spans="7:7" s="66" customFormat="1" ht="14.25" x14ac:dyDescent="0.25">
      <c r="G18587" s="28"/>
    </row>
    <row r="18588" spans="7:7" s="66" customFormat="1" ht="14.25" x14ac:dyDescent="0.25">
      <c r="G18588" s="28"/>
    </row>
    <row r="18589" spans="7:7" s="66" customFormat="1" ht="14.25" x14ac:dyDescent="0.25">
      <c r="G18589" s="28"/>
    </row>
    <row r="18590" spans="7:7" s="66" customFormat="1" ht="14.25" x14ac:dyDescent="0.25">
      <c r="G18590" s="28"/>
    </row>
    <row r="18591" spans="7:7" s="66" customFormat="1" ht="14.25" x14ac:dyDescent="0.25">
      <c r="G18591" s="28"/>
    </row>
    <row r="18592" spans="7:7" s="66" customFormat="1" ht="14.25" x14ac:dyDescent="0.25">
      <c r="G18592" s="28"/>
    </row>
    <row r="18593" spans="7:7" s="66" customFormat="1" ht="14.25" x14ac:dyDescent="0.25">
      <c r="G18593" s="28"/>
    </row>
    <row r="18594" spans="7:7" s="66" customFormat="1" ht="14.25" x14ac:dyDescent="0.25">
      <c r="G18594" s="28"/>
    </row>
    <row r="18595" spans="7:7" s="66" customFormat="1" ht="14.25" x14ac:dyDescent="0.25">
      <c r="G18595" s="28"/>
    </row>
    <row r="18596" spans="7:7" s="66" customFormat="1" ht="14.25" x14ac:dyDescent="0.25">
      <c r="G18596" s="28"/>
    </row>
    <row r="18597" spans="7:7" s="66" customFormat="1" ht="14.25" x14ac:dyDescent="0.25">
      <c r="G18597" s="28"/>
    </row>
    <row r="18598" spans="7:7" s="66" customFormat="1" ht="14.25" x14ac:dyDescent="0.25">
      <c r="G18598" s="28"/>
    </row>
    <row r="18599" spans="7:7" s="66" customFormat="1" ht="14.25" x14ac:dyDescent="0.25">
      <c r="G18599" s="28"/>
    </row>
    <row r="18600" spans="7:7" s="66" customFormat="1" ht="14.25" x14ac:dyDescent="0.25">
      <c r="G18600" s="28"/>
    </row>
    <row r="18601" spans="7:7" s="66" customFormat="1" ht="14.25" x14ac:dyDescent="0.25">
      <c r="G18601" s="28"/>
    </row>
    <row r="18602" spans="7:7" s="66" customFormat="1" ht="14.25" x14ac:dyDescent="0.25">
      <c r="G18602" s="28"/>
    </row>
    <row r="18603" spans="7:7" s="66" customFormat="1" ht="14.25" x14ac:dyDescent="0.25">
      <c r="G18603" s="28"/>
    </row>
    <row r="18604" spans="7:7" s="66" customFormat="1" ht="14.25" x14ac:dyDescent="0.25">
      <c r="G18604" s="28"/>
    </row>
    <row r="18605" spans="7:7" s="66" customFormat="1" ht="14.25" x14ac:dyDescent="0.25">
      <c r="G18605" s="28"/>
    </row>
    <row r="18606" spans="7:7" s="66" customFormat="1" ht="14.25" x14ac:dyDescent="0.25">
      <c r="G18606" s="28"/>
    </row>
    <row r="18607" spans="7:7" s="66" customFormat="1" ht="14.25" x14ac:dyDescent="0.25">
      <c r="G18607" s="28"/>
    </row>
    <row r="18608" spans="7:7" s="66" customFormat="1" ht="14.25" x14ac:dyDescent="0.25">
      <c r="G18608" s="28"/>
    </row>
    <row r="18609" spans="7:7" s="66" customFormat="1" ht="14.25" x14ac:dyDescent="0.25">
      <c r="G18609" s="28"/>
    </row>
    <row r="18610" spans="7:7" s="66" customFormat="1" ht="14.25" x14ac:dyDescent="0.25">
      <c r="G18610" s="28"/>
    </row>
    <row r="18611" spans="7:7" s="66" customFormat="1" ht="14.25" x14ac:dyDescent="0.25">
      <c r="G18611" s="28"/>
    </row>
    <row r="18612" spans="7:7" s="66" customFormat="1" ht="14.25" x14ac:dyDescent="0.25">
      <c r="G18612" s="28"/>
    </row>
    <row r="18613" spans="7:7" s="66" customFormat="1" ht="14.25" x14ac:dyDescent="0.25">
      <c r="G18613" s="28"/>
    </row>
    <row r="18614" spans="7:7" s="66" customFormat="1" ht="14.25" x14ac:dyDescent="0.25">
      <c r="G18614" s="28"/>
    </row>
    <row r="18615" spans="7:7" s="66" customFormat="1" ht="14.25" x14ac:dyDescent="0.25">
      <c r="G18615" s="28"/>
    </row>
    <row r="18616" spans="7:7" s="66" customFormat="1" ht="14.25" x14ac:dyDescent="0.25">
      <c r="G18616" s="28"/>
    </row>
    <row r="18617" spans="7:7" s="66" customFormat="1" ht="14.25" x14ac:dyDescent="0.25">
      <c r="G18617" s="28"/>
    </row>
    <row r="18618" spans="7:7" s="66" customFormat="1" ht="14.25" x14ac:dyDescent="0.25">
      <c r="G18618" s="28"/>
    </row>
    <row r="18619" spans="7:7" s="66" customFormat="1" ht="14.25" x14ac:dyDescent="0.25">
      <c r="G18619" s="28"/>
    </row>
    <row r="18620" spans="7:7" s="66" customFormat="1" ht="14.25" x14ac:dyDescent="0.25">
      <c r="G18620" s="28"/>
    </row>
    <row r="18621" spans="7:7" s="66" customFormat="1" ht="14.25" x14ac:dyDescent="0.25">
      <c r="G18621" s="28"/>
    </row>
    <row r="18622" spans="7:7" s="66" customFormat="1" ht="14.25" x14ac:dyDescent="0.25">
      <c r="G18622" s="28"/>
    </row>
    <row r="18623" spans="7:7" s="66" customFormat="1" ht="14.25" x14ac:dyDescent="0.25">
      <c r="G18623" s="28"/>
    </row>
    <row r="18624" spans="7:7" s="66" customFormat="1" ht="14.25" x14ac:dyDescent="0.25">
      <c r="G18624" s="28"/>
    </row>
    <row r="18625" spans="7:7" s="66" customFormat="1" ht="14.25" x14ac:dyDescent="0.25">
      <c r="G18625" s="28"/>
    </row>
    <row r="18626" spans="7:7" s="66" customFormat="1" ht="14.25" x14ac:dyDescent="0.25">
      <c r="G18626" s="28"/>
    </row>
    <row r="18627" spans="7:7" s="66" customFormat="1" ht="14.25" x14ac:dyDescent="0.25">
      <c r="G18627" s="28"/>
    </row>
    <row r="18628" spans="7:7" s="66" customFormat="1" ht="14.25" x14ac:dyDescent="0.25">
      <c r="G18628" s="28"/>
    </row>
    <row r="18629" spans="7:7" s="66" customFormat="1" ht="14.25" x14ac:dyDescent="0.25">
      <c r="G18629" s="28"/>
    </row>
    <row r="18630" spans="7:7" s="66" customFormat="1" ht="14.25" x14ac:dyDescent="0.25">
      <c r="G18630" s="28"/>
    </row>
    <row r="18631" spans="7:7" s="66" customFormat="1" ht="14.25" x14ac:dyDescent="0.25">
      <c r="G18631" s="28"/>
    </row>
    <row r="18632" spans="7:7" s="66" customFormat="1" ht="14.25" x14ac:dyDescent="0.25">
      <c r="G18632" s="28"/>
    </row>
    <row r="18633" spans="7:7" s="66" customFormat="1" ht="14.25" x14ac:dyDescent="0.25">
      <c r="G18633" s="28"/>
    </row>
    <row r="18634" spans="7:7" s="66" customFormat="1" ht="14.25" x14ac:dyDescent="0.25">
      <c r="G18634" s="28"/>
    </row>
    <row r="18635" spans="7:7" s="66" customFormat="1" ht="14.25" x14ac:dyDescent="0.25">
      <c r="G18635" s="28"/>
    </row>
    <row r="18636" spans="7:7" s="66" customFormat="1" ht="14.25" x14ac:dyDescent="0.25">
      <c r="G18636" s="28"/>
    </row>
    <row r="18637" spans="7:7" s="66" customFormat="1" ht="14.25" x14ac:dyDescent="0.25">
      <c r="G18637" s="28"/>
    </row>
    <row r="18638" spans="7:7" s="66" customFormat="1" ht="14.25" x14ac:dyDescent="0.25">
      <c r="G18638" s="28"/>
    </row>
    <row r="18639" spans="7:7" s="66" customFormat="1" ht="14.25" x14ac:dyDescent="0.25">
      <c r="G18639" s="28"/>
    </row>
    <row r="18640" spans="7:7" s="66" customFormat="1" ht="14.25" x14ac:dyDescent="0.25">
      <c r="G18640" s="28"/>
    </row>
    <row r="18641" spans="7:7" s="66" customFormat="1" ht="14.25" x14ac:dyDescent="0.25">
      <c r="G18641" s="28"/>
    </row>
    <row r="18642" spans="7:7" s="66" customFormat="1" ht="14.25" x14ac:dyDescent="0.25">
      <c r="G18642" s="28"/>
    </row>
    <row r="18643" spans="7:7" s="66" customFormat="1" ht="14.25" x14ac:dyDescent="0.25">
      <c r="G18643" s="28"/>
    </row>
    <row r="18644" spans="7:7" s="66" customFormat="1" ht="14.25" x14ac:dyDescent="0.25">
      <c r="G18644" s="28"/>
    </row>
    <row r="18645" spans="7:7" s="66" customFormat="1" ht="14.25" x14ac:dyDescent="0.25">
      <c r="G18645" s="28"/>
    </row>
    <row r="18646" spans="7:7" s="66" customFormat="1" ht="14.25" x14ac:dyDescent="0.25">
      <c r="G18646" s="28"/>
    </row>
    <row r="18647" spans="7:7" s="66" customFormat="1" ht="14.25" x14ac:dyDescent="0.25">
      <c r="G18647" s="28"/>
    </row>
    <row r="18648" spans="7:7" s="66" customFormat="1" ht="14.25" x14ac:dyDescent="0.25">
      <c r="G18648" s="28"/>
    </row>
    <row r="18649" spans="7:7" s="66" customFormat="1" ht="14.25" x14ac:dyDescent="0.25">
      <c r="G18649" s="28"/>
    </row>
    <row r="18650" spans="7:7" s="66" customFormat="1" ht="14.25" x14ac:dyDescent="0.25">
      <c r="G18650" s="28"/>
    </row>
    <row r="18651" spans="7:7" s="66" customFormat="1" ht="14.25" x14ac:dyDescent="0.25">
      <c r="G18651" s="28"/>
    </row>
    <row r="18652" spans="7:7" s="66" customFormat="1" ht="14.25" x14ac:dyDescent="0.25">
      <c r="G18652" s="28"/>
    </row>
    <row r="18653" spans="7:7" s="66" customFormat="1" ht="14.25" x14ac:dyDescent="0.25">
      <c r="G18653" s="28"/>
    </row>
    <row r="18654" spans="7:7" s="66" customFormat="1" ht="14.25" x14ac:dyDescent="0.25">
      <c r="G18654" s="28"/>
    </row>
    <row r="18655" spans="7:7" s="66" customFormat="1" ht="14.25" x14ac:dyDescent="0.25">
      <c r="G18655" s="28"/>
    </row>
    <row r="18656" spans="7:7" s="66" customFormat="1" ht="14.25" x14ac:dyDescent="0.25">
      <c r="G18656" s="28"/>
    </row>
    <row r="18657" spans="7:7" s="66" customFormat="1" ht="14.25" x14ac:dyDescent="0.25">
      <c r="G18657" s="28"/>
    </row>
    <row r="18658" spans="7:7" s="66" customFormat="1" ht="14.25" x14ac:dyDescent="0.25">
      <c r="G18658" s="28"/>
    </row>
    <row r="18659" spans="7:7" s="66" customFormat="1" ht="14.25" x14ac:dyDescent="0.25">
      <c r="G18659" s="28"/>
    </row>
    <row r="18660" spans="7:7" s="66" customFormat="1" ht="14.25" x14ac:dyDescent="0.25">
      <c r="G18660" s="28"/>
    </row>
    <row r="18661" spans="7:7" s="66" customFormat="1" ht="14.25" x14ac:dyDescent="0.25">
      <c r="G18661" s="28"/>
    </row>
    <row r="18662" spans="7:7" s="66" customFormat="1" ht="14.25" x14ac:dyDescent="0.25">
      <c r="G18662" s="28"/>
    </row>
    <row r="18663" spans="7:7" s="66" customFormat="1" ht="14.25" x14ac:dyDescent="0.25">
      <c r="G18663" s="28"/>
    </row>
    <row r="18664" spans="7:7" s="66" customFormat="1" ht="14.25" x14ac:dyDescent="0.25">
      <c r="G18664" s="28"/>
    </row>
    <row r="18665" spans="7:7" s="66" customFormat="1" ht="14.25" x14ac:dyDescent="0.25">
      <c r="G18665" s="28"/>
    </row>
    <row r="18666" spans="7:7" s="66" customFormat="1" ht="14.25" x14ac:dyDescent="0.25">
      <c r="G18666" s="28"/>
    </row>
    <row r="18667" spans="7:7" s="66" customFormat="1" ht="14.25" x14ac:dyDescent="0.25">
      <c r="G18667" s="28"/>
    </row>
    <row r="18668" spans="7:7" s="66" customFormat="1" ht="14.25" x14ac:dyDescent="0.25">
      <c r="G18668" s="28"/>
    </row>
    <row r="18669" spans="7:7" s="66" customFormat="1" ht="14.25" x14ac:dyDescent="0.25">
      <c r="G18669" s="28"/>
    </row>
    <row r="18670" spans="7:7" s="66" customFormat="1" ht="14.25" x14ac:dyDescent="0.25">
      <c r="G18670" s="28"/>
    </row>
    <row r="18671" spans="7:7" s="66" customFormat="1" ht="14.25" x14ac:dyDescent="0.25">
      <c r="G18671" s="28"/>
    </row>
    <row r="18672" spans="7:7" s="66" customFormat="1" ht="14.25" x14ac:dyDescent="0.25">
      <c r="G18672" s="28"/>
    </row>
    <row r="18673" spans="7:7" s="66" customFormat="1" ht="14.25" x14ac:dyDescent="0.25">
      <c r="G18673" s="28"/>
    </row>
    <row r="18674" spans="7:7" s="66" customFormat="1" ht="14.25" x14ac:dyDescent="0.25">
      <c r="G18674" s="28"/>
    </row>
    <row r="18675" spans="7:7" s="66" customFormat="1" ht="14.25" x14ac:dyDescent="0.25">
      <c r="G18675" s="28"/>
    </row>
    <row r="18676" spans="7:7" s="66" customFormat="1" ht="14.25" x14ac:dyDescent="0.25">
      <c r="G18676" s="28"/>
    </row>
    <row r="18677" spans="7:7" s="66" customFormat="1" ht="14.25" x14ac:dyDescent="0.25">
      <c r="G18677" s="28"/>
    </row>
    <row r="18678" spans="7:7" s="66" customFormat="1" ht="14.25" x14ac:dyDescent="0.25">
      <c r="G18678" s="28"/>
    </row>
    <row r="18679" spans="7:7" s="66" customFormat="1" ht="14.25" x14ac:dyDescent="0.25">
      <c r="G18679" s="28"/>
    </row>
    <row r="18680" spans="7:7" s="66" customFormat="1" ht="14.25" x14ac:dyDescent="0.25">
      <c r="G18680" s="28"/>
    </row>
    <row r="18681" spans="7:7" s="66" customFormat="1" ht="14.25" x14ac:dyDescent="0.25">
      <c r="G18681" s="28"/>
    </row>
    <row r="18682" spans="7:7" s="66" customFormat="1" ht="14.25" x14ac:dyDescent="0.25">
      <c r="G18682" s="28"/>
    </row>
    <row r="18683" spans="7:7" s="66" customFormat="1" ht="14.25" x14ac:dyDescent="0.25">
      <c r="G18683" s="28"/>
    </row>
    <row r="18684" spans="7:7" s="66" customFormat="1" ht="14.25" x14ac:dyDescent="0.25">
      <c r="G18684" s="28"/>
    </row>
    <row r="18685" spans="7:7" s="66" customFormat="1" ht="14.25" x14ac:dyDescent="0.25">
      <c r="G18685" s="28"/>
    </row>
    <row r="18686" spans="7:7" s="66" customFormat="1" ht="14.25" x14ac:dyDescent="0.25">
      <c r="G18686" s="28"/>
    </row>
    <row r="18687" spans="7:7" s="66" customFormat="1" ht="14.25" x14ac:dyDescent="0.25">
      <c r="G18687" s="28"/>
    </row>
    <row r="18688" spans="7:7" s="66" customFormat="1" ht="14.25" x14ac:dyDescent="0.25">
      <c r="G18688" s="28"/>
    </row>
    <row r="18689" spans="7:7" s="66" customFormat="1" ht="14.25" x14ac:dyDescent="0.25">
      <c r="G18689" s="28"/>
    </row>
    <row r="18690" spans="7:7" s="66" customFormat="1" ht="14.25" x14ac:dyDescent="0.25">
      <c r="G18690" s="28"/>
    </row>
    <row r="18691" spans="7:7" s="66" customFormat="1" ht="14.25" x14ac:dyDescent="0.25">
      <c r="G18691" s="28"/>
    </row>
    <row r="18692" spans="7:7" s="66" customFormat="1" ht="14.25" x14ac:dyDescent="0.25">
      <c r="G18692" s="28"/>
    </row>
    <row r="18693" spans="7:7" s="66" customFormat="1" ht="14.25" x14ac:dyDescent="0.25">
      <c r="G18693" s="28"/>
    </row>
    <row r="18694" spans="7:7" s="66" customFormat="1" ht="14.25" x14ac:dyDescent="0.25">
      <c r="G18694" s="28"/>
    </row>
    <row r="18695" spans="7:7" s="66" customFormat="1" ht="14.25" x14ac:dyDescent="0.25">
      <c r="G18695" s="28"/>
    </row>
    <row r="18696" spans="7:7" s="66" customFormat="1" ht="14.25" x14ac:dyDescent="0.25">
      <c r="G18696" s="28"/>
    </row>
    <row r="18697" spans="7:7" s="66" customFormat="1" ht="14.25" x14ac:dyDescent="0.25">
      <c r="G18697" s="28"/>
    </row>
    <row r="18698" spans="7:7" s="66" customFormat="1" ht="14.25" x14ac:dyDescent="0.25">
      <c r="G18698" s="28"/>
    </row>
    <row r="18699" spans="7:7" s="66" customFormat="1" ht="14.25" x14ac:dyDescent="0.25">
      <c r="G18699" s="28"/>
    </row>
    <row r="18700" spans="7:7" s="66" customFormat="1" ht="14.25" x14ac:dyDescent="0.25">
      <c r="G18700" s="28"/>
    </row>
    <row r="18701" spans="7:7" s="66" customFormat="1" ht="14.25" x14ac:dyDescent="0.25">
      <c r="G18701" s="28"/>
    </row>
    <row r="18702" spans="7:7" s="66" customFormat="1" ht="14.25" x14ac:dyDescent="0.25">
      <c r="G18702" s="28"/>
    </row>
    <row r="18703" spans="7:7" s="66" customFormat="1" ht="14.25" x14ac:dyDescent="0.25">
      <c r="G18703" s="28"/>
    </row>
    <row r="18704" spans="7:7" s="66" customFormat="1" ht="14.25" x14ac:dyDescent="0.25">
      <c r="G18704" s="28"/>
    </row>
    <row r="18705" spans="7:7" s="66" customFormat="1" ht="14.25" x14ac:dyDescent="0.25">
      <c r="G18705" s="28"/>
    </row>
    <row r="18706" spans="7:7" s="66" customFormat="1" ht="14.25" x14ac:dyDescent="0.25">
      <c r="G18706" s="28"/>
    </row>
    <row r="18707" spans="7:7" s="66" customFormat="1" ht="14.25" x14ac:dyDescent="0.25">
      <c r="G18707" s="28"/>
    </row>
    <row r="18708" spans="7:7" s="66" customFormat="1" ht="14.25" x14ac:dyDescent="0.25">
      <c r="G18708" s="28"/>
    </row>
    <row r="18709" spans="7:7" s="66" customFormat="1" ht="14.25" x14ac:dyDescent="0.25">
      <c r="G18709" s="28"/>
    </row>
    <row r="18710" spans="7:7" s="66" customFormat="1" ht="14.25" x14ac:dyDescent="0.25">
      <c r="G18710" s="28"/>
    </row>
    <row r="18711" spans="7:7" s="66" customFormat="1" ht="14.25" x14ac:dyDescent="0.25">
      <c r="G18711" s="28"/>
    </row>
    <row r="18712" spans="7:7" s="66" customFormat="1" ht="14.25" x14ac:dyDescent="0.25">
      <c r="G18712" s="28"/>
    </row>
    <row r="18713" spans="7:7" s="66" customFormat="1" ht="14.25" x14ac:dyDescent="0.25">
      <c r="G18713" s="28"/>
    </row>
    <row r="18714" spans="7:7" s="66" customFormat="1" ht="14.25" x14ac:dyDescent="0.25">
      <c r="G18714" s="28"/>
    </row>
    <row r="18715" spans="7:7" s="66" customFormat="1" ht="14.25" x14ac:dyDescent="0.25">
      <c r="G18715" s="28"/>
    </row>
    <row r="18716" spans="7:7" s="66" customFormat="1" ht="14.25" x14ac:dyDescent="0.25">
      <c r="G18716" s="28"/>
    </row>
    <row r="18717" spans="7:7" s="66" customFormat="1" ht="14.25" x14ac:dyDescent="0.25">
      <c r="G18717" s="28"/>
    </row>
    <row r="18718" spans="7:7" s="66" customFormat="1" ht="14.25" x14ac:dyDescent="0.25">
      <c r="G18718" s="28"/>
    </row>
    <row r="18719" spans="7:7" s="66" customFormat="1" ht="14.25" x14ac:dyDescent="0.25">
      <c r="G18719" s="28"/>
    </row>
    <row r="18720" spans="7:7" s="66" customFormat="1" ht="14.25" x14ac:dyDescent="0.25">
      <c r="G18720" s="28"/>
    </row>
    <row r="18721" spans="7:7" s="66" customFormat="1" ht="14.25" x14ac:dyDescent="0.25">
      <c r="G18721" s="28"/>
    </row>
    <row r="18722" spans="7:7" s="66" customFormat="1" ht="14.25" x14ac:dyDescent="0.25">
      <c r="G18722" s="28"/>
    </row>
    <row r="18723" spans="7:7" s="66" customFormat="1" ht="14.25" x14ac:dyDescent="0.25">
      <c r="G18723" s="28"/>
    </row>
    <row r="18724" spans="7:7" s="66" customFormat="1" ht="14.25" x14ac:dyDescent="0.25">
      <c r="G18724" s="28"/>
    </row>
    <row r="18725" spans="7:7" s="66" customFormat="1" ht="14.25" x14ac:dyDescent="0.25">
      <c r="G18725" s="28"/>
    </row>
    <row r="18726" spans="7:7" s="66" customFormat="1" ht="14.25" x14ac:dyDescent="0.25">
      <c r="G18726" s="28"/>
    </row>
    <row r="18727" spans="7:7" s="66" customFormat="1" ht="14.25" x14ac:dyDescent="0.25">
      <c r="G18727" s="28"/>
    </row>
    <row r="18728" spans="7:7" s="66" customFormat="1" ht="14.25" x14ac:dyDescent="0.25">
      <c r="G18728" s="28"/>
    </row>
    <row r="18729" spans="7:7" s="66" customFormat="1" ht="14.25" x14ac:dyDescent="0.25">
      <c r="G18729" s="28"/>
    </row>
    <row r="18730" spans="7:7" s="66" customFormat="1" ht="14.25" x14ac:dyDescent="0.25">
      <c r="G18730" s="28"/>
    </row>
    <row r="18731" spans="7:7" s="66" customFormat="1" ht="14.25" x14ac:dyDescent="0.25">
      <c r="G18731" s="28"/>
    </row>
    <row r="18732" spans="7:7" s="66" customFormat="1" ht="14.25" x14ac:dyDescent="0.25">
      <c r="G18732" s="28"/>
    </row>
    <row r="18733" spans="7:7" s="66" customFormat="1" ht="14.25" x14ac:dyDescent="0.25">
      <c r="G18733" s="28"/>
    </row>
    <row r="18734" spans="7:7" s="66" customFormat="1" ht="14.25" x14ac:dyDescent="0.25">
      <c r="G18734" s="28"/>
    </row>
    <row r="18735" spans="7:7" s="66" customFormat="1" ht="14.25" x14ac:dyDescent="0.25">
      <c r="G18735" s="28"/>
    </row>
    <row r="18736" spans="7:7" s="66" customFormat="1" ht="14.25" x14ac:dyDescent="0.25">
      <c r="G18736" s="28"/>
    </row>
    <row r="18737" spans="7:7" s="66" customFormat="1" ht="14.25" x14ac:dyDescent="0.25">
      <c r="G18737" s="28"/>
    </row>
    <row r="18738" spans="7:7" s="66" customFormat="1" ht="14.25" x14ac:dyDescent="0.25">
      <c r="G18738" s="28"/>
    </row>
    <row r="18739" spans="7:7" s="66" customFormat="1" ht="14.25" x14ac:dyDescent="0.25">
      <c r="G18739" s="28"/>
    </row>
    <row r="18740" spans="7:7" s="66" customFormat="1" ht="14.25" x14ac:dyDescent="0.25">
      <c r="G18740" s="28"/>
    </row>
    <row r="18741" spans="7:7" s="66" customFormat="1" ht="14.25" x14ac:dyDescent="0.25">
      <c r="G18741" s="28"/>
    </row>
    <row r="18742" spans="7:7" s="66" customFormat="1" ht="14.25" x14ac:dyDescent="0.25">
      <c r="G18742" s="28"/>
    </row>
    <row r="18743" spans="7:7" s="66" customFormat="1" ht="14.25" x14ac:dyDescent="0.25">
      <c r="G18743" s="28"/>
    </row>
    <row r="18744" spans="7:7" s="66" customFormat="1" ht="14.25" x14ac:dyDescent="0.25">
      <c r="G18744" s="28"/>
    </row>
    <row r="18745" spans="7:7" s="66" customFormat="1" ht="14.25" x14ac:dyDescent="0.25">
      <c r="G18745" s="28"/>
    </row>
    <row r="18746" spans="7:7" s="66" customFormat="1" ht="14.25" x14ac:dyDescent="0.25">
      <c r="G18746" s="28"/>
    </row>
    <row r="18747" spans="7:7" s="66" customFormat="1" ht="14.25" x14ac:dyDescent="0.25">
      <c r="G18747" s="28"/>
    </row>
    <row r="18748" spans="7:7" s="66" customFormat="1" ht="14.25" x14ac:dyDescent="0.25">
      <c r="G18748" s="28"/>
    </row>
    <row r="18749" spans="7:7" s="66" customFormat="1" ht="14.25" x14ac:dyDescent="0.25">
      <c r="G18749" s="28"/>
    </row>
    <row r="18750" spans="7:7" s="66" customFormat="1" ht="14.25" x14ac:dyDescent="0.25">
      <c r="G18750" s="28"/>
    </row>
    <row r="18751" spans="7:7" s="66" customFormat="1" ht="14.25" x14ac:dyDescent="0.25">
      <c r="G18751" s="28"/>
    </row>
    <row r="18752" spans="7:7" s="66" customFormat="1" ht="14.25" x14ac:dyDescent="0.25">
      <c r="G18752" s="28"/>
    </row>
    <row r="18753" spans="7:7" s="66" customFormat="1" ht="14.25" x14ac:dyDescent="0.25">
      <c r="G18753" s="28"/>
    </row>
    <row r="18754" spans="7:7" s="66" customFormat="1" ht="14.25" x14ac:dyDescent="0.25">
      <c r="G18754" s="28"/>
    </row>
    <row r="18755" spans="7:7" s="66" customFormat="1" ht="14.25" x14ac:dyDescent="0.25">
      <c r="G18755" s="28"/>
    </row>
    <row r="18756" spans="7:7" s="66" customFormat="1" ht="14.25" x14ac:dyDescent="0.25">
      <c r="G18756" s="28"/>
    </row>
    <row r="18757" spans="7:7" s="66" customFormat="1" ht="14.25" x14ac:dyDescent="0.25">
      <c r="G18757" s="28"/>
    </row>
    <row r="18758" spans="7:7" s="66" customFormat="1" ht="14.25" x14ac:dyDescent="0.25">
      <c r="G18758" s="28"/>
    </row>
    <row r="18759" spans="7:7" s="66" customFormat="1" ht="14.25" x14ac:dyDescent="0.25">
      <c r="G18759" s="28"/>
    </row>
    <row r="18760" spans="7:7" s="66" customFormat="1" ht="14.25" x14ac:dyDescent="0.25">
      <c r="G18760" s="28"/>
    </row>
    <row r="18761" spans="7:7" s="66" customFormat="1" ht="14.25" x14ac:dyDescent="0.25">
      <c r="G18761" s="28"/>
    </row>
    <row r="18762" spans="7:7" s="66" customFormat="1" ht="14.25" x14ac:dyDescent="0.25">
      <c r="G18762" s="28"/>
    </row>
    <row r="18763" spans="7:7" s="66" customFormat="1" ht="14.25" x14ac:dyDescent="0.25">
      <c r="G18763" s="28"/>
    </row>
    <row r="18764" spans="7:7" s="66" customFormat="1" ht="14.25" x14ac:dyDescent="0.25">
      <c r="G18764" s="28"/>
    </row>
    <row r="18765" spans="7:7" s="66" customFormat="1" ht="14.25" x14ac:dyDescent="0.25">
      <c r="G18765" s="28"/>
    </row>
    <row r="18766" spans="7:7" s="66" customFormat="1" ht="14.25" x14ac:dyDescent="0.25">
      <c r="G18766" s="28"/>
    </row>
    <row r="18767" spans="7:7" s="66" customFormat="1" ht="14.25" x14ac:dyDescent="0.25">
      <c r="G18767" s="28"/>
    </row>
    <row r="18768" spans="7:7" s="66" customFormat="1" ht="14.25" x14ac:dyDescent="0.25">
      <c r="G18768" s="28"/>
    </row>
    <row r="18769" spans="7:7" s="66" customFormat="1" ht="14.25" x14ac:dyDescent="0.25">
      <c r="G18769" s="28"/>
    </row>
    <row r="18770" spans="7:7" s="66" customFormat="1" ht="14.25" x14ac:dyDescent="0.25">
      <c r="G18770" s="28"/>
    </row>
    <row r="18771" spans="7:7" s="66" customFormat="1" ht="14.25" x14ac:dyDescent="0.25">
      <c r="G18771" s="28"/>
    </row>
    <row r="18772" spans="7:7" s="66" customFormat="1" ht="14.25" x14ac:dyDescent="0.25">
      <c r="G18772" s="28"/>
    </row>
    <row r="18773" spans="7:7" s="66" customFormat="1" ht="14.25" x14ac:dyDescent="0.25">
      <c r="G18773" s="28"/>
    </row>
    <row r="18774" spans="7:7" s="66" customFormat="1" ht="14.25" x14ac:dyDescent="0.25">
      <c r="G18774" s="28"/>
    </row>
    <row r="18775" spans="7:7" s="66" customFormat="1" ht="14.25" x14ac:dyDescent="0.25">
      <c r="G18775" s="28"/>
    </row>
    <row r="18776" spans="7:7" s="66" customFormat="1" ht="14.25" x14ac:dyDescent="0.25">
      <c r="G18776" s="28"/>
    </row>
    <row r="18777" spans="7:7" s="66" customFormat="1" ht="14.25" x14ac:dyDescent="0.25">
      <c r="G18777" s="28"/>
    </row>
    <row r="18778" spans="7:7" s="66" customFormat="1" ht="14.25" x14ac:dyDescent="0.25">
      <c r="G18778" s="28"/>
    </row>
    <row r="18779" spans="7:7" s="66" customFormat="1" ht="14.25" x14ac:dyDescent="0.25">
      <c r="G18779" s="28"/>
    </row>
    <row r="18780" spans="7:7" s="66" customFormat="1" ht="14.25" x14ac:dyDescent="0.25">
      <c r="G18780" s="28"/>
    </row>
    <row r="18781" spans="7:7" s="66" customFormat="1" ht="14.25" x14ac:dyDescent="0.25">
      <c r="G18781" s="28"/>
    </row>
    <row r="18782" spans="7:7" s="66" customFormat="1" ht="14.25" x14ac:dyDescent="0.25">
      <c r="G18782" s="28"/>
    </row>
    <row r="18783" spans="7:7" s="66" customFormat="1" ht="14.25" x14ac:dyDescent="0.25">
      <c r="G18783" s="28"/>
    </row>
    <row r="18784" spans="7:7" s="66" customFormat="1" ht="14.25" x14ac:dyDescent="0.25">
      <c r="G18784" s="28"/>
    </row>
    <row r="18785" spans="7:7" s="66" customFormat="1" ht="14.25" x14ac:dyDescent="0.25">
      <c r="G18785" s="28"/>
    </row>
    <row r="18786" spans="7:7" s="66" customFormat="1" ht="14.25" x14ac:dyDescent="0.25">
      <c r="G18786" s="28"/>
    </row>
    <row r="18787" spans="7:7" s="66" customFormat="1" ht="14.25" x14ac:dyDescent="0.25">
      <c r="G18787" s="28"/>
    </row>
    <row r="18788" spans="7:7" s="66" customFormat="1" ht="14.25" x14ac:dyDescent="0.25">
      <c r="G18788" s="28"/>
    </row>
    <row r="18789" spans="7:7" s="66" customFormat="1" ht="14.25" x14ac:dyDescent="0.25">
      <c r="G18789" s="28"/>
    </row>
    <row r="18790" spans="7:7" s="66" customFormat="1" ht="14.25" x14ac:dyDescent="0.25">
      <c r="G18790" s="28"/>
    </row>
    <row r="18791" spans="7:7" s="66" customFormat="1" ht="14.25" x14ac:dyDescent="0.25">
      <c r="G18791" s="28"/>
    </row>
    <row r="18792" spans="7:7" s="66" customFormat="1" ht="14.25" x14ac:dyDescent="0.25">
      <c r="G18792" s="28"/>
    </row>
    <row r="18793" spans="7:7" s="66" customFormat="1" ht="14.25" x14ac:dyDescent="0.25">
      <c r="G18793" s="28"/>
    </row>
    <row r="18794" spans="7:7" s="66" customFormat="1" ht="14.25" x14ac:dyDescent="0.25">
      <c r="G18794" s="28"/>
    </row>
    <row r="18795" spans="7:7" s="66" customFormat="1" ht="14.25" x14ac:dyDescent="0.25">
      <c r="G18795" s="28"/>
    </row>
    <row r="18796" spans="7:7" s="66" customFormat="1" ht="14.25" x14ac:dyDescent="0.25">
      <c r="G18796" s="28"/>
    </row>
    <row r="18797" spans="7:7" s="66" customFormat="1" ht="14.25" x14ac:dyDescent="0.25">
      <c r="G18797" s="28"/>
    </row>
    <row r="18798" spans="7:7" s="66" customFormat="1" ht="14.25" x14ac:dyDescent="0.25">
      <c r="G18798" s="28"/>
    </row>
    <row r="18799" spans="7:7" s="66" customFormat="1" ht="14.25" x14ac:dyDescent="0.25">
      <c r="G18799" s="28"/>
    </row>
    <row r="18800" spans="7:7" s="66" customFormat="1" ht="14.25" x14ac:dyDescent="0.25">
      <c r="G18800" s="28"/>
    </row>
    <row r="18801" spans="7:7" s="66" customFormat="1" ht="14.25" x14ac:dyDescent="0.25">
      <c r="G18801" s="28"/>
    </row>
    <row r="18802" spans="7:7" s="66" customFormat="1" ht="14.25" x14ac:dyDescent="0.25">
      <c r="G18802" s="28"/>
    </row>
    <row r="18803" spans="7:7" s="66" customFormat="1" ht="14.25" x14ac:dyDescent="0.25">
      <c r="G18803" s="28"/>
    </row>
    <row r="18804" spans="7:7" s="66" customFormat="1" ht="14.25" x14ac:dyDescent="0.25">
      <c r="G18804" s="28"/>
    </row>
    <row r="18805" spans="7:7" s="66" customFormat="1" ht="14.25" x14ac:dyDescent="0.25">
      <c r="G18805" s="28"/>
    </row>
    <row r="18806" spans="7:7" s="66" customFormat="1" ht="14.25" x14ac:dyDescent="0.25">
      <c r="G18806" s="28"/>
    </row>
    <row r="18807" spans="7:7" s="66" customFormat="1" ht="14.25" x14ac:dyDescent="0.25">
      <c r="G18807" s="28"/>
    </row>
    <row r="18808" spans="7:7" s="66" customFormat="1" ht="14.25" x14ac:dyDescent="0.25">
      <c r="G18808" s="28"/>
    </row>
    <row r="18809" spans="7:7" s="66" customFormat="1" ht="14.25" x14ac:dyDescent="0.25">
      <c r="G18809" s="28"/>
    </row>
    <row r="18810" spans="7:7" s="66" customFormat="1" ht="14.25" x14ac:dyDescent="0.25">
      <c r="G18810" s="28"/>
    </row>
    <row r="18811" spans="7:7" s="66" customFormat="1" ht="14.25" x14ac:dyDescent="0.25">
      <c r="G18811" s="28"/>
    </row>
    <row r="18812" spans="7:7" s="66" customFormat="1" ht="14.25" x14ac:dyDescent="0.25">
      <c r="G18812" s="28"/>
    </row>
    <row r="18813" spans="7:7" s="66" customFormat="1" ht="14.25" x14ac:dyDescent="0.25">
      <c r="G18813" s="28"/>
    </row>
    <row r="18814" spans="7:7" s="66" customFormat="1" ht="14.25" x14ac:dyDescent="0.25">
      <c r="G18814" s="28"/>
    </row>
    <row r="18815" spans="7:7" s="66" customFormat="1" ht="14.25" x14ac:dyDescent="0.25">
      <c r="G18815" s="28"/>
    </row>
    <row r="18816" spans="7:7" s="66" customFormat="1" ht="14.25" x14ac:dyDescent="0.25">
      <c r="G18816" s="28"/>
    </row>
    <row r="18817" spans="7:7" s="66" customFormat="1" ht="14.25" x14ac:dyDescent="0.25">
      <c r="G18817" s="28"/>
    </row>
    <row r="18818" spans="7:7" s="66" customFormat="1" ht="14.25" x14ac:dyDescent="0.25">
      <c r="G18818" s="28"/>
    </row>
    <row r="18819" spans="7:7" s="66" customFormat="1" ht="14.25" x14ac:dyDescent="0.25">
      <c r="G18819" s="28"/>
    </row>
    <row r="18820" spans="7:7" s="66" customFormat="1" ht="14.25" x14ac:dyDescent="0.25">
      <c r="G18820" s="28"/>
    </row>
    <row r="18821" spans="7:7" s="66" customFormat="1" ht="14.25" x14ac:dyDescent="0.25">
      <c r="G18821" s="28"/>
    </row>
    <row r="18822" spans="7:7" s="66" customFormat="1" ht="14.25" x14ac:dyDescent="0.25">
      <c r="G18822" s="28"/>
    </row>
    <row r="18823" spans="7:7" s="66" customFormat="1" ht="14.25" x14ac:dyDescent="0.25">
      <c r="G18823" s="28"/>
    </row>
    <row r="18824" spans="7:7" s="66" customFormat="1" ht="14.25" x14ac:dyDescent="0.25">
      <c r="G18824" s="28"/>
    </row>
    <row r="18825" spans="7:7" s="66" customFormat="1" ht="14.25" x14ac:dyDescent="0.25">
      <c r="G18825" s="28"/>
    </row>
    <row r="18826" spans="7:7" s="66" customFormat="1" ht="14.25" x14ac:dyDescent="0.25">
      <c r="G18826" s="28"/>
    </row>
    <row r="18827" spans="7:7" s="66" customFormat="1" ht="14.25" x14ac:dyDescent="0.25">
      <c r="G18827" s="28"/>
    </row>
    <row r="18828" spans="7:7" s="66" customFormat="1" ht="14.25" x14ac:dyDescent="0.25">
      <c r="G18828" s="28"/>
    </row>
    <row r="18829" spans="7:7" s="66" customFormat="1" ht="14.25" x14ac:dyDescent="0.25">
      <c r="G18829" s="28"/>
    </row>
    <row r="18830" spans="7:7" s="66" customFormat="1" ht="14.25" x14ac:dyDescent="0.25">
      <c r="G18830" s="28"/>
    </row>
    <row r="18831" spans="7:7" s="66" customFormat="1" ht="14.25" x14ac:dyDescent="0.25">
      <c r="G18831" s="28"/>
    </row>
    <row r="18832" spans="7:7" s="66" customFormat="1" ht="14.25" x14ac:dyDescent="0.25">
      <c r="G18832" s="28"/>
    </row>
    <row r="18833" spans="7:7" s="66" customFormat="1" ht="14.25" x14ac:dyDescent="0.25">
      <c r="G18833" s="28"/>
    </row>
    <row r="18834" spans="7:7" s="66" customFormat="1" ht="14.25" x14ac:dyDescent="0.25">
      <c r="G18834" s="28"/>
    </row>
    <row r="18835" spans="7:7" s="66" customFormat="1" ht="14.25" x14ac:dyDescent="0.25">
      <c r="G18835" s="28"/>
    </row>
    <row r="18836" spans="7:7" s="66" customFormat="1" ht="14.25" x14ac:dyDescent="0.25">
      <c r="G18836" s="28"/>
    </row>
    <row r="18837" spans="7:7" s="66" customFormat="1" ht="14.25" x14ac:dyDescent="0.25">
      <c r="G18837" s="28"/>
    </row>
    <row r="18838" spans="7:7" s="66" customFormat="1" ht="14.25" x14ac:dyDescent="0.25">
      <c r="G18838" s="28"/>
    </row>
    <row r="18839" spans="7:7" s="66" customFormat="1" ht="14.25" x14ac:dyDescent="0.25">
      <c r="G18839" s="28"/>
    </row>
    <row r="18840" spans="7:7" s="66" customFormat="1" ht="14.25" x14ac:dyDescent="0.25">
      <c r="G18840" s="28"/>
    </row>
    <row r="18841" spans="7:7" s="66" customFormat="1" ht="14.25" x14ac:dyDescent="0.25">
      <c r="G18841" s="28"/>
    </row>
    <row r="18842" spans="7:7" s="66" customFormat="1" ht="14.25" x14ac:dyDescent="0.25">
      <c r="G18842" s="28"/>
    </row>
    <row r="18843" spans="7:7" s="66" customFormat="1" ht="14.25" x14ac:dyDescent="0.25">
      <c r="G18843" s="28"/>
    </row>
    <row r="18844" spans="7:7" s="66" customFormat="1" ht="14.25" x14ac:dyDescent="0.25">
      <c r="G18844" s="28"/>
    </row>
    <row r="18845" spans="7:7" s="66" customFormat="1" ht="14.25" x14ac:dyDescent="0.25">
      <c r="G18845" s="28"/>
    </row>
    <row r="18846" spans="7:7" s="66" customFormat="1" ht="14.25" x14ac:dyDescent="0.25">
      <c r="G18846" s="28"/>
    </row>
    <row r="18847" spans="7:7" s="66" customFormat="1" ht="14.25" x14ac:dyDescent="0.25">
      <c r="G18847" s="28"/>
    </row>
    <row r="18848" spans="7:7" s="66" customFormat="1" ht="14.25" x14ac:dyDescent="0.25">
      <c r="G18848" s="28"/>
    </row>
    <row r="18849" spans="7:7" s="66" customFormat="1" ht="14.25" x14ac:dyDescent="0.25">
      <c r="G18849" s="28"/>
    </row>
    <row r="18850" spans="7:7" s="66" customFormat="1" ht="14.25" x14ac:dyDescent="0.25">
      <c r="G18850" s="28"/>
    </row>
    <row r="18851" spans="7:7" s="66" customFormat="1" ht="14.25" x14ac:dyDescent="0.25">
      <c r="G18851" s="28"/>
    </row>
    <row r="18852" spans="7:7" s="66" customFormat="1" ht="14.25" x14ac:dyDescent="0.25">
      <c r="G18852" s="28"/>
    </row>
    <row r="18853" spans="7:7" s="66" customFormat="1" ht="14.25" x14ac:dyDescent="0.25">
      <c r="G18853" s="28"/>
    </row>
    <row r="18854" spans="7:7" s="66" customFormat="1" ht="14.25" x14ac:dyDescent="0.25">
      <c r="G18854" s="28"/>
    </row>
    <row r="18855" spans="7:7" s="66" customFormat="1" ht="14.25" x14ac:dyDescent="0.25">
      <c r="G18855" s="28"/>
    </row>
    <row r="18856" spans="7:7" s="66" customFormat="1" ht="14.25" x14ac:dyDescent="0.25">
      <c r="G18856" s="28"/>
    </row>
    <row r="18857" spans="7:7" s="66" customFormat="1" ht="14.25" x14ac:dyDescent="0.25">
      <c r="G18857" s="28"/>
    </row>
    <row r="18858" spans="7:7" s="66" customFormat="1" ht="14.25" x14ac:dyDescent="0.25">
      <c r="G18858" s="28"/>
    </row>
    <row r="18859" spans="7:7" s="66" customFormat="1" ht="14.25" x14ac:dyDescent="0.25">
      <c r="G18859" s="28"/>
    </row>
    <row r="18860" spans="7:7" s="66" customFormat="1" ht="14.25" x14ac:dyDescent="0.25">
      <c r="G18860" s="28"/>
    </row>
    <row r="18861" spans="7:7" s="66" customFormat="1" ht="14.25" x14ac:dyDescent="0.25">
      <c r="G18861" s="28"/>
    </row>
    <row r="18862" spans="7:7" s="66" customFormat="1" ht="14.25" x14ac:dyDescent="0.25">
      <c r="G18862" s="28"/>
    </row>
    <row r="18863" spans="7:7" s="66" customFormat="1" ht="14.25" x14ac:dyDescent="0.25">
      <c r="G18863" s="28"/>
    </row>
    <row r="18864" spans="7:7" s="66" customFormat="1" ht="14.25" x14ac:dyDescent="0.25">
      <c r="G18864" s="28"/>
    </row>
    <row r="18865" spans="7:7" s="66" customFormat="1" ht="14.25" x14ac:dyDescent="0.25">
      <c r="G18865" s="28"/>
    </row>
    <row r="18866" spans="7:7" s="66" customFormat="1" ht="14.25" x14ac:dyDescent="0.25">
      <c r="G18866" s="28"/>
    </row>
    <row r="18867" spans="7:7" s="66" customFormat="1" ht="14.25" x14ac:dyDescent="0.25">
      <c r="G18867" s="28"/>
    </row>
    <row r="18868" spans="7:7" s="66" customFormat="1" ht="14.25" x14ac:dyDescent="0.25">
      <c r="G18868" s="28"/>
    </row>
    <row r="18869" spans="7:7" s="66" customFormat="1" ht="14.25" x14ac:dyDescent="0.25">
      <c r="G18869" s="28"/>
    </row>
    <row r="18870" spans="7:7" s="66" customFormat="1" ht="14.25" x14ac:dyDescent="0.25">
      <c r="G18870" s="28"/>
    </row>
    <row r="18871" spans="7:7" s="66" customFormat="1" ht="14.25" x14ac:dyDescent="0.25">
      <c r="G18871" s="28"/>
    </row>
    <row r="18872" spans="7:7" s="66" customFormat="1" ht="14.25" x14ac:dyDescent="0.25">
      <c r="G18872" s="28"/>
    </row>
    <row r="18873" spans="7:7" s="66" customFormat="1" ht="14.25" x14ac:dyDescent="0.25">
      <c r="G18873" s="28"/>
    </row>
    <row r="18874" spans="7:7" s="66" customFormat="1" ht="14.25" x14ac:dyDescent="0.25">
      <c r="G18874" s="28"/>
    </row>
    <row r="18875" spans="7:7" s="66" customFormat="1" ht="14.25" x14ac:dyDescent="0.25">
      <c r="G18875" s="28"/>
    </row>
    <row r="18876" spans="7:7" s="66" customFormat="1" ht="14.25" x14ac:dyDescent="0.25">
      <c r="G18876" s="28"/>
    </row>
    <row r="18877" spans="7:7" s="66" customFormat="1" ht="14.25" x14ac:dyDescent="0.25">
      <c r="G18877" s="28"/>
    </row>
    <row r="18878" spans="7:7" s="66" customFormat="1" ht="14.25" x14ac:dyDescent="0.25">
      <c r="G18878" s="28"/>
    </row>
    <row r="18879" spans="7:7" s="66" customFormat="1" ht="14.25" x14ac:dyDescent="0.25">
      <c r="G18879" s="28"/>
    </row>
    <row r="18880" spans="7:7" s="66" customFormat="1" ht="14.25" x14ac:dyDescent="0.25">
      <c r="G18880" s="28"/>
    </row>
    <row r="18881" spans="7:7" s="66" customFormat="1" ht="14.25" x14ac:dyDescent="0.25">
      <c r="G18881" s="28"/>
    </row>
    <row r="18882" spans="7:7" s="66" customFormat="1" ht="14.25" x14ac:dyDescent="0.25">
      <c r="G18882" s="28"/>
    </row>
    <row r="18883" spans="7:7" s="66" customFormat="1" ht="14.25" x14ac:dyDescent="0.25">
      <c r="G18883" s="28"/>
    </row>
    <row r="18884" spans="7:7" s="66" customFormat="1" ht="14.25" x14ac:dyDescent="0.25">
      <c r="G18884" s="28"/>
    </row>
    <row r="18885" spans="7:7" s="66" customFormat="1" ht="14.25" x14ac:dyDescent="0.25">
      <c r="G18885" s="28"/>
    </row>
    <row r="18886" spans="7:7" s="66" customFormat="1" ht="14.25" x14ac:dyDescent="0.25">
      <c r="G18886" s="28"/>
    </row>
    <row r="18887" spans="7:7" s="66" customFormat="1" ht="14.25" x14ac:dyDescent="0.25">
      <c r="G18887" s="28"/>
    </row>
    <row r="18888" spans="7:7" s="66" customFormat="1" ht="14.25" x14ac:dyDescent="0.25">
      <c r="G18888" s="28"/>
    </row>
    <row r="18889" spans="7:7" s="66" customFormat="1" ht="14.25" x14ac:dyDescent="0.25">
      <c r="G18889" s="28"/>
    </row>
    <row r="18890" spans="7:7" s="66" customFormat="1" ht="14.25" x14ac:dyDescent="0.25">
      <c r="G18890" s="28"/>
    </row>
    <row r="18891" spans="7:7" s="66" customFormat="1" ht="14.25" x14ac:dyDescent="0.25">
      <c r="G18891" s="28"/>
    </row>
    <row r="18892" spans="7:7" s="66" customFormat="1" ht="14.25" x14ac:dyDescent="0.25">
      <c r="G18892" s="28"/>
    </row>
    <row r="18893" spans="7:7" s="66" customFormat="1" ht="14.25" x14ac:dyDescent="0.25">
      <c r="G18893" s="28"/>
    </row>
    <row r="18894" spans="7:7" s="66" customFormat="1" ht="14.25" x14ac:dyDescent="0.25">
      <c r="G18894" s="28"/>
    </row>
    <row r="18895" spans="7:7" s="66" customFormat="1" ht="14.25" x14ac:dyDescent="0.25">
      <c r="G18895" s="28"/>
    </row>
    <row r="18896" spans="7:7" s="66" customFormat="1" ht="14.25" x14ac:dyDescent="0.25">
      <c r="G18896" s="28"/>
    </row>
    <row r="18897" spans="7:7" s="66" customFormat="1" ht="14.25" x14ac:dyDescent="0.25">
      <c r="G18897" s="28"/>
    </row>
    <row r="18898" spans="7:7" s="66" customFormat="1" ht="14.25" x14ac:dyDescent="0.25">
      <c r="G18898" s="28"/>
    </row>
    <row r="18899" spans="7:7" s="66" customFormat="1" ht="14.25" x14ac:dyDescent="0.25">
      <c r="G18899" s="28"/>
    </row>
    <row r="18900" spans="7:7" s="66" customFormat="1" ht="14.25" x14ac:dyDescent="0.25">
      <c r="G18900" s="28"/>
    </row>
    <row r="18901" spans="7:7" s="66" customFormat="1" ht="14.25" x14ac:dyDescent="0.25">
      <c r="G18901" s="28"/>
    </row>
    <row r="18902" spans="7:7" s="66" customFormat="1" ht="14.25" x14ac:dyDescent="0.25">
      <c r="G18902" s="28"/>
    </row>
    <row r="18903" spans="7:7" s="66" customFormat="1" ht="14.25" x14ac:dyDescent="0.25">
      <c r="G18903" s="28"/>
    </row>
    <row r="18904" spans="7:7" s="66" customFormat="1" ht="14.25" x14ac:dyDescent="0.25">
      <c r="G18904" s="28"/>
    </row>
    <row r="18905" spans="7:7" s="66" customFormat="1" ht="14.25" x14ac:dyDescent="0.25">
      <c r="G18905" s="28"/>
    </row>
    <row r="18906" spans="7:7" s="66" customFormat="1" ht="14.25" x14ac:dyDescent="0.25">
      <c r="G18906" s="28"/>
    </row>
    <row r="18907" spans="7:7" s="66" customFormat="1" ht="14.25" x14ac:dyDescent="0.25">
      <c r="G18907" s="28"/>
    </row>
    <row r="18908" spans="7:7" s="66" customFormat="1" ht="14.25" x14ac:dyDescent="0.25">
      <c r="G18908" s="28"/>
    </row>
    <row r="18909" spans="7:7" s="66" customFormat="1" ht="14.25" x14ac:dyDescent="0.25">
      <c r="G18909" s="28"/>
    </row>
    <row r="18910" spans="7:7" s="66" customFormat="1" ht="14.25" x14ac:dyDescent="0.25">
      <c r="G18910" s="28"/>
    </row>
    <row r="18911" spans="7:7" s="66" customFormat="1" ht="14.25" x14ac:dyDescent="0.25">
      <c r="G18911" s="28"/>
    </row>
    <row r="18912" spans="7:7" s="66" customFormat="1" ht="14.25" x14ac:dyDescent="0.25">
      <c r="G18912" s="28"/>
    </row>
    <row r="18913" spans="7:7" s="66" customFormat="1" ht="14.25" x14ac:dyDescent="0.25">
      <c r="G18913" s="28"/>
    </row>
    <row r="18914" spans="7:7" s="66" customFormat="1" ht="14.25" x14ac:dyDescent="0.25">
      <c r="G18914" s="28"/>
    </row>
    <row r="18915" spans="7:7" s="66" customFormat="1" ht="14.25" x14ac:dyDescent="0.25">
      <c r="G18915" s="28"/>
    </row>
    <row r="18916" spans="7:7" s="66" customFormat="1" ht="14.25" x14ac:dyDescent="0.25">
      <c r="G18916" s="28"/>
    </row>
    <row r="18917" spans="7:7" s="66" customFormat="1" ht="14.25" x14ac:dyDescent="0.25">
      <c r="G18917" s="28"/>
    </row>
    <row r="18918" spans="7:7" s="66" customFormat="1" ht="14.25" x14ac:dyDescent="0.25">
      <c r="G18918" s="28"/>
    </row>
    <row r="18919" spans="7:7" s="66" customFormat="1" ht="14.25" x14ac:dyDescent="0.25">
      <c r="G18919" s="28"/>
    </row>
    <row r="18920" spans="7:7" s="66" customFormat="1" ht="14.25" x14ac:dyDescent="0.25">
      <c r="G18920" s="28"/>
    </row>
    <row r="18921" spans="7:7" s="66" customFormat="1" ht="14.25" x14ac:dyDescent="0.25">
      <c r="G18921" s="28"/>
    </row>
    <row r="18922" spans="7:7" s="66" customFormat="1" ht="14.25" x14ac:dyDescent="0.25">
      <c r="G18922" s="28"/>
    </row>
    <row r="18923" spans="7:7" s="66" customFormat="1" ht="14.25" x14ac:dyDescent="0.25">
      <c r="G18923" s="28"/>
    </row>
    <row r="18924" spans="7:7" s="66" customFormat="1" ht="14.25" x14ac:dyDescent="0.25">
      <c r="G18924" s="28"/>
    </row>
    <row r="18925" spans="7:7" s="66" customFormat="1" ht="14.25" x14ac:dyDescent="0.25">
      <c r="G18925" s="28"/>
    </row>
    <row r="18926" spans="7:7" s="66" customFormat="1" ht="14.25" x14ac:dyDescent="0.25">
      <c r="G18926" s="28"/>
    </row>
    <row r="18927" spans="7:7" s="66" customFormat="1" ht="14.25" x14ac:dyDescent="0.25">
      <c r="G18927" s="28"/>
    </row>
    <row r="18928" spans="7:7" s="66" customFormat="1" ht="14.25" x14ac:dyDescent="0.25">
      <c r="G18928" s="28"/>
    </row>
    <row r="18929" spans="7:7" s="66" customFormat="1" ht="14.25" x14ac:dyDescent="0.25">
      <c r="G18929" s="28"/>
    </row>
    <row r="18930" spans="7:7" s="66" customFormat="1" ht="14.25" x14ac:dyDescent="0.25">
      <c r="G18930" s="28"/>
    </row>
    <row r="18931" spans="7:7" s="66" customFormat="1" ht="14.25" x14ac:dyDescent="0.25">
      <c r="G18931" s="28"/>
    </row>
    <row r="18932" spans="7:7" s="66" customFormat="1" ht="14.25" x14ac:dyDescent="0.25">
      <c r="G18932" s="28"/>
    </row>
    <row r="18933" spans="7:7" s="66" customFormat="1" ht="14.25" x14ac:dyDescent="0.25">
      <c r="G18933" s="28"/>
    </row>
    <row r="18934" spans="7:7" s="66" customFormat="1" ht="14.25" x14ac:dyDescent="0.25">
      <c r="G18934" s="28"/>
    </row>
    <row r="18935" spans="7:7" s="66" customFormat="1" ht="14.25" x14ac:dyDescent="0.25">
      <c r="G18935" s="28"/>
    </row>
    <row r="18936" spans="7:7" s="66" customFormat="1" ht="14.25" x14ac:dyDescent="0.25">
      <c r="G18936" s="28"/>
    </row>
    <row r="18937" spans="7:7" s="66" customFormat="1" ht="14.25" x14ac:dyDescent="0.25">
      <c r="G18937" s="28"/>
    </row>
    <row r="18938" spans="7:7" s="66" customFormat="1" ht="14.25" x14ac:dyDescent="0.25">
      <c r="G18938" s="28"/>
    </row>
    <row r="18939" spans="7:7" s="66" customFormat="1" ht="14.25" x14ac:dyDescent="0.25">
      <c r="G18939" s="28"/>
    </row>
    <row r="18940" spans="7:7" s="66" customFormat="1" ht="14.25" x14ac:dyDescent="0.25">
      <c r="G18940" s="28"/>
    </row>
    <row r="18941" spans="7:7" s="66" customFormat="1" ht="14.25" x14ac:dyDescent="0.25">
      <c r="G18941" s="28"/>
    </row>
    <row r="18942" spans="7:7" s="66" customFormat="1" ht="14.25" x14ac:dyDescent="0.25">
      <c r="G18942" s="28"/>
    </row>
    <row r="18943" spans="7:7" s="66" customFormat="1" ht="14.25" x14ac:dyDescent="0.25">
      <c r="G18943" s="28"/>
    </row>
    <row r="18944" spans="7:7" s="66" customFormat="1" ht="14.25" x14ac:dyDescent="0.25">
      <c r="G18944" s="28"/>
    </row>
    <row r="18945" spans="7:7" s="66" customFormat="1" ht="14.25" x14ac:dyDescent="0.25">
      <c r="G18945" s="28"/>
    </row>
    <row r="18946" spans="7:7" s="66" customFormat="1" ht="14.25" x14ac:dyDescent="0.25">
      <c r="G18946" s="28"/>
    </row>
    <row r="18947" spans="7:7" s="66" customFormat="1" ht="14.25" x14ac:dyDescent="0.25">
      <c r="G18947" s="28"/>
    </row>
    <row r="18948" spans="7:7" s="66" customFormat="1" ht="14.25" x14ac:dyDescent="0.25">
      <c r="G18948" s="28"/>
    </row>
    <row r="18949" spans="7:7" s="66" customFormat="1" ht="14.25" x14ac:dyDescent="0.25">
      <c r="G18949" s="28"/>
    </row>
    <row r="18950" spans="7:7" s="66" customFormat="1" ht="14.25" x14ac:dyDescent="0.25">
      <c r="G18950" s="28"/>
    </row>
    <row r="18951" spans="7:7" s="66" customFormat="1" ht="14.25" x14ac:dyDescent="0.25">
      <c r="G18951" s="28"/>
    </row>
    <row r="18952" spans="7:7" s="66" customFormat="1" ht="14.25" x14ac:dyDescent="0.25">
      <c r="G18952" s="28"/>
    </row>
    <row r="18953" spans="7:7" s="66" customFormat="1" ht="14.25" x14ac:dyDescent="0.25">
      <c r="G18953" s="28"/>
    </row>
    <row r="18954" spans="7:7" s="66" customFormat="1" ht="14.25" x14ac:dyDescent="0.25">
      <c r="G18954" s="28"/>
    </row>
    <row r="18955" spans="7:7" s="66" customFormat="1" ht="14.25" x14ac:dyDescent="0.25">
      <c r="G18955" s="28"/>
    </row>
    <row r="18956" spans="7:7" s="66" customFormat="1" ht="14.25" x14ac:dyDescent="0.25">
      <c r="G18956" s="28"/>
    </row>
    <row r="18957" spans="7:7" s="66" customFormat="1" ht="14.25" x14ac:dyDescent="0.25">
      <c r="G18957" s="28"/>
    </row>
    <row r="18958" spans="7:7" s="66" customFormat="1" ht="14.25" x14ac:dyDescent="0.25">
      <c r="G18958" s="28"/>
    </row>
    <row r="18959" spans="7:7" s="66" customFormat="1" ht="14.25" x14ac:dyDescent="0.25">
      <c r="G18959" s="28"/>
    </row>
    <row r="18960" spans="7:7" s="66" customFormat="1" ht="14.25" x14ac:dyDescent="0.25">
      <c r="G18960" s="28"/>
    </row>
    <row r="18961" spans="7:7" s="66" customFormat="1" ht="14.25" x14ac:dyDescent="0.25">
      <c r="G18961" s="28"/>
    </row>
    <row r="18962" spans="7:7" s="66" customFormat="1" ht="14.25" x14ac:dyDescent="0.25">
      <c r="G18962" s="28"/>
    </row>
    <row r="18963" spans="7:7" s="66" customFormat="1" ht="14.25" x14ac:dyDescent="0.25">
      <c r="G18963" s="28"/>
    </row>
    <row r="18964" spans="7:7" s="66" customFormat="1" ht="14.25" x14ac:dyDescent="0.25">
      <c r="G18964" s="28"/>
    </row>
    <row r="18965" spans="7:7" s="66" customFormat="1" ht="14.25" x14ac:dyDescent="0.25">
      <c r="G18965" s="28"/>
    </row>
    <row r="18966" spans="7:7" s="66" customFormat="1" ht="14.25" x14ac:dyDescent="0.25">
      <c r="G18966" s="28"/>
    </row>
    <row r="18967" spans="7:7" s="66" customFormat="1" ht="14.25" x14ac:dyDescent="0.25">
      <c r="G18967" s="28"/>
    </row>
    <row r="18968" spans="7:7" s="66" customFormat="1" ht="14.25" x14ac:dyDescent="0.25">
      <c r="G18968" s="28"/>
    </row>
    <row r="18969" spans="7:7" s="66" customFormat="1" ht="14.25" x14ac:dyDescent="0.25">
      <c r="G18969" s="28"/>
    </row>
    <row r="18970" spans="7:7" s="66" customFormat="1" ht="14.25" x14ac:dyDescent="0.25">
      <c r="G18970" s="28"/>
    </row>
    <row r="18971" spans="7:7" s="66" customFormat="1" ht="14.25" x14ac:dyDescent="0.25">
      <c r="G18971" s="28"/>
    </row>
    <row r="18972" spans="7:7" s="66" customFormat="1" ht="14.25" x14ac:dyDescent="0.25">
      <c r="G18972" s="28"/>
    </row>
    <row r="18973" spans="7:7" s="66" customFormat="1" ht="14.25" x14ac:dyDescent="0.25">
      <c r="G18973" s="28"/>
    </row>
    <row r="18974" spans="7:7" s="66" customFormat="1" ht="14.25" x14ac:dyDescent="0.25">
      <c r="G18974" s="28"/>
    </row>
    <row r="18975" spans="7:7" s="66" customFormat="1" ht="14.25" x14ac:dyDescent="0.25">
      <c r="G18975" s="28"/>
    </row>
    <row r="18976" spans="7:7" s="66" customFormat="1" ht="14.25" x14ac:dyDescent="0.25">
      <c r="G18976" s="28"/>
    </row>
    <row r="18977" spans="7:7" s="66" customFormat="1" ht="14.25" x14ac:dyDescent="0.25">
      <c r="G18977" s="28"/>
    </row>
    <row r="18978" spans="7:7" s="66" customFormat="1" ht="14.25" x14ac:dyDescent="0.25">
      <c r="G18978" s="28"/>
    </row>
    <row r="18979" spans="7:7" s="66" customFormat="1" ht="14.25" x14ac:dyDescent="0.25">
      <c r="G18979" s="28"/>
    </row>
    <row r="18980" spans="7:7" s="66" customFormat="1" ht="14.25" x14ac:dyDescent="0.25">
      <c r="G18980" s="28"/>
    </row>
    <row r="18981" spans="7:7" s="66" customFormat="1" ht="14.25" x14ac:dyDescent="0.25">
      <c r="G18981" s="28"/>
    </row>
    <row r="18982" spans="7:7" s="66" customFormat="1" ht="14.25" x14ac:dyDescent="0.25">
      <c r="G18982" s="28"/>
    </row>
    <row r="18983" spans="7:7" s="66" customFormat="1" ht="14.25" x14ac:dyDescent="0.25">
      <c r="G18983" s="28"/>
    </row>
    <row r="18984" spans="7:7" s="66" customFormat="1" ht="14.25" x14ac:dyDescent="0.25">
      <c r="G18984" s="28"/>
    </row>
    <row r="18985" spans="7:7" s="66" customFormat="1" ht="14.25" x14ac:dyDescent="0.25">
      <c r="G18985" s="28"/>
    </row>
    <row r="18986" spans="7:7" s="66" customFormat="1" ht="14.25" x14ac:dyDescent="0.25">
      <c r="G18986" s="28"/>
    </row>
    <row r="18987" spans="7:7" s="66" customFormat="1" ht="14.25" x14ac:dyDescent="0.25">
      <c r="G18987" s="28"/>
    </row>
    <row r="18988" spans="7:7" s="66" customFormat="1" ht="14.25" x14ac:dyDescent="0.25">
      <c r="G18988" s="28"/>
    </row>
    <row r="18989" spans="7:7" s="66" customFormat="1" ht="14.25" x14ac:dyDescent="0.25">
      <c r="G18989" s="28"/>
    </row>
    <row r="18990" spans="7:7" s="66" customFormat="1" ht="14.25" x14ac:dyDescent="0.25">
      <c r="G18990" s="28"/>
    </row>
    <row r="18991" spans="7:7" s="66" customFormat="1" ht="14.25" x14ac:dyDescent="0.25">
      <c r="G18991" s="28"/>
    </row>
    <row r="18992" spans="7:7" s="66" customFormat="1" ht="14.25" x14ac:dyDescent="0.25">
      <c r="G18992" s="28"/>
    </row>
    <row r="18993" spans="7:7" s="66" customFormat="1" ht="14.25" x14ac:dyDescent="0.25">
      <c r="G18993" s="28"/>
    </row>
    <row r="18994" spans="7:7" s="66" customFormat="1" ht="14.25" x14ac:dyDescent="0.25">
      <c r="G18994" s="28"/>
    </row>
    <row r="18995" spans="7:7" s="66" customFormat="1" ht="14.25" x14ac:dyDescent="0.25">
      <c r="G18995" s="28"/>
    </row>
    <row r="18996" spans="7:7" s="66" customFormat="1" ht="14.25" x14ac:dyDescent="0.25">
      <c r="G18996" s="28"/>
    </row>
    <row r="18997" spans="7:7" s="66" customFormat="1" ht="14.25" x14ac:dyDescent="0.25">
      <c r="G18997" s="28"/>
    </row>
    <row r="18998" spans="7:7" s="66" customFormat="1" ht="14.25" x14ac:dyDescent="0.25">
      <c r="G18998" s="28"/>
    </row>
    <row r="18999" spans="7:7" s="66" customFormat="1" ht="14.25" x14ac:dyDescent="0.25">
      <c r="G18999" s="28"/>
    </row>
    <row r="19000" spans="7:7" s="66" customFormat="1" ht="14.25" x14ac:dyDescent="0.25">
      <c r="G19000" s="28"/>
    </row>
    <row r="19001" spans="7:7" s="66" customFormat="1" ht="14.25" x14ac:dyDescent="0.25">
      <c r="G19001" s="28"/>
    </row>
    <row r="19002" spans="7:7" s="66" customFormat="1" ht="14.25" x14ac:dyDescent="0.25">
      <c r="G19002" s="28"/>
    </row>
    <row r="19003" spans="7:7" s="66" customFormat="1" ht="14.25" x14ac:dyDescent="0.25">
      <c r="G19003" s="28"/>
    </row>
    <row r="19004" spans="7:7" s="66" customFormat="1" ht="14.25" x14ac:dyDescent="0.25">
      <c r="G19004" s="28"/>
    </row>
    <row r="19005" spans="7:7" s="66" customFormat="1" ht="14.25" x14ac:dyDescent="0.25">
      <c r="G19005" s="28"/>
    </row>
    <row r="19006" spans="7:7" s="66" customFormat="1" ht="14.25" x14ac:dyDescent="0.25">
      <c r="G19006" s="28"/>
    </row>
    <row r="19007" spans="7:7" s="66" customFormat="1" ht="14.25" x14ac:dyDescent="0.25">
      <c r="G19007" s="28"/>
    </row>
    <row r="19008" spans="7:7" s="66" customFormat="1" ht="14.25" x14ac:dyDescent="0.25">
      <c r="G19008" s="28"/>
    </row>
    <row r="19009" spans="7:7" s="66" customFormat="1" ht="14.25" x14ac:dyDescent="0.25">
      <c r="G19009" s="28"/>
    </row>
    <row r="19010" spans="7:7" s="66" customFormat="1" ht="14.25" x14ac:dyDescent="0.25">
      <c r="G19010" s="28"/>
    </row>
    <row r="19011" spans="7:7" s="66" customFormat="1" ht="14.25" x14ac:dyDescent="0.25">
      <c r="G19011" s="28"/>
    </row>
    <row r="19012" spans="7:7" s="66" customFormat="1" ht="14.25" x14ac:dyDescent="0.25">
      <c r="G19012" s="28"/>
    </row>
    <row r="19013" spans="7:7" s="66" customFormat="1" ht="14.25" x14ac:dyDescent="0.25">
      <c r="G19013" s="28"/>
    </row>
    <row r="19014" spans="7:7" s="66" customFormat="1" ht="14.25" x14ac:dyDescent="0.25">
      <c r="G19014" s="28"/>
    </row>
    <row r="19015" spans="7:7" s="66" customFormat="1" ht="14.25" x14ac:dyDescent="0.25">
      <c r="G19015" s="28"/>
    </row>
    <row r="19016" spans="7:7" s="66" customFormat="1" ht="14.25" x14ac:dyDescent="0.25">
      <c r="G19016" s="28"/>
    </row>
    <row r="19017" spans="7:7" s="66" customFormat="1" ht="14.25" x14ac:dyDescent="0.25">
      <c r="G19017" s="28"/>
    </row>
    <row r="19018" spans="7:7" s="66" customFormat="1" ht="14.25" x14ac:dyDescent="0.25">
      <c r="G19018" s="28"/>
    </row>
    <row r="19019" spans="7:7" s="66" customFormat="1" ht="14.25" x14ac:dyDescent="0.25">
      <c r="G19019" s="28"/>
    </row>
    <row r="19020" spans="7:7" s="66" customFormat="1" ht="14.25" x14ac:dyDescent="0.25">
      <c r="G19020" s="28"/>
    </row>
    <row r="19021" spans="7:7" s="66" customFormat="1" ht="14.25" x14ac:dyDescent="0.25">
      <c r="G19021" s="28"/>
    </row>
    <row r="19022" spans="7:7" s="66" customFormat="1" ht="14.25" x14ac:dyDescent="0.25">
      <c r="G19022" s="28"/>
    </row>
    <row r="19023" spans="7:7" s="66" customFormat="1" ht="14.25" x14ac:dyDescent="0.25">
      <c r="G19023" s="28"/>
    </row>
    <row r="19024" spans="7:7" s="66" customFormat="1" ht="14.25" x14ac:dyDescent="0.25">
      <c r="G19024" s="28"/>
    </row>
    <row r="19025" spans="7:7" s="66" customFormat="1" ht="14.25" x14ac:dyDescent="0.25">
      <c r="G19025" s="28"/>
    </row>
    <row r="19026" spans="7:7" s="66" customFormat="1" ht="14.25" x14ac:dyDescent="0.25">
      <c r="G19026" s="28"/>
    </row>
    <row r="19027" spans="7:7" s="66" customFormat="1" ht="14.25" x14ac:dyDescent="0.25">
      <c r="G19027" s="28"/>
    </row>
    <row r="19028" spans="7:7" s="66" customFormat="1" ht="14.25" x14ac:dyDescent="0.25">
      <c r="G19028" s="28"/>
    </row>
    <row r="19029" spans="7:7" s="66" customFormat="1" ht="14.25" x14ac:dyDescent="0.25">
      <c r="G19029" s="28"/>
    </row>
    <row r="19030" spans="7:7" s="66" customFormat="1" ht="14.25" x14ac:dyDescent="0.25">
      <c r="G19030" s="28"/>
    </row>
    <row r="19031" spans="7:7" s="66" customFormat="1" ht="14.25" x14ac:dyDescent="0.25">
      <c r="G19031" s="28"/>
    </row>
    <row r="19032" spans="7:7" s="66" customFormat="1" ht="14.25" x14ac:dyDescent="0.25">
      <c r="G19032" s="28"/>
    </row>
    <row r="19033" spans="7:7" s="66" customFormat="1" ht="14.25" x14ac:dyDescent="0.25">
      <c r="G19033" s="28"/>
    </row>
    <row r="19034" spans="7:7" s="66" customFormat="1" ht="14.25" x14ac:dyDescent="0.25">
      <c r="G19034" s="28"/>
    </row>
    <row r="19035" spans="7:7" s="66" customFormat="1" ht="14.25" x14ac:dyDescent="0.25">
      <c r="G19035" s="28"/>
    </row>
    <row r="19036" spans="7:7" s="66" customFormat="1" ht="14.25" x14ac:dyDescent="0.25">
      <c r="G19036" s="28"/>
    </row>
    <row r="19037" spans="7:7" s="66" customFormat="1" ht="14.25" x14ac:dyDescent="0.25">
      <c r="G19037" s="28"/>
    </row>
    <row r="19038" spans="7:7" s="66" customFormat="1" ht="14.25" x14ac:dyDescent="0.25">
      <c r="G19038" s="28"/>
    </row>
    <row r="19039" spans="7:7" s="66" customFormat="1" ht="14.25" x14ac:dyDescent="0.25">
      <c r="G19039" s="28"/>
    </row>
    <row r="19040" spans="7:7" s="66" customFormat="1" ht="14.25" x14ac:dyDescent="0.25">
      <c r="G19040" s="28"/>
    </row>
    <row r="19041" spans="7:7" s="66" customFormat="1" ht="14.25" x14ac:dyDescent="0.25">
      <c r="G19041" s="28"/>
    </row>
    <row r="19042" spans="7:7" s="66" customFormat="1" ht="14.25" x14ac:dyDescent="0.25">
      <c r="G19042" s="28"/>
    </row>
    <row r="19043" spans="7:7" s="66" customFormat="1" ht="14.25" x14ac:dyDescent="0.25">
      <c r="G19043" s="28"/>
    </row>
    <row r="19044" spans="7:7" s="66" customFormat="1" ht="14.25" x14ac:dyDescent="0.25">
      <c r="G19044" s="28"/>
    </row>
    <row r="19045" spans="7:7" s="66" customFormat="1" ht="14.25" x14ac:dyDescent="0.25">
      <c r="G19045" s="28"/>
    </row>
    <row r="19046" spans="7:7" s="66" customFormat="1" ht="14.25" x14ac:dyDescent="0.25">
      <c r="G19046" s="28"/>
    </row>
    <row r="19047" spans="7:7" s="66" customFormat="1" ht="14.25" x14ac:dyDescent="0.25">
      <c r="G19047" s="28"/>
    </row>
    <row r="19048" spans="7:7" s="66" customFormat="1" ht="14.25" x14ac:dyDescent="0.25">
      <c r="G19048" s="28"/>
    </row>
    <row r="19049" spans="7:7" s="66" customFormat="1" ht="14.25" x14ac:dyDescent="0.25">
      <c r="G19049" s="28"/>
    </row>
    <row r="19050" spans="7:7" s="66" customFormat="1" ht="14.25" x14ac:dyDescent="0.25">
      <c r="G19050" s="28"/>
    </row>
    <row r="19051" spans="7:7" s="66" customFormat="1" ht="14.25" x14ac:dyDescent="0.25">
      <c r="G19051" s="28"/>
    </row>
    <row r="19052" spans="7:7" s="66" customFormat="1" ht="14.25" x14ac:dyDescent="0.25">
      <c r="G19052" s="28"/>
    </row>
    <row r="19053" spans="7:7" s="66" customFormat="1" ht="14.25" x14ac:dyDescent="0.25">
      <c r="G19053" s="28"/>
    </row>
    <row r="19054" spans="7:7" s="66" customFormat="1" ht="14.25" x14ac:dyDescent="0.25">
      <c r="G19054" s="28"/>
    </row>
    <row r="19055" spans="7:7" s="66" customFormat="1" ht="14.25" x14ac:dyDescent="0.25">
      <c r="G19055" s="28"/>
    </row>
    <row r="19056" spans="7:7" s="66" customFormat="1" ht="14.25" x14ac:dyDescent="0.25">
      <c r="G19056" s="28"/>
    </row>
    <row r="19057" spans="7:7" s="66" customFormat="1" ht="14.25" x14ac:dyDescent="0.25">
      <c r="G19057" s="28"/>
    </row>
    <row r="19058" spans="7:7" s="66" customFormat="1" ht="14.25" x14ac:dyDescent="0.25">
      <c r="G19058" s="28"/>
    </row>
    <row r="19059" spans="7:7" s="66" customFormat="1" ht="14.25" x14ac:dyDescent="0.25">
      <c r="G19059" s="28"/>
    </row>
    <row r="19060" spans="7:7" s="66" customFormat="1" ht="14.25" x14ac:dyDescent="0.25">
      <c r="G19060" s="28"/>
    </row>
    <row r="19061" spans="7:7" s="66" customFormat="1" ht="14.25" x14ac:dyDescent="0.25">
      <c r="G19061" s="28"/>
    </row>
    <row r="19062" spans="7:7" s="66" customFormat="1" ht="14.25" x14ac:dyDescent="0.25">
      <c r="G19062" s="28"/>
    </row>
    <row r="19063" spans="7:7" s="66" customFormat="1" ht="14.25" x14ac:dyDescent="0.25">
      <c r="G19063" s="28"/>
    </row>
    <row r="19064" spans="7:7" s="66" customFormat="1" ht="14.25" x14ac:dyDescent="0.25">
      <c r="G19064" s="28"/>
    </row>
    <row r="19065" spans="7:7" s="66" customFormat="1" ht="14.25" x14ac:dyDescent="0.25">
      <c r="G19065" s="28"/>
    </row>
    <row r="19066" spans="7:7" s="66" customFormat="1" ht="14.25" x14ac:dyDescent="0.25">
      <c r="G19066" s="28"/>
    </row>
    <row r="19067" spans="7:7" s="66" customFormat="1" ht="14.25" x14ac:dyDescent="0.25">
      <c r="G19067" s="28"/>
    </row>
    <row r="19068" spans="7:7" s="66" customFormat="1" ht="14.25" x14ac:dyDescent="0.25">
      <c r="G19068" s="28"/>
    </row>
    <row r="19069" spans="7:7" s="66" customFormat="1" ht="14.25" x14ac:dyDescent="0.25">
      <c r="G19069" s="28"/>
    </row>
    <row r="19070" spans="7:7" s="66" customFormat="1" ht="14.25" x14ac:dyDescent="0.25">
      <c r="G19070" s="28"/>
    </row>
    <row r="19071" spans="7:7" s="66" customFormat="1" ht="14.25" x14ac:dyDescent="0.25">
      <c r="G19071" s="28"/>
    </row>
    <row r="19072" spans="7:7" s="66" customFormat="1" ht="14.25" x14ac:dyDescent="0.25">
      <c r="G19072" s="28"/>
    </row>
    <row r="19073" spans="7:7" s="66" customFormat="1" ht="14.25" x14ac:dyDescent="0.25">
      <c r="G19073" s="28"/>
    </row>
    <row r="19074" spans="7:7" s="66" customFormat="1" ht="14.25" x14ac:dyDescent="0.25">
      <c r="G19074" s="28"/>
    </row>
    <row r="19075" spans="7:7" s="66" customFormat="1" ht="14.25" x14ac:dyDescent="0.25">
      <c r="G19075" s="28"/>
    </row>
    <row r="19076" spans="7:7" s="66" customFormat="1" ht="14.25" x14ac:dyDescent="0.25">
      <c r="G19076" s="28"/>
    </row>
    <row r="19077" spans="7:7" s="66" customFormat="1" ht="14.25" x14ac:dyDescent="0.25">
      <c r="G19077" s="28"/>
    </row>
    <row r="19078" spans="7:7" s="66" customFormat="1" ht="14.25" x14ac:dyDescent="0.25">
      <c r="G19078" s="28"/>
    </row>
    <row r="19079" spans="7:7" s="66" customFormat="1" ht="14.25" x14ac:dyDescent="0.25">
      <c r="G19079" s="28"/>
    </row>
    <row r="19080" spans="7:7" s="66" customFormat="1" ht="14.25" x14ac:dyDescent="0.25">
      <c r="G19080" s="28"/>
    </row>
    <row r="19081" spans="7:7" s="66" customFormat="1" ht="14.25" x14ac:dyDescent="0.25">
      <c r="G19081" s="28"/>
    </row>
    <row r="19082" spans="7:7" s="66" customFormat="1" ht="14.25" x14ac:dyDescent="0.25">
      <c r="G19082" s="28"/>
    </row>
    <row r="19083" spans="7:7" s="66" customFormat="1" ht="14.25" x14ac:dyDescent="0.25">
      <c r="G19083" s="28"/>
    </row>
    <row r="19084" spans="7:7" s="66" customFormat="1" ht="14.25" x14ac:dyDescent="0.25">
      <c r="G19084" s="28"/>
    </row>
    <row r="19085" spans="7:7" s="66" customFormat="1" ht="14.25" x14ac:dyDescent="0.25">
      <c r="G19085" s="28"/>
    </row>
    <row r="19086" spans="7:7" s="66" customFormat="1" ht="14.25" x14ac:dyDescent="0.25">
      <c r="G19086" s="28"/>
    </row>
    <row r="19087" spans="7:7" s="66" customFormat="1" ht="14.25" x14ac:dyDescent="0.25">
      <c r="G19087" s="28"/>
    </row>
    <row r="19088" spans="7:7" s="66" customFormat="1" ht="14.25" x14ac:dyDescent="0.25">
      <c r="G19088" s="28"/>
    </row>
    <row r="19089" spans="7:7" s="66" customFormat="1" ht="14.25" x14ac:dyDescent="0.25">
      <c r="G19089" s="28"/>
    </row>
    <row r="19090" spans="7:7" s="66" customFormat="1" ht="14.25" x14ac:dyDescent="0.25">
      <c r="G19090" s="28"/>
    </row>
    <row r="19091" spans="7:7" s="66" customFormat="1" ht="14.25" x14ac:dyDescent="0.25">
      <c r="G19091" s="28"/>
    </row>
    <row r="19092" spans="7:7" s="66" customFormat="1" ht="14.25" x14ac:dyDescent="0.25">
      <c r="G19092" s="28"/>
    </row>
    <row r="19093" spans="7:7" s="66" customFormat="1" ht="14.25" x14ac:dyDescent="0.25">
      <c r="G19093" s="28"/>
    </row>
    <row r="19094" spans="7:7" s="66" customFormat="1" ht="14.25" x14ac:dyDescent="0.25">
      <c r="G19094" s="28"/>
    </row>
    <row r="19095" spans="7:7" s="66" customFormat="1" ht="14.25" x14ac:dyDescent="0.25">
      <c r="G19095" s="28"/>
    </row>
    <row r="19096" spans="7:7" s="66" customFormat="1" ht="14.25" x14ac:dyDescent="0.25">
      <c r="G19096" s="28"/>
    </row>
    <row r="19097" spans="7:7" s="66" customFormat="1" ht="14.25" x14ac:dyDescent="0.25">
      <c r="G19097" s="28"/>
    </row>
    <row r="19098" spans="7:7" s="66" customFormat="1" ht="14.25" x14ac:dyDescent="0.25">
      <c r="G19098" s="28"/>
    </row>
    <row r="19099" spans="7:7" s="66" customFormat="1" ht="14.25" x14ac:dyDescent="0.25">
      <c r="G19099" s="28"/>
    </row>
    <row r="19100" spans="7:7" s="66" customFormat="1" ht="14.25" x14ac:dyDescent="0.25">
      <c r="G19100" s="28"/>
    </row>
    <row r="19101" spans="7:7" s="66" customFormat="1" ht="14.25" x14ac:dyDescent="0.25">
      <c r="G19101" s="28"/>
    </row>
    <row r="19102" spans="7:7" s="66" customFormat="1" ht="14.25" x14ac:dyDescent="0.25">
      <c r="G19102" s="28"/>
    </row>
    <row r="19103" spans="7:7" s="66" customFormat="1" ht="14.25" x14ac:dyDescent="0.25">
      <c r="G19103" s="28"/>
    </row>
    <row r="19104" spans="7:7" s="66" customFormat="1" ht="14.25" x14ac:dyDescent="0.25">
      <c r="G19104" s="28"/>
    </row>
    <row r="19105" spans="7:7" s="66" customFormat="1" ht="14.25" x14ac:dyDescent="0.25">
      <c r="G19105" s="28"/>
    </row>
    <row r="19106" spans="7:7" s="66" customFormat="1" ht="14.25" x14ac:dyDescent="0.25">
      <c r="G19106" s="28"/>
    </row>
    <row r="19107" spans="7:7" s="66" customFormat="1" ht="14.25" x14ac:dyDescent="0.25">
      <c r="G19107" s="28"/>
    </row>
    <row r="19108" spans="7:7" s="66" customFormat="1" ht="14.25" x14ac:dyDescent="0.25">
      <c r="G19108" s="28"/>
    </row>
    <row r="19109" spans="7:7" s="66" customFormat="1" ht="14.25" x14ac:dyDescent="0.25">
      <c r="G19109" s="28"/>
    </row>
    <row r="19110" spans="7:7" s="66" customFormat="1" ht="14.25" x14ac:dyDescent="0.25">
      <c r="G19110" s="28"/>
    </row>
    <row r="19111" spans="7:7" s="66" customFormat="1" ht="14.25" x14ac:dyDescent="0.25">
      <c r="G19111" s="28"/>
    </row>
    <row r="19112" spans="7:7" s="66" customFormat="1" ht="14.25" x14ac:dyDescent="0.25">
      <c r="G19112" s="28"/>
    </row>
    <row r="19113" spans="7:7" s="66" customFormat="1" ht="14.25" x14ac:dyDescent="0.25">
      <c r="G19113" s="28"/>
    </row>
    <row r="19114" spans="7:7" s="66" customFormat="1" ht="14.25" x14ac:dyDescent="0.25">
      <c r="G19114" s="28"/>
    </row>
    <row r="19115" spans="7:7" s="66" customFormat="1" ht="14.25" x14ac:dyDescent="0.25">
      <c r="G19115" s="28"/>
    </row>
    <row r="19116" spans="7:7" s="66" customFormat="1" ht="14.25" x14ac:dyDescent="0.25">
      <c r="G19116" s="28"/>
    </row>
    <row r="19117" spans="7:7" s="66" customFormat="1" ht="14.25" x14ac:dyDescent="0.25">
      <c r="G19117" s="28"/>
    </row>
    <row r="19118" spans="7:7" s="66" customFormat="1" ht="14.25" x14ac:dyDescent="0.25">
      <c r="G19118" s="28"/>
    </row>
    <row r="19119" spans="7:7" s="66" customFormat="1" ht="14.25" x14ac:dyDescent="0.25">
      <c r="G19119" s="28"/>
    </row>
    <row r="19120" spans="7:7" s="66" customFormat="1" ht="14.25" x14ac:dyDescent="0.25">
      <c r="G19120" s="28"/>
    </row>
    <row r="19121" spans="7:7" s="66" customFormat="1" ht="14.25" x14ac:dyDescent="0.25">
      <c r="G19121" s="28"/>
    </row>
    <row r="19122" spans="7:7" s="66" customFormat="1" ht="14.25" x14ac:dyDescent="0.25">
      <c r="G19122" s="28"/>
    </row>
    <row r="19123" spans="7:7" s="66" customFormat="1" ht="14.25" x14ac:dyDescent="0.25">
      <c r="G19123" s="28"/>
    </row>
    <row r="19124" spans="7:7" s="66" customFormat="1" ht="14.25" x14ac:dyDescent="0.25">
      <c r="G19124" s="28"/>
    </row>
    <row r="19125" spans="7:7" s="66" customFormat="1" ht="14.25" x14ac:dyDescent="0.25">
      <c r="G19125" s="28"/>
    </row>
    <row r="19126" spans="7:7" s="66" customFormat="1" ht="14.25" x14ac:dyDescent="0.25">
      <c r="G19126" s="28"/>
    </row>
    <row r="19127" spans="7:7" s="66" customFormat="1" ht="14.25" x14ac:dyDescent="0.25">
      <c r="G19127" s="28"/>
    </row>
    <row r="19128" spans="7:7" s="66" customFormat="1" ht="14.25" x14ac:dyDescent="0.25">
      <c r="G19128" s="28"/>
    </row>
    <row r="19129" spans="7:7" s="66" customFormat="1" ht="14.25" x14ac:dyDescent="0.25">
      <c r="G19129" s="28"/>
    </row>
    <row r="19130" spans="7:7" s="66" customFormat="1" ht="14.25" x14ac:dyDescent="0.25">
      <c r="G19130" s="28"/>
    </row>
    <row r="19131" spans="7:7" s="66" customFormat="1" ht="14.25" x14ac:dyDescent="0.25">
      <c r="G19131" s="28"/>
    </row>
    <row r="19132" spans="7:7" s="66" customFormat="1" ht="14.25" x14ac:dyDescent="0.25">
      <c r="G19132" s="28"/>
    </row>
    <row r="19133" spans="7:7" s="66" customFormat="1" ht="14.25" x14ac:dyDescent="0.25">
      <c r="G19133" s="28"/>
    </row>
    <row r="19134" spans="7:7" s="66" customFormat="1" ht="14.25" x14ac:dyDescent="0.25">
      <c r="G19134" s="28"/>
    </row>
    <row r="19135" spans="7:7" s="66" customFormat="1" ht="14.25" x14ac:dyDescent="0.25">
      <c r="G19135" s="28"/>
    </row>
    <row r="19136" spans="7:7" s="66" customFormat="1" ht="14.25" x14ac:dyDescent="0.25">
      <c r="G19136" s="28"/>
    </row>
    <row r="19137" spans="7:7" s="66" customFormat="1" ht="14.25" x14ac:dyDescent="0.25">
      <c r="G19137" s="28"/>
    </row>
    <row r="19138" spans="7:7" s="66" customFormat="1" ht="14.25" x14ac:dyDescent="0.25">
      <c r="G19138" s="28"/>
    </row>
    <row r="19139" spans="7:7" s="66" customFormat="1" ht="14.25" x14ac:dyDescent="0.25">
      <c r="G19139" s="28"/>
    </row>
    <row r="19140" spans="7:7" s="66" customFormat="1" ht="14.25" x14ac:dyDescent="0.25">
      <c r="G19140" s="28"/>
    </row>
    <row r="19141" spans="7:7" s="66" customFormat="1" ht="14.25" x14ac:dyDescent="0.25">
      <c r="G19141" s="28"/>
    </row>
    <row r="19142" spans="7:7" s="66" customFormat="1" ht="14.25" x14ac:dyDescent="0.25">
      <c r="G19142" s="28"/>
    </row>
    <row r="19143" spans="7:7" s="66" customFormat="1" ht="14.25" x14ac:dyDescent="0.25">
      <c r="G19143" s="28"/>
    </row>
    <row r="19144" spans="7:7" s="66" customFormat="1" ht="14.25" x14ac:dyDescent="0.25">
      <c r="G19144" s="28"/>
    </row>
    <row r="19145" spans="7:7" s="66" customFormat="1" ht="14.25" x14ac:dyDescent="0.25">
      <c r="G19145" s="28"/>
    </row>
    <row r="19146" spans="7:7" s="66" customFormat="1" ht="14.25" x14ac:dyDescent="0.25">
      <c r="G19146" s="28"/>
    </row>
    <row r="19147" spans="7:7" s="66" customFormat="1" ht="14.25" x14ac:dyDescent="0.25">
      <c r="G19147" s="28"/>
    </row>
    <row r="19148" spans="7:7" s="66" customFormat="1" ht="14.25" x14ac:dyDescent="0.25">
      <c r="G19148" s="28"/>
    </row>
    <row r="19149" spans="7:7" s="66" customFormat="1" ht="14.25" x14ac:dyDescent="0.25">
      <c r="G19149" s="28"/>
    </row>
    <row r="19150" spans="7:7" s="66" customFormat="1" ht="14.25" x14ac:dyDescent="0.25">
      <c r="G19150" s="28"/>
    </row>
    <row r="19151" spans="7:7" s="66" customFormat="1" ht="14.25" x14ac:dyDescent="0.25">
      <c r="G19151" s="28"/>
    </row>
    <row r="19152" spans="7:7" s="66" customFormat="1" ht="14.25" x14ac:dyDescent="0.25">
      <c r="G19152" s="28"/>
    </row>
    <row r="19153" spans="7:7" s="66" customFormat="1" ht="14.25" x14ac:dyDescent="0.25">
      <c r="G19153" s="28"/>
    </row>
    <row r="19154" spans="7:7" s="66" customFormat="1" ht="14.25" x14ac:dyDescent="0.25">
      <c r="G19154" s="28"/>
    </row>
    <row r="19155" spans="7:7" s="66" customFormat="1" ht="14.25" x14ac:dyDescent="0.25">
      <c r="G19155" s="28"/>
    </row>
    <row r="19156" spans="7:7" s="66" customFormat="1" ht="14.25" x14ac:dyDescent="0.25">
      <c r="G19156" s="28"/>
    </row>
    <row r="19157" spans="7:7" s="66" customFormat="1" ht="14.25" x14ac:dyDescent="0.25">
      <c r="G19157" s="28"/>
    </row>
    <row r="19158" spans="7:7" s="66" customFormat="1" ht="14.25" x14ac:dyDescent="0.25">
      <c r="G19158" s="28"/>
    </row>
    <row r="19159" spans="7:7" s="66" customFormat="1" ht="14.25" x14ac:dyDescent="0.25">
      <c r="G19159" s="28"/>
    </row>
    <row r="19160" spans="7:7" s="66" customFormat="1" ht="14.25" x14ac:dyDescent="0.25">
      <c r="G19160" s="28"/>
    </row>
    <row r="19161" spans="7:7" s="66" customFormat="1" ht="14.25" x14ac:dyDescent="0.25">
      <c r="G19161" s="28"/>
    </row>
    <row r="19162" spans="7:7" s="66" customFormat="1" ht="14.25" x14ac:dyDescent="0.25">
      <c r="G19162" s="28"/>
    </row>
    <row r="19163" spans="7:7" s="66" customFormat="1" ht="14.25" x14ac:dyDescent="0.25">
      <c r="G19163" s="28"/>
    </row>
    <row r="19164" spans="7:7" s="66" customFormat="1" ht="14.25" x14ac:dyDescent="0.25">
      <c r="G19164" s="28"/>
    </row>
    <row r="19165" spans="7:7" s="66" customFormat="1" ht="14.25" x14ac:dyDescent="0.25">
      <c r="G19165" s="28"/>
    </row>
    <row r="19166" spans="7:7" s="66" customFormat="1" ht="14.25" x14ac:dyDescent="0.25">
      <c r="G19166" s="28"/>
    </row>
    <row r="19167" spans="7:7" s="66" customFormat="1" ht="14.25" x14ac:dyDescent="0.25">
      <c r="G19167" s="28"/>
    </row>
    <row r="19168" spans="7:7" s="66" customFormat="1" ht="14.25" x14ac:dyDescent="0.25">
      <c r="G19168" s="28"/>
    </row>
    <row r="19169" spans="7:7" s="66" customFormat="1" ht="14.25" x14ac:dyDescent="0.25">
      <c r="G19169" s="28"/>
    </row>
    <row r="19170" spans="7:7" s="66" customFormat="1" ht="14.25" x14ac:dyDescent="0.25">
      <c r="G19170" s="28"/>
    </row>
    <row r="19171" spans="7:7" s="66" customFormat="1" ht="14.25" x14ac:dyDescent="0.25">
      <c r="G19171" s="28"/>
    </row>
    <row r="19172" spans="7:7" s="66" customFormat="1" ht="14.25" x14ac:dyDescent="0.25">
      <c r="G19172" s="28"/>
    </row>
    <row r="19173" spans="7:7" s="66" customFormat="1" ht="14.25" x14ac:dyDescent="0.25">
      <c r="G19173" s="28"/>
    </row>
    <row r="19174" spans="7:7" s="66" customFormat="1" ht="14.25" x14ac:dyDescent="0.25">
      <c r="G19174" s="28"/>
    </row>
    <row r="19175" spans="7:7" s="66" customFormat="1" ht="14.25" x14ac:dyDescent="0.25">
      <c r="G19175" s="28"/>
    </row>
    <row r="19176" spans="7:7" s="66" customFormat="1" ht="14.25" x14ac:dyDescent="0.25">
      <c r="G19176" s="28"/>
    </row>
    <row r="19177" spans="7:7" s="66" customFormat="1" ht="14.25" x14ac:dyDescent="0.25">
      <c r="G19177" s="28"/>
    </row>
    <row r="19178" spans="7:7" s="66" customFormat="1" ht="14.25" x14ac:dyDescent="0.25">
      <c r="G19178" s="28"/>
    </row>
    <row r="19179" spans="7:7" s="66" customFormat="1" ht="14.25" x14ac:dyDescent="0.25">
      <c r="G19179" s="28"/>
    </row>
    <row r="19180" spans="7:7" s="66" customFormat="1" ht="14.25" x14ac:dyDescent="0.25">
      <c r="G19180" s="28"/>
    </row>
    <row r="19181" spans="7:7" s="66" customFormat="1" ht="14.25" x14ac:dyDescent="0.25">
      <c r="G19181" s="28"/>
    </row>
    <row r="19182" spans="7:7" s="66" customFormat="1" ht="14.25" x14ac:dyDescent="0.25">
      <c r="G19182" s="28"/>
    </row>
    <row r="19183" spans="7:7" s="66" customFormat="1" ht="14.25" x14ac:dyDescent="0.25">
      <c r="G19183" s="28"/>
    </row>
    <row r="19184" spans="7:7" s="66" customFormat="1" ht="14.25" x14ac:dyDescent="0.25">
      <c r="G19184" s="28"/>
    </row>
    <row r="19185" spans="7:7" s="66" customFormat="1" ht="14.25" x14ac:dyDescent="0.25">
      <c r="G19185" s="28"/>
    </row>
    <row r="19186" spans="7:7" s="66" customFormat="1" ht="14.25" x14ac:dyDescent="0.25">
      <c r="G19186" s="28"/>
    </row>
    <row r="19187" spans="7:7" s="66" customFormat="1" ht="14.25" x14ac:dyDescent="0.25">
      <c r="G19187" s="28"/>
    </row>
    <row r="19188" spans="7:7" s="66" customFormat="1" ht="14.25" x14ac:dyDescent="0.25">
      <c r="G19188" s="28"/>
    </row>
    <row r="19189" spans="7:7" s="66" customFormat="1" ht="14.25" x14ac:dyDescent="0.25">
      <c r="G19189" s="28"/>
    </row>
    <row r="19190" spans="7:7" s="66" customFormat="1" ht="14.25" x14ac:dyDescent="0.25">
      <c r="G19190" s="28"/>
    </row>
    <row r="19191" spans="7:7" s="66" customFormat="1" ht="14.25" x14ac:dyDescent="0.25">
      <c r="G19191" s="28"/>
    </row>
    <row r="19192" spans="7:7" s="66" customFormat="1" ht="14.25" x14ac:dyDescent="0.25">
      <c r="G19192" s="28"/>
    </row>
    <row r="19193" spans="7:7" s="66" customFormat="1" ht="14.25" x14ac:dyDescent="0.25">
      <c r="G19193" s="28"/>
    </row>
    <row r="19194" spans="7:7" s="66" customFormat="1" ht="14.25" x14ac:dyDescent="0.25">
      <c r="G19194" s="28"/>
    </row>
    <row r="19195" spans="7:7" s="66" customFormat="1" ht="14.25" x14ac:dyDescent="0.25">
      <c r="G19195" s="28"/>
    </row>
    <row r="19196" spans="7:7" s="66" customFormat="1" ht="14.25" x14ac:dyDescent="0.25">
      <c r="G19196" s="28"/>
    </row>
    <row r="19197" spans="7:7" s="66" customFormat="1" ht="14.25" x14ac:dyDescent="0.25">
      <c r="G19197" s="28"/>
    </row>
    <row r="19198" spans="7:7" s="66" customFormat="1" ht="14.25" x14ac:dyDescent="0.25">
      <c r="G19198" s="28"/>
    </row>
    <row r="19199" spans="7:7" s="66" customFormat="1" ht="14.25" x14ac:dyDescent="0.25">
      <c r="G19199" s="28"/>
    </row>
    <row r="19200" spans="7:7" s="66" customFormat="1" ht="14.25" x14ac:dyDescent="0.25">
      <c r="G19200" s="28"/>
    </row>
    <row r="19201" spans="7:7" s="66" customFormat="1" ht="14.25" x14ac:dyDescent="0.25">
      <c r="G19201" s="28"/>
    </row>
    <row r="19202" spans="7:7" s="66" customFormat="1" ht="14.25" x14ac:dyDescent="0.25">
      <c r="G19202" s="28"/>
    </row>
    <row r="19203" spans="7:7" s="66" customFormat="1" ht="14.25" x14ac:dyDescent="0.25">
      <c r="G19203" s="28"/>
    </row>
    <row r="19204" spans="7:7" s="66" customFormat="1" ht="14.25" x14ac:dyDescent="0.25">
      <c r="G19204" s="28"/>
    </row>
    <row r="19205" spans="7:7" s="66" customFormat="1" ht="14.25" x14ac:dyDescent="0.25">
      <c r="G19205" s="28"/>
    </row>
    <row r="19206" spans="7:7" s="66" customFormat="1" ht="14.25" x14ac:dyDescent="0.25">
      <c r="G19206" s="28"/>
    </row>
    <row r="19207" spans="7:7" s="66" customFormat="1" ht="14.25" x14ac:dyDescent="0.25">
      <c r="G19207" s="28"/>
    </row>
    <row r="19208" spans="7:7" s="66" customFormat="1" ht="14.25" x14ac:dyDescent="0.25">
      <c r="G19208" s="28"/>
    </row>
    <row r="19209" spans="7:7" s="66" customFormat="1" ht="14.25" x14ac:dyDescent="0.25">
      <c r="G19209" s="28"/>
    </row>
    <row r="19210" spans="7:7" s="66" customFormat="1" ht="14.25" x14ac:dyDescent="0.25">
      <c r="G19210" s="28"/>
    </row>
    <row r="19211" spans="7:7" s="66" customFormat="1" ht="14.25" x14ac:dyDescent="0.25">
      <c r="G19211" s="28"/>
    </row>
    <row r="19212" spans="7:7" s="66" customFormat="1" ht="14.25" x14ac:dyDescent="0.25">
      <c r="G19212" s="28"/>
    </row>
    <row r="19213" spans="7:7" s="66" customFormat="1" ht="14.25" x14ac:dyDescent="0.25">
      <c r="G19213" s="28"/>
    </row>
    <row r="19214" spans="7:7" s="66" customFormat="1" ht="14.25" x14ac:dyDescent="0.25">
      <c r="G19214" s="28"/>
    </row>
    <row r="19215" spans="7:7" s="66" customFormat="1" ht="14.25" x14ac:dyDescent="0.25">
      <c r="G19215" s="28"/>
    </row>
    <row r="19216" spans="7:7" s="66" customFormat="1" ht="14.25" x14ac:dyDescent="0.25">
      <c r="G19216" s="28"/>
    </row>
    <row r="19217" spans="7:7" s="66" customFormat="1" ht="14.25" x14ac:dyDescent="0.25">
      <c r="G19217" s="28"/>
    </row>
    <row r="19218" spans="7:7" s="66" customFormat="1" ht="14.25" x14ac:dyDescent="0.25">
      <c r="G19218" s="28"/>
    </row>
    <row r="19219" spans="7:7" s="66" customFormat="1" ht="14.25" x14ac:dyDescent="0.25">
      <c r="G19219" s="28"/>
    </row>
    <row r="19220" spans="7:7" s="66" customFormat="1" ht="14.25" x14ac:dyDescent="0.25">
      <c r="G19220" s="28"/>
    </row>
    <row r="19221" spans="7:7" s="66" customFormat="1" ht="14.25" x14ac:dyDescent="0.25">
      <c r="G19221" s="28"/>
    </row>
    <row r="19222" spans="7:7" s="66" customFormat="1" ht="14.25" x14ac:dyDescent="0.25">
      <c r="G19222" s="28"/>
    </row>
    <row r="19223" spans="7:7" s="66" customFormat="1" ht="14.25" x14ac:dyDescent="0.25">
      <c r="G19223" s="28"/>
    </row>
    <row r="19224" spans="7:7" s="66" customFormat="1" ht="14.25" x14ac:dyDescent="0.25">
      <c r="G19224" s="28"/>
    </row>
    <row r="19225" spans="7:7" s="66" customFormat="1" ht="14.25" x14ac:dyDescent="0.25">
      <c r="G19225" s="28"/>
    </row>
    <row r="19226" spans="7:7" s="66" customFormat="1" ht="14.25" x14ac:dyDescent="0.25">
      <c r="G19226" s="28"/>
    </row>
    <row r="19227" spans="7:7" s="66" customFormat="1" ht="14.25" x14ac:dyDescent="0.25">
      <c r="G19227" s="28"/>
    </row>
    <row r="19228" spans="7:7" s="66" customFormat="1" ht="14.25" x14ac:dyDescent="0.25">
      <c r="G19228" s="28"/>
    </row>
    <row r="19229" spans="7:7" s="66" customFormat="1" ht="14.25" x14ac:dyDescent="0.25">
      <c r="G19229" s="28"/>
    </row>
    <row r="19230" spans="7:7" s="66" customFormat="1" ht="14.25" x14ac:dyDescent="0.25">
      <c r="G19230" s="28"/>
    </row>
    <row r="19231" spans="7:7" s="66" customFormat="1" ht="14.25" x14ac:dyDescent="0.25">
      <c r="G19231" s="28"/>
    </row>
    <row r="19232" spans="7:7" s="66" customFormat="1" ht="14.25" x14ac:dyDescent="0.25">
      <c r="G19232" s="28"/>
    </row>
    <row r="19233" spans="7:7" s="66" customFormat="1" ht="14.25" x14ac:dyDescent="0.25">
      <c r="G19233" s="28"/>
    </row>
    <row r="19234" spans="7:7" s="66" customFormat="1" ht="14.25" x14ac:dyDescent="0.25">
      <c r="G19234" s="28"/>
    </row>
    <row r="19235" spans="7:7" s="66" customFormat="1" ht="14.25" x14ac:dyDescent="0.25">
      <c r="G19235" s="28"/>
    </row>
    <row r="19236" spans="7:7" s="66" customFormat="1" ht="14.25" x14ac:dyDescent="0.25">
      <c r="G19236" s="28"/>
    </row>
    <row r="19237" spans="7:7" s="66" customFormat="1" ht="14.25" x14ac:dyDescent="0.25">
      <c r="G19237" s="28"/>
    </row>
    <row r="19238" spans="7:7" s="66" customFormat="1" ht="14.25" x14ac:dyDescent="0.25">
      <c r="G19238" s="28"/>
    </row>
    <row r="19239" spans="7:7" s="66" customFormat="1" ht="14.25" x14ac:dyDescent="0.25">
      <c r="G19239" s="28"/>
    </row>
    <row r="19240" spans="7:7" s="66" customFormat="1" ht="14.25" x14ac:dyDescent="0.25">
      <c r="G19240" s="28"/>
    </row>
    <row r="19241" spans="7:7" s="66" customFormat="1" ht="14.25" x14ac:dyDescent="0.25">
      <c r="G19241" s="28"/>
    </row>
    <row r="19242" spans="7:7" s="66" customFormat="1" ht="14.25" x14ac:dyDescent="0.25">
      <c r="G19242" s="28"/>
    </row>
    <row r="19243" spans="7:7" s="66" customFormat="1" ht="14.25" x14ac:dyDescent="0.25">
      <c r="G19243" s="28"/>
    </row>
    <row r="19244" spans="7:7" s="66" customFormat="1" ht="14.25" x14ac:dyDescent="0.25">
      <c r="G19244" s="28"/>
    </row>
    <row r="19245" spans="7:7" s="66" customFormat="1" ht="14.25" x14ac:dyDescent="0.25">
      <c r="G19245" s="28"/>
    </row>
    <row r="19246" spans="7:7" s="66" customFormat="1" ht="14.25" x14ac:dyDescent="0.25">
      <c r="G19246" s="28"/>
    </row>
    <row r="19247" spans="7:7" s="66" customFormat="1" ht="14.25" x14ac:dyDescent="0.25">
      <c r="G19247" s="28"/>
    </row>
    <row r="19248" spans="7:7" s="66" customFormat="1" ht="14.25" x14ac:dyDescent="0.25">
      <c r="G19248" s="28"/>
    </row>
    <row r="19249" spans="7:7" s="66" customFormat="1" ht="14.25" x14ac:dyDescent="0.25">
      <c r="G19249" s="28"/>
    </row>
    <row r="19250" spans="7:7" s="66" customFormat="1" ht="14.25" x14ac:dyDescent="0.25">
      <c r="G19250" s="28"/>
    </row>
    <row r="19251" spans="7:7" s="66" customFormat="1" ht="14.25" x14ac:dyDescent="0.25">
      <c r="G19251" s="28"/>
    </row>
    <row r="19252" spans="7:7" s="66" customFormat="1" ht="14.25" x14ac:dyDescent="0.25">
      <c r="G19252" s="28"/>
    </row>
    <row r="19253" spans="7:7" s="66" customFormat="1" ht="14.25" x14ac:dyDescent="0.25">
      <c r="G19253" s="28"/>
    </row>
    <row r="19254" spans="7:7" s="66" customFormat="1" ht="14.25" x14ac:dyDescent="0.25">
      <c r="G19254" s="28"/>
    </row>
    <row r="19255" spans="7:7" s="66" customFormat="1" ht="14.25" x14ac:dyDescent="0.25">
      <c r="G19255" s="28"/>
    </row>
    <row r="19256" spans="7:7" s="66" customFormat="1" ht="14.25" x14ac:dyDescent="0.25">
      <c r="G19256" s="28"/>
    </row>
    <row r="19257" spans="7:7" s="66" customFormat="1" ht="14.25" x14ac:dyDescent="0.25">
      <c r="G19257" s="28"/>
    </row>
    <row r="19258" spans="7:7" s="66" customFormat="1" ht="14.25" x14ac:dyDescent="0.25">
      <c r="G19258" s="28"/>
    </row>
    <row r="19259" spans="7:7" s="66" customFormat="1" ht="14.25" x14ac:dyDescent="0.25">
      <c r="G19259" s="28"/>
    </row>
    <row r="19260" spans="7:7" s="66" customFormat="1" ht="14.25" x14ac:dyDescent="0.25">
      <c r="G19260" s="28"/>
    </row>
    <row r="19261" spans="7:7" s="66" customFormat="1" ht="14.25" x14ac:dyDescent="0.25">
      <c r="G19261" s="28"/>
    </row>
    <row r="19262" spans="7:7" s="66" customFormat="1" ht="14.25" x14ac:dyDescent="0.25">
      <c r="G19262" s="28"/>
    </row>
    <row r="19263" spans="7:7" s="66" customFormat="1" ht="14.25" x14ac:dyDescent="0.25">
      <c r="G19263" s="28"/>
    </row>
    <row r="19264" spans="7:7" s="66" customFormat="1" ht="14.25" x14ac:dyDescent="0.25">
      <c r="G19264" s="28"/>
    </row>
    <row r="19265" spans="7:7" s="66" customFormat="1" ht="14.25" x14ac:dyDescent="0.25">
      <c r="G19265" s="28"/>
    </row>
    <row r="19266" spans="7:7" s="66" customFormat="1" ht="14.25" x14ac:dyDescent="0.25">
      <c r="G19266" s="28"/>
    </row>
    <row r="19267" spans="7:7" s="66" customFormat="1" ht="14.25" x14ac:dyDescent="0.25">
      <c r="G19267" s="28"/>
    </row>
    <row r="19268" spans="7:7" s="66" customFormat="1" ht="14.25" x14ac:dyDescent="0.25">
      <c r="G19268" s="28"/>
    </row>
    <row r="19269" spans="7:7" s="66" customFormat="1" ht="14.25" x14ac:dyDescent="0.25">
      <c r="G19269" s="28"/>
    </row>
    <row r="19270" spans="7:7" s="66" customFormat="1" ht="14.25" x14ac:dyDescent="0.25">
      <c r="G19270" s="28"/>
    </row>
    <row r="19271" spans="7:7" s="66" customFormat="1" ht="14.25" x14ac:dyDescent="0.25">
      <c r="G19271" s="28"/>
    </row>
    <row r="19272" spans="7:7" s="66" customFormat="1" ht="14.25" x14ac:dyDescent="0.25">
      <c r="G19272" s="28"/>
    </row>
    <row r="19273" spans="7:7" s="66" customFormat="1" ht="14.25" x14ac:dyDescent="0.25">
      <c r="G19273" s="28"/>
    </row>
    <row r="19274" spans="7:7" s="66" customFormat="1" ht="14.25" x14ac:dyDescent="0.25">
      <c r="G19274" s="28"/>
    </row>
    <row r="19275" spans="7:7" s="66" customFormat="1" ht="14.25" x14ac:dyDescent="0.25">
      <c r="G19275" s="28"/>
    </row>
    <row r="19276" spans="7:7" s="66" customFormat="1" ht="14.25" x14ac:dyDescent="0.25">
      <c r="G19276" s="28"/>
    </row>
    <row r="19277" spans="7:7" s="66" customFormat="1" ht="14.25" x14ac:dyDescent="0.25">
      <c r="G19277" s="28"/>
    </row>
    <row r="19278" spans="7:7" s="66" customFormat="1" ht="14.25" x14ac:dyDescent="0.25">
      <c r="G19278" s="28"/>
    </row>
    <row r="19279" spans="7:7" s="66" customFormat="1" ht="14.25" x14ac:dyDescent="0.25">
      <c r="G19279" s="28"/>
    </row>
    <row r="19280" spans="7:7" s="66" customFormat="1" ht="14.25" x14ac:dyDescent="0.25">
      <c r="G19280" s="28"/>
    </row>
    <row r="19281" spans="7:7" s="66" customFormat="1" ht="14.25" x14ac:dyDescent="0.25">
      <c r="G19281" s="28"/>
    </row>
    <row r="19282" spans="7:7" s="66" customFormat="1" ht="14.25" x14ac:dyDescent="0.25">
      <c r="G19282" s="28"/>
    </row>
    <row r="19283" spans="7:7" s="66" customFormat="1" ht="14.25" x14ac:dyDescent="0.25">
      <c r="G19283" s="28"/>
    </row>
    <row r="19284" spans="7:7" s="66" customFormat="1" ht="14.25" x14ac:dyDescent="0.25">
      <c r="G19284" s="28"/>
    </row>
    <row r="19285" spans="7:7" s="66" customFormat="1" ht="14.25" x14ac:dyDescent="0.25">
      <c r="G19285" s="28"/>
    </row>
    <row r="19286" spans="7:7" s="66" customFormat="1" ht="14.25" x14ac:dyDescent="0.25">
      <c r="G19286" s="28"/>
    </row>
    <row r="19287" spans="7:7" s="66" customFormat="1" ht="14.25" x14ac:dyDescent="0.25">
      <c r="G19287" s="28"/>
    </row>
    <row r="19288" spans="7:7" s="66" customFormat="1" ht="14.25" x14ac:dyDescent="0.25">
      <c r="G19288" s="28"/>
    </row>
    <row r="19289" spans="7:7" s="66" customFormat="1" ht="14.25" x14ac:dyDescent="0.25">
      <c r="G19289" s="28"/>
    </row>
    <row r="19290" spans="7:7" s="66" customFormat="1" ht="14.25" x14ac:dyDescent="0.25">
      <c r="G19290" s="28"/>
    </row>
    <row r="19291" spans="7:7" s="66" customFormat="1" ht="14.25" x14ac:dyDescent="0.25">
      <c r="G19291" s="28"/>
    </row>
    <row r="19292" spans="7:7" s="66" customFormat="1" ht="14.25" x14ac:dyDescent="0.25">
      <c r="G19292" s="28"/>
    </row>
    <row r="19293" spans="7:7" s="66" customFormat="1" ht="14.25" x14ac:dyDescent="0.25">
      <c r="G19293" s="28"/>
    </row>
    <row r="19294" spans="7:7" s="66" customFormat="1" ht="14.25" x14ac:dyDescent="0.25">
      <c r="G19294" s="28"/>
    </row>
    <row r="19295" spans="7:7" s="66" customFormat="1" ht="14.25" x14ac:dyDescent="0.25">
      <c r="G19295" s="28"/>
    </row>
    <row r="19296" spans="7:7" s="66" customFormat="1" ht="14.25" x14ac:dyDescent="0.25">
      <c r="G19296" s="28"/>
    </row>
    <row r="19297" spans="7:7" s="66" customFormat="1" ht="14.25" x14ac:dyDescent="0.25">
      <c r="G19297" s="28"/>
    </row>
    <row r="19298" spans="7:7" s="66" customFormat="1" ht="14.25" x14ac:dyDescent="0.25">
      <c r="G19298" s="28"/>
    </row>
    <row r="19299" spans="7:7" s="66" customFormat="1" ht="14.25" x14ac:dyDescent="0.25">
      <c r="G19299" s="28"/>
    </row>
    <row r="19300" spans="7:7" s="66" customFormat="1" ht="14.25" x14ac:dyDescent="0.25">
      <c r="G19300" s="28"/>
    </row>
    <row r="19301" spans="7:7" s="66" customFormat="1" ht="14.25" x14ac:dyDescent="0.25">
      <c r="G19301" s="28"/>
    </row>
    <row r="19302" spans="7:7" s="66" customFormat="1" ht="14.25" x14ac:dyDescent="0.25">
      <c r="G19302" s="28"/>
    </row>
    <row r="19303" spans="7:7" s="66" customFormat="1" ht="14.25" x14ac:dyDescent="0.25">
      <c r="G19303" s="28"/>
    </row>
    <row r="19304" spans="7:7" s="66" customFormat="1" ht="14.25" x14ac:dyDescent="0.25">
      <c r="G19304" s="28"/>
    </row>
    <row r="19305" spans="7:7" s="66" customFormat="1" ht="14.25" x14ac:dyDescent="0.25">
      <c r="G19305" s="28"/>
    </row>
    <row r="19306" spans="7:7" s="66" customFormat="1" ht="14.25" x14ac:dyDescent="0.25">
      <c r="G19306" s="28"/>
    </row>
    <row r="19307" spans="7:7" s="66" customFormat="1" ht="14.25" x14ac:dyDescent="0.25">
      <c r="G19307" s="28"/>
    </row>
    <row r="19308" spans="7:7" s="66" customFormat="1" ht="14.25" x14ac:dyDescent="0.25">
      <c r="G19308" s="28"/>
    </row>
    <row r="19309" spans="7:7" s="66" customFormat="1" ht="14.25" x14ac:dyDescent="0.25">
      <c r="G19309" s="28"/>
    </row>
    <row r="19310" spans="7:7" s="66" customFormat="1" ht="14.25" x14ac:dyDescent="0.25">
      <c r="G19310" s="28"/>
    </row>
    <row r="19311" spans="7:7" s="66" customFormat="1" ht="14.25" x14ac:dyDescent="0.25">
      <c r="G19311" s="28"/>
    </row>
    <row r="19312" spans="7:7" s="66" customFormat="1" ht="14.25" x14ac:dyDescent="0.25">
      <c r="G19312" s="28"/>
    </row>
    <row r="19313" spans="7:7" s="66" customFormat="1" ht="14.25" x14ac:dyDescent="0.25">
      <c r="G19313" s="28"/>
    </row>
    <row r="19314" spans="7:7" s="66" customFormat="1" ht="14.25" x14ac:dyDescent="0.25">
      <c r="G19314" s="28"/>
    </row>
    <row r="19315" spans="7:7" s="66" customFormat="1" ht="14.25" x14ac:dyDescent="0.25">
      <c r="G19315" s="28"/>
    </row>
    <row r="19316" spans="7:7" s="66" customFormat="1" ht="14.25" x14ac:dyDescent="0.25">
      <c r="G19316" s="28"/>
    </row>
    <row r="19317" spans="7:7" s="66" customFormat="1" ht="14.25" x14ac:dyDescent="0.25">
      <c r="G19317" s="28"/>
    </row>
    <row r="19318" spans="7:7" s="66" customFormat="1" ht="14.25" x14ac:dyDescent="0.25">
      <c r="G19318" s="28"/>
    </row>
    <row r="19319" spans="7:7" s="66" customFormat="1" ht="14.25" x14ac:dyDescent="0.25">
      <c r="G19319" s="28"/>
    </row>
    <row r="19320" spans="7:7" s="66" customFormat="1" ht="14.25" x14ac:dyDescent="0.25">
      <c r="G19320" s="28"/>
    </row>
    <row r="19321" spans="7:7" s="66" customFormat="1" ht="14.25" x14ac:dyDescent="0.25">
      <c r="G19321" s="28"/>
    </row>
    <row r="19322" spans="7:7" s="66" customFormat="1" ht="14.25" x14ac:dyDescent="0.25">
      <c r="G19322" s="28"/>
    </row>
    <row r="19323" spans="7:7" s="66" customFormat="1" ht="14.25" x14ac:dyDescent="0.25">
      <c r="G19323" s="28"/>
    </row>
    <row r="19324" spans="7:7" s="66" customFormat="1" ht="14.25" x14ac:dyDescent="0.25">
      <c r="G19324" s="28"/>
    </row>
    <row r="19325" spans="7:7" s="66" customFormat="1" ht="14.25" x14ac:dyDescent="0.25">
      <c r="G19325" s="28"/>
    </row>
    <row r="19326" spans="7:7" s="66" customFormat="1" ht="14.25" x14ac:dyDescent="0.25">
      <c r="G19326" s="28"/>
    </row>
    <row r="19327" spans="7:7" s="66" customFormat="1" ht="14.25" x14ac:dyDescent="0.25">
      <c r="G19327" s="28"/>
    </row>
    <row r="19328" spans="7:7" s="66" customFormat="1" ht="14.25" x14ac:dyDescent="0.25">
      <c r="G19328" s="28"/>
    </row>
    <row r="19329" spans="7:7" s="66" customFormat="1" ht="14.25" x14ac:dyDescent="0.25">
      <c r="G19329" s="28"/>
    </row>
    <row r="19330" spans="7:7" s="66" customFormat="1" ht="14.25" x14ac:dyDescent="0.25">
      <c r="G19330" s="28"/>
    </row>
    <row r="19331" spans="7:7" s="66" customFormat="1" ht="14.25" x14ac:dyDescent="0.25">
      <c r="G19331" s="28"/>
    </row>
    <row r="19332" spans="7:7" s="66" customFormat="1" ht="14.25" x14ac:dyDescent="0.25">
      <c r="G19332" s="28"/>
    </row>
    <row r="19333" spans="7:7" s="66" customFormat="1" ht="14.25" x14ac:dyDescent="0.25">
      <c r="G19333" s="28"/>
    </row>
    <row r="19334" spans="7:7" s="66" customFormat="1" ht="14.25" x14ac:dyDescent="0.25">
      <c r="G19334" s="28"/>
    </row>
    <row r="19335" spans="7:7" s="66" customFormat="1" ht="14.25" x14ac:dyDescent="0.25">
      <c r="G19335" s="28"/>
    </row>
    <row r="19336" spans="7:7" s="66" customFormat="1" ht="14.25" x14ac:dyDescent="0.25">
      <c r="G19336" s="28"/>
    </row>
    <row r="19337" spans="7:7" s="66" customFormat="1" ht="14.25" x14ac:dyDescent="0.25">
      <c r="G19337" s="28"/>
    </row>
    <row r="19338" spans="7:7" s="66" customFormat="1" ht="14.25" x14ac:dyDescent="0.25">
      <c r="G19338" s="28"/>
    </row>
    <row r="19339" spans="7:7" s="66" customFormat="1" ht="14.25" x14ac:dyDescent="0.25">
      <c r="G19339" s="28"/>
    </row>
    <row r="19340" spans="7:7" s="66" customFormat="1" ht="14.25" x14ac:dyDescent="0.25">
      <c r="G19340" s="28"/>
    </row>
    <row r="19341" spans="7:7" s="66" customFormat="1" ht="14.25" x14ac:dyDescent="0.25">
      <c r="G19341" s="28"/>
    </row>
    <row r="19342" spans="7:7" s="66" customFormat="1" ht="14.25" x14ac:dyDescent="0.25">
      <c r="G19342" s="28"/>
    </row>
    <row r="19343" spans="7:7" s="66" customFormat="1" ht="14.25" x14ac:dyDescent="0.25">
      <c r="G19343" s="28"/>
    </row>
    <row r="19344" spans="7:7" s="66" customFormat="1" ht="14.25" x14ac:dyDescent="0.25">
      <c r="G19344" s="28"/>
    </row>
    <row r="19345" spans="7:7" s="66" customFormat="1" ht="14.25" x14ac:dyDescent="0.25">
      <c r="G19345" s="28"/>
    </row>
    <row r="19346" spans="7:7" s="66" customFormat="1" ht="14.25" x14ac:dyDescent="0.25">
      <c r="G19346" s="28"/>
    </row>
    <row r="19347" spans="7:7" s="66" customFormat="1" ht="14.25" x14ac:dyDescent="0.25">
      <c r="G19347" s="28"/>
    </row>
    <row r="19348" spans="7:7" s="66" customFormat="1" ht="14.25" x14ac:dyDescent="0.25">
      <c r="G19348" s="28"/>
    </row>
    <row r="19349" spans="7:7" s="66" customFormat="1" ht="14.25" x14ac:dyDescent="0.25">
      <c r="G19349" s="28"/>
    </row>
    <row r="19350" spans="7:7" s="66" customFormat="1" ht="14.25" x14ac:dyDescent="0.25">
      <c r="G19350" s="28"/>
    </row>
    <row r="19351" spans="7:7" s="66" customFormat="1" ht="14.25" x14ac:dyDescent="0.25">
      <c r="G19351" s="28"/>
    </row>
    <row r="19352" spans="7:7" s="66" customFormat="1" ht="14.25" x14ac:dyDescent="0.25">
      <c r="G19352" s="28"/>
    </row>
    <row r="19353" spans="7:7" s="66" customFormat="1" ht="14.25" x14ac:dyDescent="0.25">
      <c r="G19353" s="28"/>
    </row>
    <row r="19354" spans="7:7" s="66" customFormat="1" ht="14.25" x14ac:dyDescent="0.25">
      <c r="G19354" s="28"/>
    </row>
    <row r="19355" spans="7:7" s="66" customFormat="1" ht="14.25" x14ac:dyDescent="0.25">
      <c r="G19355" s="28"/>
    </row>
    <row r="19356" spans="7:7" s="66" customFormat="1" ht="14.25" x14ac:dyDescent="0.25">
      <c r="G19356" s="28"/>
    </row>
    <row r="19357" spans="7:7" s="66" customFormat="1" ht="14.25" x14ac:dyDescent="0.25">
      <c r="G19357" s="28"/>
    </row>
    <row r="19358" spans="7:7" s="66" customFormat="1" ht="14.25" x14ac:dyDescent="0.25">
      <c r="G19358" s="28"/>
    </row>
    <row r="19359" spans="7:7" s="66" customFormat="1" ht="14.25" x14ac:dyDescent="0.25">
      <c r="G19359" s="28"/>
    </row>
    <row r="19360" spans="7:7" s="66" customFormat="1" ht="14.25" x14ac:dyDescent="0.25">
      <c r="G19360" s="28"/>
    </row>
    <row r="19361" spans="7:7" s="66" customFormat="1" ht="14.25" x14ac:dyDescent="0.25">
      <c r="G19361" s="28"/>
    </row>
    <row r="19362" spans="7:7" s="66" customFormat="1" ht="14.25" x14ac:dyDescent="0.25">
      <c r="G19362" s="28"/>
    </row>
    <row r="19363" spans="7:7" s="66" customFormat="1" ht="14.25" x14ac:dyDescent="0.25">
      <c r="G19363" s="28"/>
    </row>
    <row r="19364" spans="7:7" s="66" customFormat="1" ht="14.25" x14ac:dyDescent="0.25">
      <c r="G19364" s="28"/>
    </row>
    <row r="19365" spans="7:7" s="66" customFormat="1" ht="14.25" x14ac:dyDescent="0.25">
      <c r="G19365" s="28"/>
    </row>
    <row r="19366" spans="7:7" s="66" customFormat="1" ht="14.25" x14ac:dyDescent="0.25">
      <c r="G19366" s="28"/>
    </row>
    <row r="19367" spans="7:7" s="66" customFormat="1" ht="14.25" x14ac:dyDescent="0.25">
      <c r="G19367" s="28"/>
    </row>
    <row r="19368" spans="7:7" s="66" customFormat="1" ht="14.25" x14ac:dyDescent="0.25">
      <c r="G19368" s="28"/>
    </row>
    <row r="19369" spans="7:7" s="66" customFormat="1" ht="14.25" x14ac:dyDescent="0.25">
      <c r="G19369" s="28"/>
    </row>
    <row r="19370" spans="7:7" s="66" customFormat="1" ht="14.25" x14ac:dyDescent="0.25">
      <c r="G19370" s="28"/>
    </row>
    <row r="19371" spans="7:7" s="66" customFormat="1" ht="14.25" x14ac:dyDescent="0.25">
      <c r="G19371" s="28"/>
    </row>
    <row r="19372" spans="7:7" s="66" customFormat="1" ht="14.25" x14ac:dyDescent="0.25">
      <c r="G19372" s="28"/>
    </row>
    <row r="19373" spans="7:7" s="66" customFormat="1" ht="14.25" x14ac:dyDescent="0.25">
      <c r="G19373" s="28"/>
    </row>
    <row r="19374" spans="7:7" s="66" customFormat="1" ht="14.25" x14ac:dyDescent="0.25">
      <c r="G19374" s="28"/>
    </row>
    <row r="19375" spans="7:7" s="66" customFormat="1" ht="14.25" x14ac:dyDescent="0.25">
      <c r="G19375" s="28"/>
    </row>
    <row r="19376" spans="7:7" s="66" customFormat="1" ht="14.25" x14ac:dyDescent="0.25">
      <c r="G19376" s="28"/>
    </row>
    <row r="19377" spans="7:7" s="66" customFormat="1" ht="14.25" x14ac:dyDescent="0.25">
      <c r="G19377" s="28"/>
    </row>
    <row r="19378" spans="7:7" s="66" customFormat="1" ht="14.25" x14ac:dyDescent="0.25">
      <c r="G19378" s="28"/>
    </row>
    <row r="19379" spans="7:7" s="66" customFormat="1" ht="14.25" x14ac:dyDescent="0.25">
      <c r="G19379" s="28"/>
    </row>
    <row r="19380" spans="7:7" s="66" customFormat="1" ht="14.25" x14ac:dyDescent="0.25">
      <c r="G19380" s="28"/>
    </row>
    <row r="19381" spans="7:7" s="66" customFormat="1" ht="14.25" x14ac:dyDescent="0.25">
      <c r="G19381" s="28"/>
    </row>
    <row r="19382" spans="7:7" s="66" customFormat="1" ht="14.25" x14ac:dyDescent="0.25">
      <c r="G19382" s="28"/>
    </row>
    <row r="19383" spans="7:7" s="66" customFormat="1" ht="14.25" x14ac:dyDescent="0.25">
      <c r="G19383" s="28"/>
    </row>
    <row r="19384" spans="7:7" s="66" customFormat="1" ht="14.25" x14ac:dyDescent="0.25">
      <c r="G19384" s="28"/>
    </row>
    <row r="19385" spans="7:7" s="66" customFormat="1" ht="14.25" x14ac:dyDescent="0.25">
      <c r="G19385" s="28"/>
    </row>
    <row r="19386" spans="7:7" s="66" customFormat="1" ht="14.25" x14ac:dyDescent="0.25">
      <c r="G19386" s="28"/>
    </row>
    <row r="19387" spans="7:7" s="66" customFormat="1" ht="14.25" x14ac:dyDescent="0.25">
      <c r="G19387" s="28"/>
    </row>
    <row r="19388" spans="7:7" s="66" customFormat="1" ht="14.25" x14ac:dyDescent="0.25">
      <c r="G19388" s="28"/>
    </row>
    <row r="19389" spans="7:7" s="66" customFormat="1" ht="14.25" x14ac:dyDescent="0.25">
      <c r="G19389" s="28"/>
    </row>
    <row r="19390" spans="7:7" s="66" customFormat="1" ht="14.25" x14ac:dyDescent="0.25">
      <c r="G19390" s="28"/>
    </row>
    <row r="19391" spans="7:7" s="66" customFormat="1" ht="14.25" x14ac:dyDescent="0.25">
      <c r="G19391" s="28"/>
    </row>
    <row r="19392" spans="7:7" s="66" customFormat="1" ht="14.25" x14ac:dyDescent="0.25">
      <c r="G19392" s="28"/>
    </row>
    <row r="19393" spans="7:7" s="66" customFormat="1" ht="14.25" x14ac:dyDescent="0.25">
      <c r="G19393" s="28"/>
    </row>
    <row r="19394" spans="7:7" s="66" customFormat="1" ht="14.25" x14ac:dyDescent="0.25">
      <c r="G19394" s="28"/>
    </row>
    <row r="19395" spans="7:7" s="66" customFormat="1" ht="14.25" x14ac:dyDescent="0.25">
      <c r="G19395" s="28"/>
    </row>
    <row r="19396" spans="7:7" s="66" customFormat="1" ht="14.25" x14ac:dyDescent="0.25">
      <c r="G19396" s="28"/>
    </row>
    <row r="19397" spans="7:7" s="66" customFormat="1" ht="14.25" x14ac:dyDescent="0.25">
      <c r="G19397" s="28"/>
    </row>
    <row r="19398" spans="7:7" s="66" customFormat="1" ht="14.25" x14ac:dyDescent="0.25">
      <c r="G19398" s="28"/>
    </row>
    <row r="19399" spans="7:7" s="66" customFormat="1" ht="14.25" x14ac:dyDescent="0.25">
      <c r="G19399" s="28"/>
    </row>
    <row r="19400" spans="7:7" s="66" customFormat="1" ht="14.25" x14ac:dyDescent="0.25">
      <c r="G19400" s="28"/>
    </row>
    <row r="19401" spans="7:7" s="66" customFormat="1" ht="14.25" x14ac:dyDescent="0.25">
      <c r="G19401" s="28"/>
    </row>
    <row r="19402" spans="7:7" s="66" customFormat="1" ht="14.25" x14ac:dyDescent="0.25">
      <c r="G19402" s="28"/>
    </row>
    <row r="19403" spans="7:7" s="66" customFormat="1" ht="14.25" x14ac:dyDescent="0.25">
      <c r="G19403" s="28"/>
    </row>
    <row r="19404" spans="7:7" s="66" customFormat="1" ht="14.25" x14ac:dyDescent="0.25">
      <c r="G19404" s="28"/>
    </row>
    <row r="19405" spans="7:7" s="66" customFormat="1" ht="14.25" x14ac:dyDescent="0.25">
      <c r="G19405" s="28"/>
    </row>
    <row r="19406" spans="7:7" s="66" customFormat="1" ht="14.25" x14ac:dyDescent="0.25">
      <c r="G19406" s="28"/>
    </row>
    <row r="19407" spans="7:7" s="66" customFormat="1" ht="14.25" x14ac:dyDescent="0.25">
      <c r="G19407" s="28"/>
    </row>
    <row r="19408" spans="7:7" s="66" customFormat="1" ht="14.25" x14ac:dyDescent="0.25">
      <c r="G19408" s="28"/>
    </row>
    <row r="19409" spans="7:7" s="66" customFormat="1" ht="14.25" x14ac:dyDescent="0.25">
      <c r="G19409" s="28"/>
    </row>
    <row r="19410" spans="7:7" s="66" customFormat="1" ht="14.25" x14ac:dyDescent="0.25">
      <c r="G19410" s="28"/>
    </row>
    <row r="19411" spans="7:7" s="66" customFormat="1" ht="14.25" x14ac:dyDescent="0.25">
      <c r="G19411" s="28"/>
    </row>
    <row r="19412" spans="7:7" s="66" customFormat="1" ht="14.25" x14ac:dyDescent="0.25">
      <c r="G19412" s="28"/>
    </row>
    <row r="19413" spans="7:7" s="66" customFormat="1" ht="14.25" x14ac:dyDescent="0.25">
      <c r="G19413" s="28"/>
    </row>
    <row r="19414" spans="7:7" s="66" customFormat="1" ht="14.25" x14ac:dyDescent="0.25">
      <c r="G19414" s="28"/>
    </row>
    <row r="19415" spans="7:7" s="66" customFormat="1" ht="14.25" x14ac:dyDescent="0.25">
      <c r="G19415" s="28"/>
    </row>
    <row r="19416" spans="7:7" s="66" customFormat="1" ht="14.25" x14ac:dyDescent="0.25">
      <c r="G19416" s="28"/>
    </row>
    <row r="19417" spans="7:7" s="66" customFormat="1" ht="14.25" x14ac:dyDescent="0.25">
      <c r="G19417" s="28"/>
    </row>
    <row r="19418" spans="7:7" s="66" customFormat="1" ht="14.25" x14ac:dyDescent="0.25">
      <c r="G19418" s="28"/>
    </row>
    <row r="19419" spans="7:7" s="66" customFormat="1" ht="14.25" x14ac:dyDescent="0.25">
      <c r="G19419" s="28"/>
    </row>
    <row r="19420" spans="7:7" s="66" customFormat="1" ht="14.25" x14ac:dyDescent="0.25">
      <c r="G19420" s="28"/>
    </row>
    <row r="19421" spans="7:7" s="66" customFormat="1" ht="14.25" x14ac:dyDescent="0.25">
      <c r="G19421" s="28"/>
    </row>
    <row r="19422" spans="7:7" s="66" customFormat="1" ht="14.25" x14ac:dyDescent="0.25">
      <c r="G19422" s="28"/>
    </row>
    <row r="19423" spans="7:7" s="66" customFormat="1" ht="14.25" x14ac:dyDescent="0.25">
      <c r="G19423" s="28"/>
    </row>
    <row r="19424" spans="7:7" s="66" customFormat="1" ht="14.25" x14ac:dyDescent="0.25">
      <c r="G19424" s="28"/>
    </row>
    <row r="19425" spans="7:7" s="66" customFormat="1" ht="14.25" x14ac:dyDescent="0.25">
      <c r="G19425" s="28"/>
    </row>
    <row r="19426" spans="7:7" s="66" customFormat="1" ht="14.25" x14ac:dyDescent="0.25">
      <c r="G19426" s="28"/>
    </row>
    <row r="19427" spans="7:7" s="66" customFormat="1" ht="14.25" x14ac:dyDescent="0.25">
      <c r="G19427" s="28"/>
    </row>
    <row r="19428" spans="7:7" s="66" customFormat="1" ht="14.25" x14ac:dyDescent="0.25">
      <c r="G19428" s="28"/>
    </row>
    <row r="19429" spans="7:7" s="66" customFormat="1" ht="14.25" x14ac:dyDescent="0.25">
      <c r="G19429" s="28"/>
    </row>
    <row r="19430" spans="7:7" s="66" customFormat="1" ht="14.25" x14ac:dyDescent="0.25">
      <c r="G19430" s="28"/>
    </row>
    <row r="19431" spans="7:7" s="66" customFormat="1" ht="14.25" x14ac:dyDescent="0.25">
      <c r="G19431" s="28"/>
    </row>
    <row r="19432" spans="7:7" s="66" customFormat="1" ht="14.25" x14ac:dyDescent="0.25">
      <c r="G19432" s="28"/>
    </row>
    <row r="19433" spans="7:7" s="66" customFormat="1" ht="14.25" x14ac:dyDescent="0.25">
      <c r="G19433" s="28"/>
    </row>
    <row r="19434" spans="7:7" s="66" customFormat="1" ht="14.25" x14ac:dyDescent="0.25">
      <c r="G19434" s="28"/>
    </row>
    <row r="19435" spans="7:7" s="66" customFormat="1" ht="14.25" x14ac:dyDescent="0.25">
      <c r="G19435" s="28"/>
    </row>
    <row r="19436" spans="7:7" s="66" customFormat="1" ht="14.25" x14ac:dyDescent="0.25">
      <c r="G19436" s="28"/>
    </row>
    <row r="19437" spans="7:7" s="66" customFormat="1" ht="14.25" x14ac:dyDescent="0.25">
      <c r="G19437" s="28"/>
    </row>
    <row r="19438" spans="7:7" s="66" customFormat="1" ht="14.25" x14ac:dyDescent="0.25">
      <c r="G19438" s="28"/>
    </row>
    <row r="19439" spans="7:7" s="66" customFormat="1" ht="14.25" x14ac:dyDescent="0.25">
      <c r="G19439" s="28"/>
    </row>
    <row r="19440" spans="7:7" s="66" customFormat="1" ht="14.25" x14ac:dyDescent="0.25">
      <c r="G19440" s="28"/>
    </row>
    <row r="19441" spans="7:7" s="66" customFormat="1" ht="14.25" x14ac:dyDescent="0.25">
      <c r="G19441" s="28"/>
    </row>
    <row r="19442" spans="7:7" s="66" customFormat="1" ht="14.25" x14ac:dyDescent="0.25">
      <c r="G19442" s="28"/>
    </row>
    <row r="19443" spans="7:7" s="66" customFormat="1" ht="14.25" x14ac:dyDescent="0.25">
      <c r="G19443" s="28"/>
    </row>
    <row r="19444" spans="7:7" s="66" customFormat="1" ht="14.25" x14ac:dyDescent="0.25">
      <c r="G19444" s="28"/>
    </row>
    <row r="19445" spans="7:7" s="66" customFormat="1" ht="14.25" x14ac:dyDescent="0.25">
      <c r="G19445" s="28"/>
    </row>
    <row r="19446" spans="7:7" s="66" customFormat="1" ht="14.25" x14ac:dyDescent="0.25">
      <c r="G19446" s="28"/>
    </row>
    <row r="19447" spans="7:7" s="66" customFormat="1" ht="14.25" x14ac:dyDescent="0.25">
      <c r="G19447" s="28"/>
    </row>
    <row r="19448" spans="7:7" s="66" customFormat="1" ht="14.25" x14ac:dyDescent="0.25">
      <c r="G19448" s="28"/>
    </row>
    <row r="19449" spans="7:7" s="66" customFormat="1" ht="14.25" x14ac:dyDescent="0.25">
      <c r="G19449" s="28"/>
    </row>
    <row r="19450" spans="7:7" s="66" customFormat="1" ht="14.25" x14ac:dyDescent="0.25">
      <c r="G19450" s="28"/>
    </row>
    <row r="19451" spans="7:7" s="66" customFormat="1" ht="14.25" x14ac:dyDescent="0.25">
      <c r="G19451" s="28"/>
    </row>
    <row r="19452" spans="7:7" s="66" customFormat="1" ht="14.25" x14ac:dyDescent="0.25">
      <c r="G19452" s="28"/>
    </row>
    <row r="19453" spans="7:7" s="66" customFormat="1" ht="14.25" x14ac:dyDescent="0.25">
      <c r="G19453" s="28"/>
    </row>
    <row r="19454" spans="7:7" s="66" customFormat="1" ht="14.25" x14ac:dyDescent="0.25">
      <c r="G19454" s="28"/>
    </row>
    <row r="19455" spans="7:7" s="66" customFormat="1" ht="14.25" x14ac:dyDescent="0.25">
      <c r="G19455" s="28"/>
    </row>
    <row r="19456" spans="7:7" s="66" customFormat="1" ht="14.25" x14ac:dyDescent="0.25">
      <c r="G19456" s="28"/>
    </row>
    <row r="19457" spans="7:7" s="66" customFormat="1" ht="14.25" x14ac:dyDescent="0.25">
      <c r="G19457" s="28"/>
    </row>
    <row r="19458" spans="7:7" s="66" customFormat="1" ht="14.25" x14ac:dyDescent="0.25">
      <c r="G19458" s="28"/>
    </row>
    <row r="19459" spans="7:7" s="66" customFormat="1" ht="14.25" x14ac:dyDescent="0.25">
      <c r="G19459" s="28"/>
    </row>
    <row r="19460" spans="7:7" s="66" customFormat="1" ht="14.25" x14ac:dyDescent="0.25">
      <c r="G19460" s="28"/>
    </row>
    <row r="19461" spans="7:7" s="66" customFormat="1" ht="14.25" x14ac:dyDescent="0.25">
      <c r="G19461" s="28"/>
    </row>
    <row r="19462" spans="7:7" s="66" customFormat="1" ht="14.25" x14ac:dyDescent="0.25">
      <c r="G19462" s="28"/>
    </row>
    <row r="19463" spans="7:7" s="66" customFormat="1" ht="14.25" x14ac:dyDescent="0.25">
      <c r="G19463" s="28"/>
    </row>
    <row r="19464" spans="7:7" s="66" customFormat="1" ht="14.25" x14ac:dyDescent="0.25">
      <c r="G19464" s="28"/>
    </row>
    <row r="19465" spans="7:7" s="66" customFormat="1" ht="14.25" x14ac:dyDescent="0.25">
      <c r="G19465" s="28"/>
    </row>
    <row r="19466" spans="7:7" s="66" customFormat="1" ht="14.25" x14ac:dyDescent="0.25">
      <c r="G19466" s="28"/>
    </row>
    <row r="19467" spans="7:7" s="66" customFormat="1" ht="14.25" x14ac:dyDescent="0.25">
      <c r="G19467" s="28"/>
    </row>
    <row r="19468" spans="7:7" s="66" customFormat="1" ht="14.25" x14ac:dyDescent="0.25">
      <c r="G19468" s="28"/>
    </row>
    <row r="19469" spans="7:7" s="66" customFormat="1" ht="14.25" x14ac:dyDescent="0.25">
      <c r="G19469" s="28"/>
    </row>
    <row r="19470" spans="7:7" s="66" customFormat="1" ht="14.25" x14ac:dyDescent="0.25">
      <c r="G19470" s="28"/>
    </row>
    <row r="19471" spans="7:7" s="66" customFormat="1" ht="14.25" x14ac:dyDescent="0.25">
      <c r="G19471" s="28"/>
    </row>
    <row r="19472" spans="7:7" s="66" customFormat="1" ht="14.25" x14ac:dyDescent="0.25">
      <c r="G19472" s="28"/>
    </row>
    <row r="19473" spans="7:7" s="66" customFormat="1" ht="14.25" x14ac:dyDescent="0.25">
      <c r="G19473" s="28"/>
    </row>
    <row r="19474" spans="7:7" s="66" customFormat="1" ht="14.25" x14ac:dyDescent="0.25">
      <c r="G19474" s="28"/>
    </row>
    <row r="19475" spans="7:7" s="66" customFormat="1" ht="14.25" x14ac:dyDescent="0.25">
      <c r="G19475" s="28"/>
    </row>
    <row r="19476" spans="7:7" s="66" customFormat="1" ht="14.25" x14ac:dyDescent="0.25">
      <c r="G19476" s="28"/>
    </row>
    <row r="19477" spans="7:7" s="66" customFormat="1" ht="14.25" x14ac:dyDescent="0.25">
      <c r="G19477" s="28"/>
    </row>
    <row r="19478" spans="7:7" s="66" customFormat="1" ht="14.25" x14ac:dyDescent="0.25">
      <c r="G19478" s="28"/>
    </row>
    <row r="19479" spans="7:7" s="66" customFormat="1" ht="14.25" x14ac:dyDescent="0.25">
      <c r="G19479" s="28"/>
    </row>
    <row r="19480" spans="7:7" s="66" customFormat="1" ht="14.25" x14ac:dyDescent="0.25">
      <c r="G19480" s="28"/>
    </row>
    <row r="19481" spans="7:7" s="66" customFormat="1" ht="14.25" x14ac:dyDescent="0.25">
      <c r="G19481" s="28"/>
    </row>
    <row r="19482" spans="7:7" s="66" customFormat="1" ht="14.25" x14ac:dyDescent="0.25">
      <c r="G19482" s="28"/>
    </row>
    <row r="19483" spans="7:7" s="66" customFormat="1" ht="14.25" x14ac:dyDescent="0.25">
      <c r="G19483" s="28"/>
    </row>
    <row r="19484" spans="7:7" s="66" customFormat="1" ht="14.25" x14ac:dyDescent="0.25">
      <c r="G19484" s="28"/>
    </row>
    <row r="19485" spans="7:7" s="66" customFormat="1" ht="14.25" x14ac:dyDescent="0.25">
      <c r="G19485" s="28"/>
    </row>
    <row r="19486" spans="7:7" s="66" customFormat="1" ht="14.25" x14ac:dyDescent="0.25">
      <c r="G19486" s="28"/>
    </row>
    <row r="19487" spans="7:7" s="66" customFormat="1" ht="14.25" x14ac:dyDescent="0.25">
      <c r="G19487" s="28"/>
    </row>
    <row r="19488" spans="7:7" s="66" customFormat="1" ht="14.25" x14ac:dyDescent="0.25">
      <c r="G19488" s="28"/>
    </row>
    <row r="19489" spans="7:7" s="66" customFormat="1" ht="14.25" x14ac:dyDescent="0.25">
      <c r="G19489" s="28"/>
    </row>
    <row r="19490" spans="7:7" s="66" customFormat="1" ht="14.25" x14ac:dyDescent="0.25">
      <c r="G19490" s="28"/>
    </row>
    <row r="19491" spans="7:7" s="66" customFormat="1" ht="14.25" x14ac:dyDescent="0.25">
      <c r="G19491" s="28"/>
    </row>
    <row r="19492" spans="7:7" s="66" customFormat="1" ht="14.25" x14ac:dyDescent="0.25">
      <c r="G19492" s="28"/>
    </row>
    <row r="19493" spans="7:7" s="66" customFormat="1" ht="14.25" x14ac:dyDescent="0.25">
      <c r="G19493" s="28"/>
    </row>
    <row r="19494" spans="7:7" s="66" customFormat="1" ht="14.25" x14ac:dyDescent="0.25">
      <c r="G19494" s="28"/>
    </row>
    <row r="19495" spans="7:7" s="66" customFormat="1" ht="14.25" x14ac:dyDescent="0.25">
      <c r="G19495" s="28"/>
    </row>
    <row r="19496" spans="7:7" s="66" customFormat="1" ht="14.25" x14ac:dyDescent="0.25">
      <c r="G19496" s="28"/>
    </row>
    <row r="19497" spans="7:7" s="66" customFormat="1" ht="14.25" x14ac:dyDescent="0.25">
      <c r="G19497" s="28"/>
    </row>
    <row r="19498" spans="7:7" s="66" customFormat="1" ht="14.25" x14ac:dyDescent="0.25">
      <c r="G19498" s="28"/>
    </row>
    <row r="19499" spans="7:7" s="66" customFormat="1" ht="14.25" x14ac:dyDescent="0.25">
      <c r="G19499" s="28"/>
    </row>
    <row r="19500" spans="7:7" s="66" customFormat="1" ht="14.25" x14ac:dyDescent="0.25">
      <c r="G19500" s="28"/>
    </row>
    <row r="19501" spans="7:7" s="66" customFormat="1" ht="14.25" x14ac:dyDescent="0.25">
      <c r="G19501" s="28"/>
    </row>
    <row r="19502" spans="7:7" s="66" customFormat="1" ht="14.25" x14ac:dyDescent="0.25">
      <c r="G19502" s="28"/>
    </row>
    <row r="19503" spans="7:7" s="66" customFormat="1" ht="14.25" x14ac:dyDescent="0.25">
      <c r="G19503" s="28"/>
    </row>
    <row r="19504" spans="7:7" s="66" customFormat="1" ht="14.25" x14ac:dyDescent="0.25">
      <c r="G19504" s="28"/>
    </row>
    <row r="19505" spans="7:7" s="66" customFormat="1" ht="14.25" x14ac:dyDescent="0.25">
      <c r="G19505" s="28"/>
    </row>
    <row r="19506" spans="7:7" s="66" customFormat="1" ht="14.25" x14ac:dyDescent="0.25">
      <c r="G19506" s="28"/>
    </row>
    <row r="19507" spans="7:7" s="66" customFormat="1" ht="14.25" x14ac:dyDescent="0.25">
      <c r="G19507" s="28"/>
    </row>
    <row r="19508" spans="7:7" s="66" customFormat="1" ht="14.25" x14ac:dyDescent="0.25">
      <c r="G19508" s="28"/>
    </row>
    <row r="19509" spans="7:7" s="66" customFormat="1" ht="14.25" x14ac:dyDescent="0.25">
      <c r="G19509" s="28"/>
    </row>
    <row r="19510" spans="7:7" s="66" customFormat="1" ht="14.25" x14ac:dyDescent="0.25">
      <c r="G19510" s="28"/>
    </row>
    <row r="19511" spans="7:7" s="66" customFormat="1" ht="14.25" x14ac:dyDescent="0.25">
      <c r="G19511" s="28"/>
    </row>
    <row r="19512" spans="7:7" s="66" customFormat="1" ht="14.25" x14ac:dyDescent="0.25">
      <c r="G19512" s="28"/>
    </row>
    <row r="19513" spans="7:7" s="66" customFormat="1" ht="14.25" x14ac:dyDescent="0.25">
      <c r="G19513" s="28"/>
    </row>
    <row r="19514" spans="7:7" s="66" customFormat="1" ht="14.25" x14ac:dyDescent="0.25">
      <c r="G19514" s="28"/>
    </row>
    <row r="19515" spans="7:7" s="66" customFormat="1" ht="14.25" x14ac:dyDescent="0.25">
      <c r="G19515" s="28"/>
    </row>
    <row r="19516" spans="7:7" s="66" customFormat="1" ht="14.25" x14ac:dyDescent="0.25">
      <c r="G19516" s="28"/>
    </row>
    <row r="19517" spans="7:7" s="66" customFormat="1" ht="14.25" x14ac:dyDescent="0.25">
      <c r="G19517" s="28"/>
    </row>
    <row r="19518" spans="7:7" s="66" customFormat="1" ht="14.25" x14ac:dyDescent="0.25">
      <c r="G19518" s="28"/>
    </row>
    <row r="19519" spans="7:7" s="66" customFormat="1" ht="14.25" x14ac:dyDescent="0.25">
      <c r="G19519" s="28"/>
    </row>
    <row r="19520" spans="7:7" s="66" customFormat="1" ht="14.25" x14ac:dyDescent="0.25">
      <c r="G19520" s="28"/>
    </row>
    <row r="19521" spans="7:7" s="66" customFormat="1" ht="14.25" x14ac:dyDescent="0.25">
      <c r="G19521" s="28"/>
    </row>
    <row r="19522" spans="7:7" s="66" customFormat="1" ht="14.25" x14ac:dyDescent="0.25">
      <c r="G19522" s="28"/>
    </row>
    <row r="19523" spans="7:7" s="66" customFormat="1" ht="14.25" x14ac:dyDescent="0.25">
      <c r="G19523" s="28"/>
    </row>
    <row r="19524" spans="7:7" s="66" customFormat="1" ht="14.25" x14ac:dyDescent="0.25">
      <c r="G19524" s="28"/>
    </row>
    <row r="19525" spans="7:7" s="66" customFormat="1" ht="14.25" x14ac:dyDescent="0.25">
      <c r="G19525" s="28"/>
    </row>
    <row r="19526" spans="7:7" s="66" customFormat="1" ht="14.25" x14ac:dyDescent="0.25">
      <c r="G19526" s="28"/>
    </row>
    <row r="19527" spans="7:7" s="66" customFormat="1" ht="14.25" x14ac:dyDescent="0.25">
      <c r="G19527" s="28"/>
    </row>
    <row r="19528" spans="7:7" s="66" customFormat="1" ht="14.25" x14ac:dyDescent="0.25">
      <c r="G19528" s="28"/>
    </row>
    <row r="19529" spans="7:7" s="66" customFormat="1" ht="14.25" x14ac:dyDescent="0.25">
      <c r="G19529" s="28"/>
    </row>
    <row r="19530" spans="7:7" s="66" customFormat="1" ht="14.25" x14ac:dyDescent="0.25">
      <c r="G19530" s="28"/>
    </row>
    <row r="19531" spans="7:7" s="66" customFormat="1" ht="14.25" x14ac:dyDescent="0.25">
      <c r="G19531" s="28"/>
    </row>
    <row r="19532" spans="7:7" s="66" customFormat="1" ht="14.25" x14ac:dyDescent="0.25">
      <c r="G19532" s="28"/>
    </row>
    <row r="19533" spans="7:7" s="66" customFormat="1" ht="14.25" x14ac:dyDescent="0.25">
      <c r="G19533" s="28"/>
    </row>
    <row r="19534" spans="7:7" s="66" customFormat="1" ht="14.25" x14ac:dyDescent="0.25">
      <c r="G19534" s="28"/>
    </row>
    <row r="19535" spans="7:7" s="66" customFormat="1" ht="14.25" x14ac:dyDescent="0.25">
      <c r="G19535" s="28"/>
    </row>
    <row r="19536" spans="7:7" s="66" customFormat="1" ht="14.25" x14ac:dyDescent="0.25">
      <c r="G19536" s="28"/>
    </row>
    <row r="19537" spans="7:7" s="66" customFormat="1" ht="14.25" x14ac:dyDescent="0.25">
      <c r="G19537" s="28"/>
    </row>
    <row r="19538" spans="7:7" s="66" customFormat="1" ht="14.25" x14ac:dyDescent="0.25">
      <c r="G19538" s="28"/>
    </row>
    <row r="19539" spans="7:7" s="66" customFormat="1" ht="14.25" x14ac:dyDescent="0.25">
      <c r="G19539" s="28"/>
    </row>
    <row r="19540" spans="7:7" s="66" customFormat="1" ht="14.25" x14ac:dyDescent="0.25">
      <c r="G19540" s="28"/>
    </row>
    <row r="19541" spans="7:7" s="66" customFormat="1" ht="14.25" x14ac:dyDescent="0.25">
      <c r="G19541" s="28"/>
    </row>
    <row r="19542" spans="7:7" s="66" customFormat="1" ht="14.25" x14ac:dyDescent="0.25">
      <c r="G19542" s="28"/>
    </row>
    <row r="19543" spans="7:7" s="66" customFormat="1" ht="14.25" x14ac:dyDescent="0.25">
      <c r="G19543" s="28"/>
    </row>
    <row r="19544" spans="7:7" s="66" customFormat="1" ht="14.25" x14ac:dyDescent="0.25">
      <c r="G19544" s="28"/>
    </row>
    <row r="19545" spans="7:7" s="66" customFormat="1" ht="14.25" x14ac:dyDescent="0.25">
      <c r="G19545" s="28"/>
    </row>
    <row r="19546" spans="7:7" s="66" customFormat="1" ht="14.25" x14ac:dyDescent="0.25">
      <c r="G19546" s="28"/>
    </row>
    <row r="19547" spans="7:7" s="66" customFormat="1" ht="14.25" x14ac:dyDescent="0.25">
      <c r="G19547" s="28"/>
    </row>
    <row r="19548" spans="7:7" s="66" customFormat="1" ht="14.25" x14ac:dyDescent="0.25">
      <c r="G19548" s="28"/>
    </row>
    <row r="19549" spans="7:7" s="66" customFormat="1" ht="14.25" x14ac:dyDescent="0.25">
      <c r="G19549" s="28"/>
    </row>
    <row r="19550" spans="7:7" s="66" customFormat="1" ht="14.25" x14ac:dyDescent="0.25">
      <c r="G19550" s="28"/>
    </row>
    <row r="19551" spans="7:7" s="66" customFormat="1" ht="14.25" x14ac:dyDescent="0.25">
      <c r="G19551" s="28"/>
    </row>
    <row r="19552" spans="7:7" s="66" customFormat="1" ht="14.25" x14ac:dyDescent="0.25">
      <c r="G19552" s="28"/>
    </row>
    <row r="19553" spans="7:7" s="66" customFormat="1" ht="14.25" x14ac:dyDescent="0.25">
      <c r="G19553" s="28"/>
    </row>
    <row r="19554" spans="7:7" s="66" customFormat="1" ht="14.25" x14ac:dyDescent="0.25">
      <c r="G19554" s="28"/>
    </row>
    <row r="19555" spans="7:7" s="66" customFormat="1" ht="14.25" x14ac:dyDescent="0.25">
      <c r="G19555" s="28"/>
    </row>
    <row r="19556" spans="7:7" s="66" customFormat="1" ht="14.25" x14ac:dyDescent="0.25">
      <c r="G19556" s="28"/>
    </row>
    <row r="19557" spans="7:7" s="66" customFormat="1" ht="14.25" x14ac:dyDescent="0.25">
      <c r="G19557" s="28"/>
    </row>
    <row r="19558" spans="7:7" s="66" customFormat="1" ht="14.25" x14ac:dyDescent="0.25">
      <c r="G19558" s="28"/>
    </row>
    <row r="19559" spans="7:7" s="66" customFormat="1" ht="14.25" x14ac:dyDescent="0.25">
      <c r="G19559" s="28"/>
    </row>
    <row r="19560" spans="7:7" s="66" customFormat="1" ht="14.25" x14ac:dyDescent="0.25">
      <c r="G19560" s="28"/>
    </row>
    <row r="19561" spans="7:7" s="66" customFormat="1" ht="14.25" x14ac:dyDescent="0.25">
      <c r="G19561" s="28"/>
    </row>
    <row r="19562" spans="7:7" s="66" customFormat="1" ht="14.25" x14ac:dyDescent="0.25">
      <c r="G19562" s="28"/>
    </row>
    <row r="19563" spans="7:7" s="66" customFormat="1" ht="14.25" x14ac:dyDescent="0.25">
      <c r="G19563" s="28"/>
    </row>
    <row r="19564" spans="7:7" s="66" customFormat="1" ht="14.25" x14ac:dyDescent="0.25">
      <c r="G19564" s="28"/>
    </row>
    <row r="19565" spans="7:7" s="66" customFormat="1" ht="14.25" x14ac:dyDescent="0.25">
      <c r="G19565" s="28"/>
    </row>
    <row r="19566" spans="7:7" s="66" customFormat="1" ht="14.25" x14ac:dyDescent="0.25">
      <c r="G19566" s="28"/>
    </row>
    <row r="19567" spans="7:7" s="66" customFormat="1" ht="14.25" x14ac:dyDescent="0.25">
      <c r="G19567" s="28"/>
    </row>
    <row r="19568" spans="7:7" s="66" customFormat="1" ht="14.25" x14ac:dyDescent="0.25">
      <c r="G19568" s="28"/>
    </row>
    <row r="19569" spans="7:7" s="66" customFormat="1" ht="14.25" x14ac:dyDescent="0.25">
      <c r="G19569" s="28"/>
    </row>
    <row r="19570" spans="7:7" s="66" customFormat="1" ht="14.25" x14ac:dyDescent="0.25">
      <c r="G19570" s="28"/>
    </row>
    <row r="19571" spans="7:7" s="66" customFormat="1" ht="14.25" x14ac:dyDescent="0.25">
      <c r="G19571" s="28"/>
    </row>
    <row r="19572" spans="7:7" s="66" customFormat="1" ht="14.25" x14ac:dyDescent="0.25">
      <c r="G19572" s="28"/>
    </row>
    <row r="19573" spans="7:7" s="66" customFormat="1" ht="14.25" x14ac:dyDescent="0.25">
      <c r="G19573" s="28"/>
    </row>
    <row r="19574" spans="7:7" s="66" customFormat="1" ht="14.25" x14ac:dyDescent="0.25">
      <c r="G19574" s="28"/>
    </row>
    <row r="19575" spans="7:7" s="66" customFormat="1" ht="14.25" x14ac:dyDescent="0.25">
      <c r="G19575" s="28"/>
    </row>
    <row r="19576" spans="7:7" s="66" customFormat="1" ht="14.25" x14ac:dyDescent="0.25">
      <c r="G19576" s="28"/>
    </row>
    <row r="19577" spans="7:7" s="66" customFormat="1" ht="14.25" x14ac:dyDescent="0.25">
      <c r="G19577" s="28"/>
    </row>
    <row r="19578" spans="7:7" s="66" customFormat="1" ht="14.25" x14ac:dyDescent="0.25">
      <c r="G19578" s="28"/>
    </row>
    <row r="19579" spans="7:7" s="66" customFormat="1" ht="14.25" x14ac:dyDescent="0.25">
      <c r="G19579" s="28"/>
    </row>
    <row r="19580" spans="7:7" s="66" customFormat="1" ht="14.25" x14ac:dyDescent="0.25">
      <c r="G19580" s="28"/>
    </row>
    <row r="19581" spans="7:7" s="66" customFormat="1" ht="14.25" x14ac:dyDescent="0.25">
      <c r="G19581" s="28"/>
    </row>
    <row r="19582" spans="7:7" s="66" customFormat="1" ht="14.25" x14ac:dyDescent="0.25">
      <c r="G19582" s="28"/>
    </row>
    <row r="19583" spans="7:7" s="66" customFormat="1" ht="14.25" x14ac:dyDescent="0.25">
      <c r="G19583" s="28"/>
    </row>
    <row r="19584" spans="7:7" s="66" customFormat="1" ht="14.25" x14ac:dyDescent="0.25">
      <c r="G19584" s="28"/>
    </row>
    <row r="19585" spans="7:7" s="66" customFormat="1" ht="14.25" x14ac:dyDescent="0.25">
      <c r="G19585" s="28"/>
    </row>
    <row r="19586" spans="7:7" s="66" customFormat="1" ht="14.25" x14ac:dyDescent="0.25">
      <c r="G19586" s="28"/>
    </row>
    <row r="19587" spans="7:7" s="66" customFormat="1" ht="14.25" x14ac:dyDescent="0.25">
      <c r="G19587" s="28"/>
    </row>
    <row r="19588" spans="7:7" s="66" customFormat="1" ht="14.25" x14ac:dyDescent="0.25">
      <c r="G19588" s="28"/>
    </row>
    <row r="19589" spans="7:7" s="66" customFormat="1" ht="14.25" x14ac:dyDescent="0.25">
      <c r="G19589" s="28"/>
    </row>
    <row r="19590" spans="7:7" s="66" customFormat="1" ht="14.25" x14ac:dyDescent="0.25">
      <c r="G19590" s="28"/>
    </row>
    <row r="19591" spans="7:7" s="66" customFormat="1" ht="14.25" x14ac:dyDescent="0.25">
      <c r="G19591" s="28"/>
    </row>
    <row r="19592" spans="7:7" s="66" customFormat="1" ht="14.25" x14ac:dyDescent="0.25">
      <c r="G19592" s="28"/>
    </row>
    <row r="19593" spans="7:7" s="66" customFormat="1" ht="14.25" x14ac:dyDescent="0.25">
      <c r="G19593" s="28"/>
    </row>
    <row r="19594" spans="7:7" s="66" customFormat="1" ht="14.25" x14ac:dyDescent="0.25">
      <c r="G19594" s="28"/>
    </row>
    <row r="19595" spans="7:7" s="66" customFormat="1" ht="14.25" x14ac:dyDescent="0.25">
      <c r="G19595" s="28"/>
    </row>
    <row r="19596" spans="7:7" s="66" customFormat="1" ht="14.25" x14ac:dyDescent="0.25">
      <c r="G19596" s="28"/>
    </row>
    <row r="19597" spans="7:7" s="66" customFormat="1" ht="14.25" x14ac:dyDescent="0.25">
      <c r="G19597" s="28"/>
    </row>
    <row r="19598" spans="7:7" s="66" customFormat="1" ht="14.25" x14ac:dyDescent="0.25">
      <c r="G19598" s="28"/>
    </row>
    <row r="19599" spans="7:7" s="66" customFormat="1" ht="14.25" x14ac:dyDescent="0.25">
      <c r="G19599" s="28"/>
    </row>
    <row r="19600" spans="7:7" s="66" customFormat="1" ht="14.25" x14ac:dyDescent="0.25">
      <c r="G19600" s="28"/>
    </row>
    <row r="19601" spans="7:7" s="66" customFormat="1" ht="14.25" x14ac:dyDescent="0.25">
      <c r="G19601" s="28"/>
    </row>
    <row r="19602" spans="7:7" s="66" customFormat="1" ht="14.25" x14ac:dyDescent="0.25">
      <c r="G19602" s="28"/>
    </row>
    <row r="19603" spans="7:7" s="66" customFormat="1" ht="14.25" x14ac:dyDescent="0.25">
      <c r="G19603" s="28"/>
    </row>
    <row r="19604" spans="7:7" s="66" customFormat="1" ht="14.25" x14ac:dyDescent="0.25">
      <c r="G19604" s="28"/>
    </row>
    <row r="19605" spans="7:7" s="66" customFormat="1" ht="14.25" x14ac:dyDescent="0.25">
      <c r="G19605" s="28"/>
    </row>
    <row r="19606" spans="7:7" s="66" customFormat="1" ht="14.25" x14ac:dyDescent="0.25">
      <c r="G19606" s="28"/>
    </row>
    <row r="19607" spans="7:7" s="66" customFormat="1" ht="14.25" x14ac:dyDescent="0.25">
      <c r="G19607" s="28"/>
    </row>
    <row r="19608" spans="7:7" s="66" customFormat="1" ht="14.25" x14ac:dyDescent="0.25">
      <c r="G19608" s="28"/>
    </row>
    <row r="19609" spans="7:7" s="66" customFormat="1" ht="14.25" x14ac:dyDescent="0.25">
      <c r="G19609" s="28"/>
    </row>
    <row r="19610" spans="7:7" s="66" customFormat="1" ht="14.25" x14ac:dyDescent="0.25">
      <c r="G19610" s="28"/>
    </row>
    <row r="19611" spans="7:7" s="66" customFormat="1" ht="14.25" x14ac:dyDescent="0.25">
      <c r="G19611" s="28"/>
    </row>
    <row r="19612" spans="7:7" s="66" customFormat="1" ht="14.25" x14ac:dyDescent="0.25">
      <c r="G19612" s="28"/>
    </row>
    <row r="19613" spans="7:7" s="66" customFormat="1" ht="14.25" x14ac:dyDescent="0.25">
      <c r="G19613" s="28"/>
    </row>
    <row r="19614" spans="7:7" s="66" customFormat="1" ht="14.25" x14ac:dyDescent="0.25">
      <c r="G19614" s="28"/>
    </row>
    <row r="19615" spans="7:7" s="66" customFormat="1" ht="14.25" x14ac:dyDescent="0.25">
      <c r="G19615" s="28"/>
    </row>
    <row r="19616" spans="7:7" s="66" customFormat="1" ht="14.25" x14ac:dyDescent="0.25">
      <c r="G19616" s="28"/>
    </row>
    <row r="19617" spans="7:7" s="66" customFormat="1" ht="14.25" x14ac:dyDescent="0.25">
      <c r="G19617" s="28"/>
    </row>
    <row r="19618" spans="7:7" s="66" customFormat="1" ht="14.25" x14ac:dyDescent="0.25">
      <c r="G19618" s="28"/>
    </row>
    <row r="19619" spans="7:7" s="66" customFormat="1" ht="14.25" x14ac:dyDescent="0.25">
      <c r="G19619" s="28"/>
    </row>
    <row r="19620" spans="7:7" s="66" customFormat="1" ht="14.25" x14ac:dyDescent="0.25">
      <c r="G19620" s="28"/>
    </row>
    <row r="19621" spans="7:7" s="66" customFormat="1" ht="14.25" x14ac:dyDescent="0.25">
      <c r="G19621" s="28"/>
    </row>
    <row r="19622" spans="7:7" s="66" customFormat="1" ht="14.25" x14ac:dyDescent="0.25">
      <c r="G19622" s="28"/>
    </row>
    <row r="19623" spans="7:7" s="66" customFormat="1" ht="14.25" x14ac:dyDescent="0.25">
      <c r="G19623" s="28"/>
    </row>
    <row r="19624" spans="7:7" s="66" customFormat="1" ht="14.25" x14ac:dyDescent="0.25">
      <c r="G19624" s="28"/>
    </row>
    <row r="19625" spans="7:7" s="66" customFormat="1" ht="14.25" x14ac:dyDescent="0.25">
      <c r="G19625" s="28"/>
    </row>
    <row r="19626" spans="7:7" s="66" customFormat="1" ht="14.25" x14ac:dyDescent="0.25">
      <c r="G19626" s="28"/>
    </row>
    <row r="19627" spans="7:7" s="66" customFormat="1" ht="14.25" x14ac:dyDescent="0.25">
      <c r="G19627" s="28"/>
    </row>
    <row r="19628" spans="7:7" s="66" customFormat="1" ht="14.25" x14ac:dyDescent="0.25">
      <c r="G19628" s="28"/>
    </row>
    <row r="19629" spans="7:7" s="66" customFormat="1" ht="14.25" x14ac:dyDescent="0.25">
      <c r="G19629" s="28"/>
    </row>
    <row r="19630" spans="7:7" s="66" customFormat="1" ht="14.25" x14ac:dyDescent="0.25">
      <c r="G19630" s="28"/>
    </row>
    <row r="19631" spans="7:7" s="66" customFormat="1" ht="14.25" x14ac:dyDescent="0.25">
      <c r="G19631" s="28"/>
    </row>
    <row r="19632" spans="7:7" s="66" customFormat="1" ht="14.25" x14ac:dyDescent="0.25">
      <c r="G19632" s="28"/>
    </row>
    <row r="19633" spans="7:7" s="66" customFormat="1" ht="14.25" x14ac:dyDescent="0.25">
      <c r="G19633" s="28"/>
    </row>
    <row r="19634" spans="7:7" s="66" customFormat="1" ht="14.25" x14ac:dyDescent="0.25">
      <c r="G19634" s="28"/>
    </row>
    <row r="19635" spans="7:7" s="66" customFormat="1" ht="14.25" x14ac:dyDescent="0.25">
      <c r="G19635" s="28"/>
    </row>
    <row r="19636" spans="7:7" s="66" customFormat="1" ht="14.25" x14ac:dyDescent="0.25">
      <c r="G19636" s="28"/>
    </row>
    <row r="19637" spans="7:7" s="66" customFormat="1" ht="14.25" x14ac:dyDescent="0.25">
      <c r="G19637" s="28"/>
    </row>
    <row r="19638" spans="7:7" s="66" customFormat="1" ht="14.25" x14ac:dyDescent="0.25">
      <c r="G19638" s="28"/>
    </row>
    <row r="19639" spans="7:7" s="66" customFormat="1" ht="14.25" x14ac:dyDescent="0.25">
      <c r="G19639" s="28"/>
    </row>
    <row r="19640" spans="7:7" s="66" customFormat="1" ht="14.25" x14ac:dyDescent="0.25">
      <c r="G19640" s="28"/>
    </row>
    <row r="19641" spans="7:7" s="66" customFormat="1" ht="14.25" x14ac:dyDescent="0.25">
      <c r="G19641" s="28"/>
    </row>
    <row r="19642" spans="7:7" s="66" customFormat="1" ht="14.25" x14ac:dyDescent="0.25">
      <c r="G19642" s="28"/>
    </row>
    <row r="19643" spans="7:7" s="66" customFormat="1" ht="14.25" x14ac:dyDescent="0.25">
      <c r="G19643" s="28"/>
    </row>
    <row r="19644" spans="7:7" s="66" customFormat="1" ht="14.25" x14ac:dyDescent="0.25">
      <c r="G19644" s="28"/>
    </row>
    <row r="19645" spans="7:7" s="66" customFormat="1" ht="14.25" x14ac:dyDescent="0.25">
      <c r="G19645" s="28"/>
    </row>
    <row r="19646" spans="7:7" s="66" customFormat="1" ht="14.25" x14ac:dyDescent="0.25">
      <c r="G19646" s="28"/>
    </row>
    <row r="19647" spans="7:7" s="66" customFormat="1" ht="14.25" x14ac:dyDescent="0.25">
      <c r="G19647" s="28"/>
    </row>
    <row r="19648" spans="7:7" s="66" customFormat="1" ht="14.25" x14ac:dyDescent="0.25">
      <c r="G19648" s="28"/>
    </row>
    <row r="19649" spans="7:7" s="66" customFormat="1" ht="14.25" x14ac:dyDescent="0.25">
      <c r="G19649" s="28"/>
    </row>
    <row r="19650" spans="7:7" s="66" customFormat="1" ht="14.25" x14ac:dyDescent="0.25">
      <c r="G19650" s="28"/>
    </row>
    <row r="19651" spans="7:7" s="66" customFormat="1" ht="14.25" x14ac:dyDescent="0.25">
      <c r="G19651" s="28"/>
    </row>
    <row r="19652" spans="7:7" s="66" customFormat="1" ht="14.25" x14ac:dyDescent="0.25">
      <c r="G19652" s="28"/>
    </row>
    <row r="19653" spans="7:7" s="66" customFormat="1" ht="14.25" x14ac:dyDescent="0.25">
      <c r="G19653" s="28"/>
    </row>
    <row r="19654" spans="7:7" s="66" customFormat="1" ht="14.25" x14ac:dyDescent="0.25">
      <c r="G19654" s="28"/>
    </row>
    <row r="19655" spans="7:7" s="66" customFormat="1" ht="14.25" x14ac:dyDescent="0.25">
      <c r="G19655" s="28"/>
    </row>
    <row r="19656" spans="7:7" s="66" customFormat="1" ht="14.25" x14ac:dyDescent="0.25">
      <c r="G19656" s="28"/>
    </row>
    <row r="19657" spans="7:7" s="66" customFormat="1" ht="14.25" x14ac:dyDescent="0.25">
      <c r="G19657" s="28"/>
    </row>
    <row r="19658" spans="7:7" s="66" customFormat="1" ht="14.25" x14ac:dyDescent="0.25">
      <c r="G19658" s="28"/>
    </row>
    <row r="19659" spans="7:7" s="66" customFormat="1" ht="14.25" x14ac:dyDescent="0.25">
      <c r="G19659" s="28"/>
    </row>
    <row r="19660" spans="7:7" s="66" customFormat="1" ht="14.25" x14ac:dyDescent="0.25">
      <c r="G19660" s="28"/>
    </row>
    <row r="19661" spans="7:7" s="66" customFormat="1" ht="14.25" x14ac:dyDescent="0.25">
      <c r="G19661" s="28"/>
    </row>
    <row r="19662" spans="7:7" s="66" customFormat="1" ht="14.25" x14ac:dyDescent="0.25">
      <c r="G19662" s="28"/>
    </row>
    <row r="19663" spans="7:7" s="66" customFormat="1" ht="14.25" x14ac:dyDescent="0.25">
      <c r="G19663" s="28"/>
    </row>
    <row r="19664" spans="7:7" s="66" customFormat="1" ht="14.25" x14ac:dyDescent="0.25">
      <c r="G19664" s="28"/>
    </row>
    <row r="19665" spans="7:7" s="66" customFormat="1" ht="14.25" x14ac:dyDescent="0.25">
      <c r="G19665" s="28"/>
    </row>
    <row r="19666" spans="7:7" s="66" customFormat="1" ht="14.25" x14ac:dyDescent="0.25">
      <c r="G19666" s="28"/>
    </row>
    <row r="19667" spans="7:7" s="66" customFormat="1" ht="14.25" x14ac:dyDescent="0.25">
      <c r="G19667" s="28"/>
    </row>
    <row r="19668" spans="7:7" s="66" customFormat="1" ht="14.25" x14ac:dyDescent="0.25">
      <c r="G19668" s="28"/>
    </row>
    <row r="19669" spans="7:7" s="66" customFormat="1" ht="14.25" x14ac:dyDescent="0.25">
      <c r="G19669" s="28"/>
    </row>
    <row r="19670" spans="7:7" s="66" customFormat="1" ht="14.25" x14ac:dyDescent="0.25">
      <c r="G19670" s="28"/>
    </row>
    <row r="19671" spans="7:7" s="66" customFormat="1" ht="14.25" x14ac:dyDescent="0.25">
      <c r="G19671" s="28"/>
    </row>
    <row r="19672" spans="7:7" s="66" customFormat="1" ht="14.25" x14ac:dyDescent="0.25">
      <c r="G19672" s="28"/>
    </row>
    <row r="19673" spans="7:7" s="66" customFormat="1" ht="14.25" x14ac:dyDescent="0.25">
      <c r="G19673" s="28"/>
    </row>
    <row r="19674" spans="7:7" s="66" customFormat="1" ht="14.25" x14ac:dyDescent="0.25">
      <c r="G19674" s="28"/>
    </row>
    <row r="19675" spans="7:7" s="66" customFormat="1" ht="14.25" x14ac:dyDescent="0.25">
      <c r="G19675" s="28"/>
    </row>
    <row r="19676" spans="7:7" s="66" customFormat="1" ht="14.25" x14ac:dyDescent="0.25">
      <c r="G19676" s="28"/>
    </row>
    <row r="19677" spans="7:7" s="66" customFormat="1" ht="14.25" x14ac:dyDescent="0.25">
      <c r="G19677" s="28"/>
    </row>
    <row r="19678" spans="7:7" s="66" customFormat="1" ht="14.25" x14ac:dyDescent="0.25">
      <c r="G19678" s="28"/>
    </row>
    <row r="19679" spans="7:7" s="66" customFormat="1" ht="14.25" x14ac:dyDescent="0.25">
      <c r="G19679" s="28"/>
    </row>
    <row r="19680" spans="7:7" s="66" customFormat="1" ht="14.25" x14ac:dyDescent="0.25">
      <c r="G19680" s="28"/>
    </row>
    <row r="19681" spans="7:7" s="66" customFormat="1" ht="14.25" x14ac:dyDescent="0.25">
      <c r="G19681" s="28"/>
    </row>
    <row r="19682" spans="7:7" s="66" customFormat="1" ht="14.25" x14ac:dyDescent="0.25">
      <c r="G19682" s="28"/>
    </row>
    <row r="19683" spans="7:7" s="66" customFormat="1" ht="14.25" x14ac:dyDescent="0.25">
      <c r="G19683" s="28"/>
    </row>
    <row r="19684" spans="7:7" s="66" customFormat="1" ht="14.25" x14ac:dyDescent="0.25">
      <c r="G19684" s="28"/>
    </row>
    <row r="19685" spans="7:7" s="66" customFormat="1" ht="14.25" x14ac:dyDescent="0.25">
      <c r="G19685" s="28"/>
    </row>
    <row r="19686" spans="7:7" s="66" customFormat="1" ht="14.25" x14ac:dyDescent="0.25">
      <c r="G19686" s="28"/>
    </row>
    <row r="19687" spans="7:7" s="66" customFormat="1" ht="14.25" x14ac:dyDescent="0.25">
      <c r="G19687" s="28"/>
    </row>
    <row r="19688" spans="7:7" s="66" customFormat="1" ht="14.25" x14ac:dyDescent="0.25">
      <c r="G19688" s="28"/>
    </row>
    <row r="19689" spans="7:7" s="66" customFormat="1" ht="14.25" x14ac:dyDescent="0.25">
      <c r="G19689" s="28"/>
    </row>
    <row r="19690" spans="7:7" s="66" customFormat="1" ht="14.25" x14ac:dyDescent="0.25">
      <c r="G19690" s="28"/>
    </row>
    <row r="19691" spans="7:7" s="66" customFormat="1" ht="14.25" x14ac:dyDescent="0.25">
      <c r="G19691" s="28"/>
    </row>
    <row r="19692" spans="7:7" s="66" customFormat="1" ht="14.25" x14ac:dyDescent="0.25">
      <c r="G19692" s="28"/>
    </row>
    <row r="19693" spans="7:7" s="66" customFormat="1" ht="14.25" x14ac:dyDescent="0.25">
      <c r="G19693" s="28"/>
    </row>
    <row r="19694" spans="7:7" s="66" customFormat="1" ht="14.25" x14ac:dyDescent="0.25">
      <c r="G19694" s="28"/>
    </row>
    <row r="19695" spans="7:7" s="66" customFormat="1" ht="14.25" x14ac:dyDescent="0.25">
      <c r="G19695" s="28"/>
    </row>
    <row r="19696" spans="7:7" s="66" customFormat="1" ht="14.25" x14ac:dyDescent="0.25">
      <c r="G19696" s="28"/>
    </row>
    <row r="19697" spans="7:7" s="66" customFormat="1" ht="14.25" x14ac:dyDescent="0.25">
      <c r="G19697" s="28"/>
    </row>
    <row r="19698" spans="7:7" s="66" customFormat="1" ht="14.25" x14ac:dyDescent="0.25">
      <c r="G19698" s="28"/>
    </row>
    <row r="19699" spans="7:7" s="66" customFormat="1" ht="14.25" x14ac:dyDescent="0.25">
      <c r="G19699" s="28"/>
    </row>
    <row r="19700" spans="7:7" s="66" customFormat="1" ht="14.25" x14ac:dyDescent="0.25">
      <c r="G19700" s="28"/>
    </row>
    <row r="19701" spans="7:7" s="66" customFormat="1" ht="14.25" x14ac:dyDescent="0.25">
      <c r="G19701" s="28"/>
    </row>
    <row r="19702" spans="7:7" s="66" customFormat="1" ht="14.25" x14ac:dyDescent="0.25">
      <c r="G19702" s="28"/>
    </row>
    <row r="19703" spans="7:7" s="66" customFormat="1" ht="14.25" x14ac:dyDescent="0.25">
      <c r="G19703" s="28"/>
    </row>
    <row r="19704" spans="7:7" s="66" customFormat="1" ht="14.25" x14ac:dyDescent="0.25">
      <c r="G19704" s="28"/>
    </row>
    <row r="19705" spans="7:7" s="66" customFormat="1" ht="14.25" x14ac:dyDescent="0.25">
      <c r="G19705" s="28"/>
    </row>
    <row r="19706" spans="7:7" s="66" customFormat="1" ht="14.25" x14ac:dyDescent="0.25">
      <c r="G19706" s="28"/>
    </row>
    <row r="19707" spans="7:7" s="66" customFormat="1" ht="14.25" x14ac:dyDescent="0.25">
      <c r="G19707" s="28"/>
    </row>
    <row r="19708" spans="7:7" s="66" customFormat="1" ht="14.25" x14ac:dyDescent="0.25">
      <c r="G19708" s="28"/>
    </row>
    <row r="19709" spans="7:7" s="66" customFormat="1" ht="14.25" x14ac:dyDescent="0.25">
      <c r="G19709" s="28"/>
    </row>
    <row r="19710" spans="7:7" s="66" customFormat="1" ht="14.25" x14ac:dyDescent="0.25">
      <c r="G19710" s="28"/>
    </row>
    <row r="19711" spans="7:7" s="66" customFormat="1" ht="14.25" x14ac:dyDescent="0.25">
      <c r="G19711" s="28"/>
    </row>
    <row r="19712" spans="7:7" s="66" customFormat="1" ht="14.25" x14ac:dyDescent="0.25">
      <c r="G19712" s="28"/>
    </row>
    <row r="19713" spans="7:7" s="66" customFormat="1" ht="14.25" x14ac:dyDescent="0.25">
      <c r="G19713" s="28"/>
    </row>
    <row r="19714" spans="7:7" s="66" customFormat="1" ht="14.25" x14ac:dyDescent="0.25">
      <c r="G19714" s="28"/>
    </row>
    <row r="19715" spans="7:7" s="66" customFormat="1" ht="14.25" x14ac:dyDescent="0.25">
      <c r="G19715" s="28"/>
    </row>
    <row r="19716" spans="7:7" s="66" customFormat="1" ht="14.25" x14ac:dyDescent="0.25">
      <c r="G19716" s="28"/>
    </row>
    <row r="19717" spans="7:7" s="66" customFormat="1" ht="14.25" x14ac:dyDescent="0.25">
      <c r="G19717" s="28"/>
    </row>
    <row r="19718" spans="7:7" s="66" customFormat="1" ht="14.25" x14ac:dyDescent="0.25">
      <c r="G19718" s="28"/>
    </row>
    <row r="19719" spans="7:7" s="66" customFormat="1" ht="14.25" x14ac:dyDescent="0.25">
      <c r="G19719" s="28"/>
    </row>
    <row r="19720" spans="7:7" s="66" customFormat="1" ht="14.25" x14ac:dyDescent="0.25">
      <c r="G19720" s="28"/>
    </row>
    <row r="19721" spans="7:7" s="66" customFormat="1" ht="14.25" x14ac:dyDescent="0.25">
      <c r="G19721" s="28"/>
    </row>
    <row r="19722" spans="7:7" s="66" customFormat="1" ht="14.25" x14ac:dyDescent="0.25">
      <c r="G19722" s="28"/>
    </row>
    <row r="19723" spans="7:7" s="66" customFormat="1" ht="14.25" x14ac:dyDescent="0.25">
      <c r="G19723" s="28"/>
    </row>
    <row r="19724" spans="7:7" s="66" customFormat="1" ht="14.25" x14ac:dyDescent="0.25">
      <c r="G19724" s="28"/>
    </row>
    <row r="19725" spans="7:7" s="66" customFormat="1" ht="14.25" x14ac:dyDescent="0.25">
      <c r="G19725" s="28"/>
    </row>
    <row r="19726" spans="7:7" s="66" customFormat="1" ht="14.25" x14ac:dyDescent="0.25">
      <c r="G19726" s="28"/>
    </row>
    <row r="19727" spans="7:7" s="66" customFormat="1" ht="14.25" x14ac:dyDescent="0.25">
      <c r="G19727" s="28"/>
    </row>
    <row r="19728" spans="7:7" s="66" customFormat="1" ht="14.25" x14ac:dyDescent="0.25">
      <c r="G19728" s="28"/>
    </row>
    <row r="19729" spans="7:7" s="66" customFormat="1" ht="14.25" x14ac:dyDescent="0.25">
      <c r="G19729" s="28"/>
    </row>
    <row r="19730" spans="7:7" s="66" customFormat="1" ht="14.25" x14ac:dyDescent="0.25">
      <c r="G19730" s="28"/>
    </row>
    <row r="19731" spans="7:7" s="66" customFormat="1" ht="14.25" x14ac:dyDescent="0.25">
      <c r="G19731" s="28"/>
    </row>
    <row r="19732" spans="7:7" s="66" customFormat="1" ht="14.25" x14ac:dyDescent="0.25">
      <c r="G19732" s="28"/>
    </row>
    <row r="19733" spans="7:7" s="66" customFormat="1" ht="14.25" x14ac:dyDescent="0.25">
      <c r="G19733" s="28"/>
    </row>
    <row r="19734" spans="7:7" s="66" customFormat="1" ht="14.25" x14ac:dyDescent="0.25">
      <c r="G19734" s="28"/>
    </row>
    <row r="19735" spans="7:7" s="66" customFormat="1" ht="14.25" x14ac:dyDescent="0.25">
      <c r="G19735" s="28"/>
    </row>
    <row r="19736" spans="7:7" s="66" customFormat="1" ht="14.25" x14ac:dyDescent="0.25">
      <c r="G19736" s="28"/>
    </row>
    <row r="19737" spans="7:7" s="66" customFormat="1" ht="14.25" x14ac:dyDescent="0.25">
      <c r="G19737" s="28"/>
    </row>
    <row r="19738" spans="7:7" s="66" customFormat="1" ht="14.25" x14ac:dyDescent="0.25">
      <c r="G19738" s="28"/>
    </row>
    <row r="19739" spans="7:7" s="66" customFormat="1" ht="14.25" x14ac:dyDescent="0.25">
      <c r="G19739" s="28"/>
    </row>
    <row r="19740" spans="7:7" s="66" customFormat="1" ht="14.25" x14ac:dyDescent="0.25">
      <c r="G19740" s="28"/>
    </row>
    <row r="19741" spans="7:7" s="66" customFormat="1" ht="14.25" x14ac:dyDescent="0.25">
      <c r="G19741" s="28"/>
    </row>
    <row r="19742" spans="7:7" s="66" customFormat="1" ht="14.25" x14ac:dyDescent="0.25">
      <c r="G19742" s="28"/>
    </row>
    <row r="19743" spans="7:7" s="66" customFormat="1" ht="14.25" x14ac:dyDescent="0.25">
      <c r="G19743" s="28"/>
    </row>
    <row r="19744" spans="7:7" s="66" customFormat="1" ht="14.25" x14ac:dyDescent="0.25">
      <c r="G19744" s="28"/>
    </row>
    <row r="19745" spans="7:7" s="66" customFormat="1" ht="14.25" x14ac:dyDescent="0.25">
      <c r="G19745" s="28"/>
    </row>
    <row r="19746" spans="7:7" s="66" customFormat="1" ht="14.25" x14ac:dyDescent="0.25">
      <c r="G19746" s="28"/>
    </row>
    <row r="19747" spans="7:7" s="66" customFormat="1" ht="14.25" x14ac:dyDescent="0.25">
      <c r="G19747" s="28"/>
    </row>
    <row r="19748" spans="7:7" s="66" customFormat="1" ht="14.25" x14ac:dyDescent="0.25">
      <c r="G19748" s="28"/>
    </row>
    <row r="19749" spans="7:7" s="66" customFormat="1" ht="14.25" x14ac:dyDescent="0.25">
      <c r="G19749" s="28"/>
    </row>
    <row r="19750" spans="7:7" s="66" customFormat="1" ht="14.25" x14ac:dyDescent="0.25">
      <c r="G19750" s="28"/>
    </row>
    <row r="19751" spans="7:7" s="66" customFormat="1" ht="14.25" x14ac:dyDescent="0.25">
      <c r="G19751" s="28"/>
    </row>
    <row r="19752" spans="7:7" s="66" customFormat="1" ht="14.25" x14ac:dyDescent="0.25">
      <c r="G19752" s="28"/>
    </row>
    <row r="19753" spans="7:7" s="66" customFormat="1" ht="14.25" x14ac:dyDescent="0.25">
      <c r="G19753" s="28"/>
    </row>
    <row r="19754" spans="7:7" s="66" customFormat="1" ht="14.25" x14ac:dyDescent="0.25">
      <c r="G19754" s="28"/>
    </row>
    <row r="19755" spans="7:7" s="66" customFormat="1" ht="14.25" x14ac:dyDescent="0.25">
      <c r="G19755" s="28"/>
    </row>
    <row r="19756" spans="7:7" s="66" customFormat="1" ht="14.25" x14ac:dyDescent="0.25">
      <c r="G19756" s="28"/>
    </row>
    <row r="19757" spans="7:7" s="66" customFormat="1" ht="14.25" x14ac:dyDescent="0.25">
      <c r="G19757" s="28"/>
    </row>
    <row r="19758" spans="7:7" s="66" customFormat="1" ht="14.25" x14ac:dyDescent="0.25">
      <c r="G19758" s="28"/>
    </row>
    <row r="19759" spans="7:7" s="66" customFormat="1" ht="14.25" x14ac:dyDescent="0.25">
      <c r="G19759" s="28"/>
    </row>
    <row r="19760" spans="7:7" s="66" customFormat="1" ht="14.25" x14ac:dyDescent="0.25">
      <c r="G19760" s="28"/>
    </row>
    <row r="19761" spans="7:7" s="66" customFormat="1" ht="14.25" x14ac:dyDescent="0.25">
      <c r="G19761" s="28"/>
    </row>
    <row r="19762" spans="7:7" s="66" customFormat="1" ht="14.25" x14ac:dyDescent="0.25">
      <c r="G19762" s="28"/>
    </row>
    <row r="19763" spans="7:7" s="66" customFormat="1" ht="14.25" x14ac:dyDescent="0.25">
      <c r="G19763" s="28"/>
    </row>
    <row r="19764" spans="7:7" s="66" customFormat="1" ht="14.25" x14ac:dyDescent="0.25">
      <c r="G19764" s="28"/>
    </row>
    <row r="19765" spans="7:7" s="66" customFormat="1" ht="14.25" x14ac:dyDescent="0.25">
      <c r="G19765" s="28"/>
    </row>
    <row r="19766" spans="7:7" s="66" customFormat="1" ht="14.25" x14ac:dyDescent="0.25">
      <c r="G19766" s="28"/>
    </row>
    <row r="19767" spans="7:7" s="66" customFormat="1" ht="14.25" x14ac:dyDescent="0.25">
      <c r="G19767" s="28"/>
    </row>
    <row r="19768" spans="7:7" s="66" customFormat="1" ht="14.25" x14ac:dyDescent="0.25">
      <c r="G19768" s="28"/>
    </row>
    <row r="19769" spans="7:7" s="66" customFormat="1" ht="14.25" x14ac:dyDescent="0.25">
      <c r="G19769" s="28"/>
    </row>
    <row r="19770" spans="7:7" s="66" customFormat="1" ht="14.25" x14ac:dyDescent="0.25">
      <c r="G19770" s="28"/>
    </row>
    <row r="19771" spans="7:7" s="66" customFormat="1" ht="14.25" x14ac:dyDescent="0.25">
      <c r="G19771" s="28"/>
    </row>
    <row r="19772" spans="7:7" s="66" customFormat="1" ht="14.25" x14ac:dyDescent="0.25">
      <c r="G19772" s="28"/>
    </row>
    <row r="19773" spans="7:7" s="66" customFormat="1" ht="14.25" x14ac:dyDescent="0.25">
      <c r="G19773" s="28"/>
    </row>
    <row r="19774" spans="7:7" s="66" customFormat="1" ht="14.25" x14ac:dyDescent="0.25">
      <c r="G19774" s="28"/>
    </row>
    <row r="19775" spans="7:7" s="66" customFormat="1" ht="14.25" x14ac:dyDescent="0.25">
      <c r="G19775" s="28"/>
    </row>
    <row r="19776" spans="7:7" s="66" customFormat="1" ht="14.25" x14ac:dyDescent="0.25">
      <c r="G19776" s="28"/>
    </row>
    <row r="19777" spans="7:7" s="66" customFormat="1" ht="14.25" x14ac:dyDescent="0.25">
      <c r="G19777" s="28"/>
    </row>
    <row r="19778" spans="7:7" s="66" customFormat="1" ht="14.25" x14ac:dyDescent="0.25">
      <c r="G19778" s="28"/>
    </row>
    <row r="19779" spans="7:7" s="66" customFormat="1" ht="14.25" x14ac:dyDescent="0.25">
      <c r="G19779" s="28"/>
    </row>
    <row r="19780" spans="7:7" s="66" customFormat="1" ht="14.25" x14ac:dyDescent="0.25">
      <c r="G19780" s="28"/>
    </row>
    <row r="19781" spans="7:7" s="66" customFormat="1" ht="14.25" x14ac:dyDescent="0.25">
      <c r="G19781" s="28"/>
    </row>
    <row r="19782" spans="7:7" s="66" customFormat="1" ht="14.25" x14ac:dyDescent="0.25">
      <c r="G19782" s="28"/>
    </row>
    <row r="19783" spans="7:7" s="66" customFormat="1" ht="14.25" x14ac:dyDescent="0.25">
      <c r="G19783" s="28"/>
    </row>
    <row r="19784" spans="7:7" s="66" customFormat="1" ht="14.25" x14ac:dyDescent="0.25">
      <c r="G19784" s="28"/>
    </row>
    <row r="19785" spans="7:7" s="66" customFormat="1" ht="14.25" x14ac:dyDescent="0.25">
      <c r="G19785" s="28"/>
    </row>
    <row r="19786" spans="7:7" s="66" customFormat="1" ht="14.25" x14ac:dyDescent="0.25">
      <c r="G19786" s="28"/>
    </row>
    <row r="19787" spans="7:7" s="66" customFormat="1" ht="14.25" x14ac:dyDescent="0.25">
      <c r="G19787" s="28"/>
    </row>
    <row r="19788" spans="7:7" s="66" customFormat="1" ht="14.25" x14ac:dyDescent="0.25">
      <c r="G19788" s="28"/>
    </row>
    <row r="19789" spans="7:7" s="66" customFormat="1" ht="14.25" x14ac:dyDescent="0.25">
      <c r="G19789" s="28"/>
    </row>
    <row r="19790" spans="7:7" s="66" customFormat="1" ht="14.25" x14ac:dyDescent="0.25">
      <c r="G19790" s="28"/>
    </row>
    <row r="19791" spans="7:7" s="66" customFormat="1" ht="14.25" x14ac:dyDescent="0.25">
      <c r="G19791" s="28"/>
    </row>
    <row r="19792" spans="7:7" s="66" customFormat="1" ht="14.25" x14ac:dyDescent="0.25">
      <c r="G19792" s="28"/>
    </row>
    <row r="19793" spans="7:7" s="66" customFormat="1" ht="14.25" x14ac:dyDescent="0.25">
      <c r="G19793" s="28"/>
    </row>
    <row r="19794" spans="7:7" s="66" customFormat="1" ht="14.25" x14ac:dyDescent="0.25">
      <c r="G19794" s="28"/>
    </row>
    <row r="19795" spans="7:7" s="66" customFormat="1" ht="14.25" x14ac:dyDescent="0.25">
      <c r="G19795" s="28"/>
    </row>
    <row r="19796" spans="7:7" s="66" customFormat="1" ht="14.25" x14ac:dyDescent="0.25">
      <c r="G19796" s="28"/>
    </row>
    <row r="19797" spans="7:7" s="66" customFormat="1" ht="14.25" x14ac:dyDescent="0.25">
      <c r="G19797" s="28"/>
    </row>
    <row r="19798" spans="7:7" s="66" customFormat="1" ht="14.25" x14ac:dyDescent="0.25">
      <c r="G19798" s="28"/>
    </row>
    <row r="19799" spans="7:7" s="66" customFormat="1" ht="14.25" x14ac:dyDescent="0.25">
      <c r="G19799" s="28"/>
    </row>
    <row r="19800" spans="7:7" s="66" customFormat="1" ht="14.25" x14ac:dyDescent="0.25">
      <c r="G19800" s="28"/>
    </row>
    <row r="19801" spans="7:7" s="66" customFormat="1" ht="14.25" x14ac:dyDescent="0.25">
      <c r="G19801" s="28"/>
    </row>
    <row r="19802" spans="7:7" s="66" customFormat="1" ht="14.25" x14ac:dyDescent="0.25">
      <c r="G19802" s="28"/>
    </row>
    <row r="19803" spans="7:7" s="66" customFormat="1" ht="14.25" x14ac:dyDescent="0.25">
      <c r="G19803" s="28"/>
    </row>
    <row r="19804" spans="7:7" s="66" customFormat="1" ht="14.25" x14ac:dyDescent="0.25">
      <c r="G19804" s="28"/>
    </row>
    <row r="19805" spans="7:7" s="66" customFormat="1" ht="14.25" x14ac:dyDescent="0.25">
      <c r="G19805" s="28"/>
    </row>
    <row r="19806" spans="7:7" s="66" customFormat="1" ht="14.25" x14ac:dyDescent="0.25">
      <c r="G19806" s="28"/>
    </row>
    <row r="19807" spans="7:7" s="66" customFormat="1" ht="14.25" x14ac:dyDescent="0.25">
      <c r="G19807" s="28"/>
    </row>
    <row r="19808" spans="7:7" s="66" customFormat="1" ht="14.25" x14ac:dyDescent="0.25">
      <c r="G19808" s="28"/>
    </row>
    <row r="19809" spans="7:7" s="66" customFormat="1" ht="14.25" x14ac:dyDescent="0.25">
      <c r="G19809" s="28"/>
    </row>
    <row r="19810" spans="7:7" s="66" customFormat="1" ht="14.25" x14ac:dyDescent="0.25">
      <c r="G19810" s="28"/>
    </row>
    <row r="19811" spans="7:7" s="66" customFormat="1" ht="14.25" x14ac:dyDescent="0.25">
      <c r="G19811" s="28"/>
    </row>
    <row r="19812" spans="7:7" s="66" customFormat="1" ht="14.25" x14ac:dyDescent="0.25">
      <c r="G19812" s="28"/>
    </row>
    <row r="19813" spans="7:7" s="66" customFormat="1" ht="14.25" x14ac:dyDescent="0.25">
      <c r="G19813" s="28"/>
    </row>
    <row r="19814" spans="7:7" s="66" customFormat="1" ht="14.25" x14ac:dyDescent="0.25">
      <c r="G19814" s="28"/>
    </row>
    <row r="19815" spans="7:7" s="66" customFormat="1" ht="14.25" x14ac:dyDescent="0.25">
      <c r="G19815" s="28"/>
    </row>
    <row r="19816" spans="7:7" s="66" customFormat="1" ht="14.25" x14ac:dyDescent="0.25">
      <c r="G19816" s="28"/>
    </row>
    <row r="19817" spans="7:7" s="66" customFormat="1" ht="14.25" x14ac:dyDescent="0.25">
      <c r="G19817" s="28"/>
    </row>
    <row r="19818" spans="7:7" s="66" customFormat="1" ht="14.25" x14ac:dyDescent="0.25">
      <c r="G19818" s="28"/>
    </row>
    <row r="19819" spans="7:7" s="66" customFormat="1" ht="14.25" x14ac:dyDescent="0.25">
      <c r="G19819" s="28"/>
    </row>
    <row r="19820" spans="7:7" s="66" customFormat="1" ht="14.25" x14ac:dyDescent="0.25">
      <c r="G19820" s="28"/>
    </row>
    <row r="19821" spans="7:7" s="66" customFormat="1" ht="14.25" x14ac:dyDescent="0.25">
      <c r="G19821" s="28"/>
    </row>
    <row r="19822" spans="7:7" s="66" customFormat="1" ht="14.25" x14ac:dyDescent="0.25">
      <c r="G19822" s="28"/>
    </row>
    <row r="19823" spans="7:7" s="66" customFormat="1" ht="14.25" x14ac:dyDescent="0.25">
      <c r="G19823" s="28"/>
    </row>
    <row r="19824" spans="7:7" s="66" customFormat="1" ht="14.25" x14ac:dyDescent="0.25">
      <c r="G19824" s="28"/>
    </row>
    <row r="19825" spans="7:7" s="66" customFormat="1" ht="14.25" x14ac:dyDescent="0.25">
      <c r="G19825" s="28"/>
    </row>
    <row r="19826" spans="7:7" s="66" customFormat="1" ht="14.25" x14ac:dyDescent="0.25">
      <c r="G19826" s="28"/>
    </row>
    <row r="19827" spans="7:7" s="66" customFormat="1" ht="14.25" x14ac:dyDescent="0.25">
      <c r="G19827" s="28"/>
    </row>
    <row r="19828" spans="7:7" s="66" customFormat="1" ht="14.25" x14ac:dyDescent="0.25">
      <c r="G19828" s="28"/>
    </row>
    <row r="19829" spans="7:7" s="66" customFormat="1" ht="14.25" x14ac:dyDescent="0.25">
      <c r="G19829" s="28"/>
    </row>
    <row r="19830" spans="7:7" s="66" customFormat="1" ht="14.25" x14ac:dyDescent="0.25">
      <c r="G19830" s="28"/>
    </row>
    <row r="19831" spans="7:7" s="66" customFormat="1" ht="14.25" x14ac:dyDescent="0.25">
      <c r="G19831" s="28"/>
    </row>
    <row r="19832" spans="7:7" s="66" customFormat="1" ht="14.25" x14ac:dyDescent="0.25">
      <c r="G19832" s="28"/>
    </row>
    <row r="19833" spans="7:7" s="66" customFormat="1" ht="14.25" x14ac:dyDescent="0.25">
      <c r="G19833" s="28"/>
    </row>
    <row r="19834" spans="7:7" s="66" customFormat="1" ht="14.25" x14ac:dyDescent="0.25">
      <c r="G19834" s="28"/>
    </row>
    <row r="19835" spans="7:7" s="66" customFormat="1" ht="14.25" x14ac:dyDescent="0.25">
      <c r="G19835" s="28"/>
    </row>
    <row r="19836" spans="7:7" s="66" customFormat="1" ht="14.25" x14ac:dyDescent="0.25">
      <c r="G19836" s="28"/>
    </row>
    <row r="19837" spans="7:7" s="66" customFormat="1" ht="14.25" x14ac:dyDescent="0.25">
      <c r="G19837" s="28"/>
    </row>
    <row r="19838" spans="7:7" s="66" customFormat="1" ht="14.25" x14ac:dyDescent="0.25">
      <c r="G19838" s="28"/>
    </row>
    <row r="19839" spans="7:7" s="66" customFormat="1" ht="14.25" x14ac:dyDescent="0.25">
      <c r="G19839" s="28"/>
    </row>
    <row r="19840" spans="7:7" s="66" customFormat="1" ht="14.25" x14ac:dyDescent="0.25">
      <c r="G19840" s="28"/>
    </row>
    <row r="19841" spans="7:7" s="66" customFormat="1" ht="14.25" x14ac:dyDescent="0.25">
      <c r="G19841" s="28"/>
    </row>
    <row r="19842" spans="7:7" s="66" customFormat="1" ht="14.25" x14ac:dyDescent="0.25">
      <c r="G19842" s="28"/>
    </row>
    <row r="19843" spans="7:7" s="66" customFormat="1" ht="14.25" x14ac:dyDescent="0.25">
      <c r="G19843" s="28"/>
    </row>
    <row r="19844" spans="7:7" s="66" customFormat="1" ht="14.25" x14ac:dyDescent="0.25">
      <c r="G19844" s="28"/>
    </row>
    <row r="19845" spans="7:7" s="66" customFormat="1" ht="14.25" x14ac:dyDescent="0.25">
      <c r="G19845" s="28"/>
    </row>
    <row r="19846" spans="7:7" s="66" customFormat="1" ht="14.25" x14ac:dyDescent="0.25">
      <c r="G19846" s="28"/>
    </row>
    <row r="19847" spans="7:7" s="66" customFormat="1" ht="14.25" x14ac:dyDescent="0.25">
      <c r="G19847" s="28"/>
    </row>
    <row r="19848" spans="7:7" s="66" customFormat="1" ht="14.25" x14ac:dyDescent="0.25">
      <c r="G19848" s="28"/>
    </row>
    <row r="19849" spans="7:7" s="66" customFormat="1" ht="14.25" x14ac:dyDescent="0.25">
      <c r="G19849" s="28"/>
    </row>
    <row r="19850" spans="7:7" s="66" customFormat="1" ht="14.25" x14ac:dyDescent="0.25">
      <c r="G19850" s="28"/>
    </row>
    <row r="19851" spans="7:7" s="66" customFormat="1" ht="14.25" x14ac:dyDescent="0.25">
      <c r="G19851" s="28"/>
    </row>
    <row r="19852" spans="7:7" s="66" customFormat="1" ht="14.25" x14ac:dyDescent="0.25">
      <c r="G19852" s="28"/>
    </row>
    <row r="19853" spans="7:7" s="66" customFormat="1" ht="14.25" x14ac:dyDescent="0.25">
      <c r="G19853" s="28"/>
    </row>
    <row r="19854" spans="7:7" s="66" customFormat="1" ht="14.25" x14ac:dyDescent="0.25">
      <c r="G19854" s="28"/>
    </row>
    <row r="19855" spans="7:7" s="66" customFormat="1" ht="14.25" x14ac:dyDescent="0.25">
      <c r="G19855" s="28"/>
    </row>
    <row r="19856" spans="7:7" s="66" customFormat="1" ht="14.25" x14ac:dyDescent="0.25">
      <c r="G19856" s="28"/>
    </row>
    <row r="19857" spans="7:7" s="66" customFormat="1" ht="14.25" x14ac:dyDescent="0.25">
      <c r="G19857" s="28"/>
    </row>
    <row r="19858" spans="7:7" s="66" customFormat="1" ht="14.25" x14ac:dyDescent="0.25">
      <c r="G19858" s="28"/>
    </row>
    <row r="19859" spans="7:7" s="66" customFormat="1" ht="14.25" x14ac:dyDescent="0.25">
      <c r="G19859" s="28"/>
    </row>
    <row r="19860" spans="7:7" s="66" customFormat="1" ht="14.25" x14ac:dyDescent="0.25">
      <c r="G19860" s="28"/>
    </row>
    <row r="19861" spans="7:7" s="66" customFormat="1" ht="14.25" x14ac:dyDescent="0.25">
      <c r="G19861" s="28"/>
    </row>
    <row r="19862" spans="7:7" s="66" customFormat="1" ht="14.25" x14ac:dyDescent="0.25">
      <c r="G19862" s="28"/>
    </row>
    <row r="19863" spans="7:7" s="66" customFormat="1" ht="14.25" x14ac:dyDescent="0.25">
      <c r="G19863" s="28"/>
    </row>
    <row r="19864" spans="7:7" s="66" customFormat="1" ht="14.25" x14ac:dyDescent="0.25">
      <c r="G19864" s="28"/>
    </row>
    <row r="19865" spans="7:7" s="66" customFormat="1" ht="14.25" x14ac:dyDescent="0.25">
      <c r="G19865" s="28"/>
    </row>
    <row r="19866" spans="7:7" s="66" customFormat="1" ht="14.25" x14ac:dyDescent="0.25">
      <c r="G19866" s="28"/>
    </row>
    <row r="19867" spans="7:7" s="66" customFormat="1" ht="14.25" x14ac:dyDescent="0.25">
      <c r="G19867" s="28"/>
    </row>
    <row r="19868" spans="7:7" s="66" customFormat="1" ht="14.25" x14ac:dyDescent="0.25">
      <c r="G19868" s="28"/>
    </row>
    <row r="19869" spans="7:7" s="66" customFormat="1" ht="14.25" x14ac:dyDescent="0.25">
      <c r="G19869" s="28"/>
    </row>
    <row r="19870" spans="7:7" s="66" customFormat="1" ht="14.25" x14ac:dyDescent="0.25">
      <c r="G19870" s="28"/>
    </row>
    <row r="19871" spans="7:7" s="66" customFormat="1" ht="14.25" x14ac:dyDescent="0.25">
      <c r="G19871" s="28"/>
    </row>
    <row r="19872" spans="7:7" s="66" customFormat="1" ht="14.25" x14ac:dyDescent="0.25">
      <c r="G19872" s="28"/>
    </row>
    <row r="19873" spans="7:7" s="66" customFormat="1" ht="14.25" x14ac:dyDescent="0.25">
      <c r="G19873" s="28"/>
    </row>
    <row r="19874" spans="7:7" s="66" customFormat="1" ht="14.25" x14ac:dyDescent="0.25">
      <c r="G19874" s="28"/>
    </row>
    <row r="19875" spans="7:7" s="66" customFormat="1" ht="14.25" x14ac:dyDescent="0.25">
      <c r="G19875" s="28"/>
    </row>
    <row r="19876" spans="7:7" s="66" customFormat="1" ht="14.25" x14ac:dyDescent="0.25">
      <c r="G19876" s="28"/>
    </row>
    <row r="19877" spans="7:7" s="66" customFormat="1" ht="14.25" x14ac:dyDescent="0.25">
      <c r="G19877" s="28"/>
    </row>
    <row r="19878" spans="7:7" s="66" customFormat="1" ht="14.25" x14ac:dyDescent="0.25">
      <c r="G19878" s="28"/>
    </row>
    <row r="19879" spans="7:7" s="66" customFormat="1" ht="14.25" x14ac:dyDescent="0.25">
      <c r="G19879" s="28"/>
    </row>
    <row r="19880" spans="7:7" s="66" customFormat="1" ht="14.25" x14ac:dyDescent="0.25">
      <c r="G19880" s="28"/>
    </row>
    <row r="19881" spans="7:7" s="66" customFormat="1" ht="14.25" x14ac:dyDescent="0.25">
      <c r="G19881" s="28"/>
    </row>
    <row r="19882" spans="7:7" s="66" customFormat="1" ht="14.25" x14ac:dyDescent="0.25">
      <c r="G19882" s="28"/>
    </row>
    <row r="19883" spans="7:7" s="66" customFormat="1" ht="14.25" x14ac:dyDescent="0.25">
      <c r="G19883" s="28"/>
    </row>
    <row r="19884" spans="7:7" s="66" customFormat="1" ht="14.25" x14ac:dyDescent="0.25">
      <c r="G19884" s="28"/>
    </row>
    <row r="19885" spans="7:7" s="66" customFormat="1" ht="14.25" x14ac:dyDescent="0.25">
      <c r="G19885" s="28"/>
    </row>
    <row r="19886" spans="7:7" s="66" customFormat="1" ht="14.25" x14ac:dyDescent="0.25">
      <c r="G19886" s="28"/>
    </row>
    <row r="19887" spans="7:7" s="66" customFormat="1" ht="14.25" x14ac:dyDescent="0.25">
      <c r="G19887" s="28"/>
    </row>
    <row r="19888" spans="7:7" s="66" customFormat="1" ht="14.25" x14ac:dyDescent="0.25">
      <c r="G19888" s="28"/>
    </row>
    <row r="19889" spans="7:7" s="66" customFormat="1" ht="14.25" x14ac:dyDescent="0.25">
      <c r="G19889" s="28"/>
    </row>
    <row r="19890" spans="7:7" s="66" customFormat="1" ht="14.25" x14ac:dyDescent="0.25">
      <c r="G19890" s="28"/>
    </row>
    <row r="19891" spans="7:7" s="66" customFormat="1" ht="14.25" x14ac:dyDescent="0.25">
      <c r="G19891" s="28"/>
    </row>
    <row r="19892" spans="7:7" s="66" customFormat="1" ht="14.25" x14ac:dyDescent="0.25">
      <c r="G19892" s="28"/>
    </row>
    <row r="19893" spans="7:7" s="66" customFormat="1" ht="14.25" x14ac:dyDescent="0.25">
      <c r="G19893" s="28"/>
    </row>
    <row r="19894" spans="7:7" s="66" customFormat="1" ht="14.25" x14ac:dyDescent="0.25">
      <c r="G19894" s="28"/>
    </row>
    <row r="19895" spans="7:7" s="66" customFormat="1" ht="14.25" x14ac:dyDescent="0.25">
      <c r="G19895" s="28"/>
    </row>
    <row r="19896" spans="7:7" s="66" customFormat="1" ht="14.25" x14ac:dyDescent="0.25">
      <c r="G19896" s="28"/>
    </row>
    <row r="19897" spans="7:7" s="66" customFormat="1" ht="14.25" x14ac:dyDescent="0.25">
      <c r="G19897" s="28"/>
    </row>
    <row r="19898" spans="7:7" s="66" customFormat="1" ht="14.25" x14ac:dyDescent="0.25">
      <c r="G19898" s="28"/>
    </row>
    <row r="19899" spans="7:7" s="66" customFormat="1" ht="14.25" x14ac:dyDescent="0.25">
      <c r="G19899" s="28"/>
    </row>
    <row r="19900" spans="7:7" s="66" customFormat="1" ht="14.25" x14ac:dyDescent="0.25">
      <c r="G19900" s="28"/>
    </row>
    <row r="19901" spans="7:7" s="66" customFormat="1" ht="14.25" x14ac:dyDescent="0.25">
      <c r="G19901" s="28"/>
    </row>
    <row r="19902" spans="7:7" s="66" customFormat="1" ht="14.25" x14ac:dyDescent="0.25">
      <c r="G19902" s="28"/>
    </row>
    <row r="19903" spans="7:7" s="66" customFormat="1" ht="14.25" x14ac:dyDescent="0.25">
      <c r="G19903" s="28"/>
    </row>
    <row r="19904" spans="7:7" s="66" customFormat="1" ht="14.25" x14ac:dyDescent="0.25">
      <c r="G19904" s="28"/>
    </row>
    <row r="19905" spans="7:7" s="66" customFormat="1" ht="14.25" x14ac:dyDescent="0.25">
      <c r="G19905" s="28"/>
    </row>
    <row r="19906" spans="7:7" s="66" customFormat="1" ht="14.25" x14ac:dyDescent="0.25">
      <c r="G19906" s="28"/>
    </row>
    <row r="19907" spans="7:7" s="66" customFormat="1" ht="14.25" x14ac:dyDescent="0.25">
      <c r="G19907" s="28"/>
    </row>
    <row r="19908" spans="7:7" s="66" customFormat="1" ht="14.25" x14ac:dyDescent="0.25">
      <c r="G19908" s="28"/>
    </row>
    <row r="19909" spans="7:7" s="66" customFormat="1" ht="14.25" x14ac:dyDescent="0.25">
      <c r="G19909" s="28"/>
    </row>
    <row r="19910" spans="7:7" s="66" customFormat="1" ht="14.25" x14ac:dyDescent="0.25">
      <c r="G19910" s="28"/>
    </row>
    <row r="19911" spans="7:7" s="66" customFormat="1" ht="14.25" x14ac:dyDescent="0.25">
      <c r="G19911" s="28"/>
    </row>
    <row r="19912" spans="7:7" s="66" customFormat="1" ht="14.25" x14ac:dyDescent="0.25">
      <c r="G19912" s="28"/>
    </row>
    <row r="19913" spans="7:7" s="66" customFormat="1" ht="14.25" x14ac:dyDescent="0.25">
      <c r="G19913" s="28"/>
    </row>
    <row r="19914" spans="7:7" s="66" customFormat="1" ht="14.25" x14ac:dyDescent="0.25">
      <c r="G19914" s="28"/>
    </row>
    <row r="19915" spans="7:7" s="66" customFormat="1" ht="14.25" x14ac:dyDescent="0.25">
      <c r="G19915" s="28"/>
    </row>
    <row r="19916" spans="7:7" s="66" customFormat="1" ht="14.25" x14ac:dyDescent="0.25">
      <c r="G19916" s="28"/>
    </row>
    <row r="19917" spans="7:7" s="66" customFormat="1" ht="14.25" x14ac:dyDescent="0.25">
      <c r="G19917" s="28"/>
    </row>
    <row r="19918" spans="7:7" s="66" customFormat="1" ht="14.25" x14ac:dyDescent="0.25">
      <c r="G19918" s="28"/>
    </row>
    <row r="19919" spans="7:7" s="66" customFormat="1" ht="14.25" x14ac:dyDescent="0.25">
      <c r="G19919" s="28"/>
    </row>
    <row r="19920" spans="7:7" s="66" customFormat="1" ht="14.25" x14ac:dyDescent="0.25">
      <c r="G19920" s="28"/>
    </row>
    <row r="19921" spans="7:7" s="66" customFormat="1" ht="14.25" x14ac:dyDescent="0.25">
      <c r="G19921" s="28"/>
    </row>
    <row r="19922" spans="7:7" s="66" customFormat="1" ht="14.25" x14ac:dyDescent="0.25">
      <c r="G19922" s="28"/>
    </row>
    <row r="19923" spans="7:7" s="66" customFormat="1" ht="14.25" x14ac:dyDescent="0.25">
      <c r="G19923" s="28"/>
    </row>
    <row r="19924" spans="7:7" s="66" customFormat="1" ht="14.25" x14ac:dyDescent="0.25">
      <c r="G19924" s="28"/>
    </row>
    <row r="19925" spans="7:7" s="66" customFormat="1" ht="14.25" x14ac:dyDescent="0.25">
      <c r="G19925" s="28"/>
    </row>
    <row r="19926" spans="7:7" s="66" customFormat="1" ht="14.25" x14ac:dyDescent="0.25">
      <c r="G19926" s="28"/>
    </row>
    <row r="19927" spans="7:7" s="66" customFormat="1" ht="14.25" x14ac:dyDescent="0.25">
      <c r="G19927" s="28"/>
    </row>
    <row r="19928" spans="7:7" s="66" customFormat="1" ht="14.25" x14ac:dyDescent="0.25">
      <c r="G19928" s="28"/>
    </row>
    <row r="19929" spans="7:7" s="66" customFormat="1" ht="14.25" x14ac:dyDescent="0.25">
      <c r="G19929" s="28"/>
    </row>
    <row r="19930" spans="7:7" s="66" customFormat="1" ht="14.25" x14ac:dyDescent="0.25">
      <c r="G19930" s="28"/>
    </row>
    <row r="19931" spans="7:7" s="66" customFormat="1" ht="14.25" x14ac:dyDescent="0.25">
      <c r="G19931" s="28"/>
    </row>
    <row r="19932" spans="7:7" s="66" customFormat="1" ht="14.25" x14ac:dyDescent="0.25">
      <c r="G19932" s="28"/>
    </row>
    <row r="19933" spans="7:7" s="66" customFormat="1" ht="14.25" x14ac:dyDescent="0.25">
      <c r="G19933" s="28"/>
    </row>
    <row r="19934" spans="7:7" s="66" customFormat="1" ht="14.25" x14ac:dyDescent="0.25">
      <c r="G19934" s="28"/>
    </row>
    <row r="19935" spans="7:7" s="66" customFormat="1" ht="14.25" x14ac:dyDescent="0.25">
      <c r="G19935" s="28"/>
    </row>
    <row r="19936" spans="7:7" s="66" customFormat="1" ht="14.25" x14ac:dyDescent="0.25">
      <c r="G19936" s="28"/>
    </row>
    <row r="19937" spans="7:7" s="66" customFormat="1" ht="14.25" x14ac:dyDescent="0.25">
      <c r="G19937" s="28"/>
    </row>
    <row r="19938" spans="7:7" s="66" customFormat="1" ht="14.25" x14ac:dyDescent="0.25">
      <c r="G19938" s="28"/>
    </row>
    <row r="19939" spans="7:7" s="66" customFormat="1" ht="14.25" x14ac:dyDescent="0.25">
      <c r="G19939" s="28"/>
    </row>
    <row r="19940" spans="7:7" s="66" customFormat="1" ht="14.25" x14ac:dyDescent="0.25">
      <c r="G19940" s="28"/>
    </row>
    <row r="19941" spans="7:7" s="66" customFormat="1" ht="14.25" x14ac:dyDescent="0.25">
      <c r="G19941" s="28"/>
    </row>
    <row r="19942" spans="7:7" s="66" customFormat="1" ht="14.25" x14ac:dyDescent="0.25">
      <c r="G19942" s="28"/>
    </row>
    <row r="19943" spans="7:7" s="66" customFormat="1" ht="14.25" x14ac:dyDescent="0.25">
      <c r="G19943" s="28"/>
    </row>
    <row r="19944" spans="7:7" s="66" customFormat="1" ht="14.25" x14ac:dyDescent="0.25">
      <c r="G19944" s="28"/>
    </row>
    <row r="19945" spans="7:7" s="66" customFormat="1" ht="14.25" x14ac:dyDescent="0.25">
      <c r="G19945" s="28"/>
    </row>
    <row r="19946" spans="7:7" s="66" customFormat="1" ht="14.25" x14ac:dyDescent="0.25">
      <c r="G19946" s="28"/>
    </row>
    <row r="19947" spans="7:7" s="66" customFormat="1" ht="14.25" x14ac:dyDescent="0.25">
      <c r="G19947" s="28"/>
    </row>
    <row r="19948" spans="7:7" s="66" customFormat="1" ht="14.25" x14ac:dyDescent="0.25">
      <c r="G19948" s="28"/>
    </row>
    <row r="19949" spans="7:7" s="66" customFormat="1" ht="14.25" x14ac:dyDescent="0.25">
      <c r="G19949" s="28"/>
    </row>
    <row r="19950" spans="7:7" s="66" customFormat="1" ht="14.25" x14ac:dyDescent="0.25">
      <c r="G19950" s="28"/>
    </row>
    <row r="19951" spans="7:7" s="66" customFormat="1" ht="14.25" x14ac:dyDescent="0.25">
      <c r="G19951" s="28"/>
    </row>
    <row r="19952" spans="7:7" s="66" customFormat="1" ht="14.25" x14ac:dyDescent="0.25">
      <c r="G19952" s="28"/>
    </row>
    <row r="19953" spans="7:7" s="66" customFormat="1" ht="14.25" x14ac:dyDescent="0.25">
      <c r="G19953" s="28"/>
    </row>
    <row r="19954" spans="7:7" s="66" customFormat="1" ht="14.25" x14ac:dyDescent="0.25">
      <c r="G19954" s="28"/>
    </row>
    <row r="19955" spans="7:7" s="66" customFormat="1" ht="14.25" x14ac:dyDescent="0.25">
      <c r="G19955" s="28"/>
    </row>
    <row r="19956" spans="7:7" s="66" customFormat="1" ht="14.25" x14ac:dyDescent="0.25">
      <c r="G19956" s="28"/>
    </row>
    <row r="19957" spans="7:7" s="66" customFormat="1" ht="14.25" x14ac:dyDescent="0.25">
      <c r="G19957" s="28"/>
    </row>
    <row r="19958" spans="7:7" s="66" customFormat="1" ht="14.25" x14ac:dyDescent="0.25">
      <c r="G19958" s="28"/>
    </row>
    <row r="19959" spans="7:7" s="66" customFormat="1" ht="14.25" x14ac:dyDescent="0.25">
      <c r="G19959" s="28"/>
    </row>
    <row r="19960" spans="7:7" s="66" customFormat="1" ht="14.25" x14ac:dyDescent="0.25">
      <c r="G19960" s="28"/>
    </row>
    <row r="19961" spans="7:7" s="66" customFormat="1" ht="14.25" x14ac:dyDescent="0.25">
      <c r="G19961" s="28"/>
    </row>
    <row r="19962" spans="7:7" s="66" customFormat="1" ht="14.25" x14ac:dyDescent="0.25">
      <c r="G19962" s="28"/>
    </row>
    <row r="19963" spans="7:7" s="66" customFormat="1" ht="14.25" x14ac:dyDescent="0.25">
      <c r="G19963" s="28"/>
    </row>
    <row r="19964" spans="7:7" s="66" customFormat="1" ht="14.25" x14ac:dyDescent="0.25">
      <c r="G19964" s="28"/>
    </row>
    <row r="19965" spans="7:7" s="66" customFormat="1" ht="14.25" x14ac:dyDescent="0.25">
      <c r="G19965" s="28"/>
    </row>
    <row r="19966" spans="7:7" s="66" customFormat="1" ht="14.25" x14ac:dyDescent="0.25">
      <c r="G19966" s="28"/>
    </row>
    <row r="19967" spans="7:7" s="66" customFormat="1" ht="14.25" x14ac:dyDescent="0.25">
      <c r="G19967" s="28"/>
    </row>
    <row r="19968" spans="7:7" s="66" customFormat="1" ht="14.25" x14ac:dyDescent="0.25">
      <c r="G19968" s="28"/>
    </row>
    <row r="19969" spans="7:7" s="66" customFormat="1" ht="14.25" x14ac:dyDescent="0.25">
      <c r="G19969" s="28"/>
    </row>
    <row r="19970" spans="7:7" s="66" customFormat="1" ht="14.25" x14ac:dyDescent="0.25">
      <c r="G19970" s="28"/>
    </row>
    <row r="19971" spans="7:7" s="66" customFormat="1" ht="14.25" x14ac:dyDescent="0.25">
      <c r="G19971" s="28"/>
    </row>
    <row r="19972" spans="7:7" s="66" customFormat="1" ht="14.25" x14ac:dyDescent="0.25">
      <c r="G19972" s="28"/>
    </row>
    <row r="19973" spans="7:7" s="66" customFormat="1" ht="14.25" x14ac:dyDescent="0.25">
      <c r="G19973" s="28"/>
    </row>
    <row r="19974" spans="7:7" s="66" customFormat="1" ht="14.25" x14ac:dyDescent="0.25">
      <c r="G19974" s="28"/>
    </row>
    <row r="19975" spans="7:7" s="66" customFormat="1" ht="14.25" x14ac:dyDescent="0.25">
      <c r="G19975" s="28"/>
    </row>
    <row r="19976" spans="7:7" s="66" customFormat="1" ht="14.25" x14ac:dyDescent="0.25">
      <c r="G19976" s="28"/>
    </row>
    <row r="19977" spans="7:7" s="66" customFormat="1" ht="14.25" x14ac:dyDescent="0.25">
      <c r="G19977" s="28"/>
    </row>
    <row r="19978" spans="7:7" s="66" customFormat="1" ht="14.25" x14ac:dyDescent="0.25">
      <c r="G19978" s="28"/>
    </row>
    <row r="19979" spans="7:7" s="66" customFormat="1" ht="14.25" x14ac:dyDescent="0.25">
      <c r="G19979" s="28"/>
    </row>
    <row r="19980" spans="7:7" s="66" customFormat="1" ht="14.25" x14ac:dyDescent="0.25">
      <c r="G19980" s="28"/>
    </row>
    <row r="19981" spans="7:7" s="66" customFormat="1" ht="14.25" x14ac:dyDescent="0.25">
      <c r="G19981" s="28"/>
    </row>
    <row r="19982" spans="7:7" s="66" customFormat="1" ht="14.25" x14ac:dyDescent="0.25">
      <c r="G19982" s="28"/>
    </row>
    <row r="19983" spans="7:7" s="66" customFormat="1" ht="14.25" x14ac:dyDescent="0.25">
      <c r="G19983" s="28"/>
    </row>
    <row r="19984" spans="7:7" s="66" customFormat="1" ht="14.25" x14ac:dyDescent="0.25">
      <c r="G19984" s="28"/>
    </row>
    <row r="19985" spans="7:7" s="66" customFormat="1" ht="14.25" x14ac:dyDescent="0.25">
      <c r="G19985" s="28"/>
    </row>
    <row r="19986" spans="7:7" s="66" customFormat="1" ht="14.25" x14ac:dyDescent="0.25">
      <c r="G19986" s="28"/>
    </row>
    <row r="19987" spans="7:7" s="66" customFormat="1" ht="14.25" x14ac:dyDescent="0.25">
      <c r="G19987" s="28"/>
    </row>
    <row r="19988" spans="7:7" s="66" customFormat="1" ht="14.25" x14ac:dyDescent="0.25">
      <c r="G19988" s="28"/>
    </row>
    <row r="19989" spans="7:7" s="66" customFormat="1" ht="14.25" x14ac:dyDescent="0.25">
      <c r="G19989" s="28"/>
    </row>
    <row r="19990" spans="7:7" s="66" customFormat="1" ht="14.25" x14ac:dyDescent="0.25">
      <c r="G19990" s="28"/>
    </row>
    <row r="19991" spans="7:7" s="66" customFormat="1" ht="14.25" x14ac:dyDescent="0.25">
      <c r="G19991" s="28"/>
    </row>
    <row r="19992" spans="7:7" s="66" customFormat="1" ht="14.25" x14ac:dyDescent="0.25">
      <c r="G19992" s="28"/>
    </row>
    <row r="19993" spans="7:7" s="66" customFormat="1" ht="14.25" x14ac:dyDescent="0.25">
      <c r="G19993" s="28"/>
    </row>
    <row r="19994" spans="7:7" s="66" customFormat="1" ht="14.25" x14ac:dyDescent="0.25">
      <c r="G19994" s="28"/>
    </row>
    <row r="19995" spans="7:7" s="66" customFormat="1" ht="14.25" x14ac:dyDescent="0.25">
      <c r="G19995" s="28"/>
    </row>
    <row r="19996" spans="7:7" s="66" customFormat="1" ht="14.25" x14ac:dyDescent="0.25">
      <c r="G19996" s="28"/>
    </row>
    <row r="19997" spans="7:7" s="66" customFormat="1" ht="14.25" x14ac:dyDescent="0.25">
      <c r="G19997" s="28"/>
    </row>
    <row r="19998" spans="7:7" s="66" customFormat="1" ht="14.25" x14ac:dyDescent="0.25">
      <c r="G19998" s="28"/>
    </row>
    <row r="19999" spans="7:7" s="66" customFormat="1" ht="14.25" x14ac:dyDescent="0.25">
      <c r="G19999" s="28"/>
    </row>
    <row r="20000" spans="7:7" s="66" customFormat="1" ht="14.25" x14ac:dyDescent="0.25">
      <c r="G20000" s="28"/>
    </row>
    <row r="20001" spans="7:7" s="66" customFormat="1" ht="14.25" x14ac:dyDescent="0.25">
      <c r="G20001" s="28"/>
    </row>
    <row r="20002" spans="7:7" s="66" customFormat="1" ht="14.25" x14ac:dyDescent="0.25">
      <c r="G20002" s="28"/>
    </row>
    <row r="20003" spans="7:7" s="66" customFormat="1" ht="14.25" x14ac:dyDescent="0.25">
      <c r="G20003" s="28"/>
    </row>
    <row r="20004" spans="7:7" s="66" customFormat="1" ht="14.25" x14ac:dyDescent="0.25">
      <c r="G20004" s="28"/>
    </row>
    <row r="20005" spans="7:7" s="66" customFormat="1" ht="14.25" x14ac:dyDescent="0.25">
      <c r="G20005" s="28"/>
    </row>
    <row r="20006" spans="7:7" s="66" customFormat="1" ht="14.25" x14ac:dyDescent="0.25">
      <c r="G20006" s="28"/>
    </row>
    <row r="20007" spans="7:7" s="66" customFormat="1" ht="14.25" x14ac:dyDescent="0.25">
      <c r="G20007" s="28"/>
    </row>
    <row r="20008" spans="7:7" s="66" customFormat="1" ht="14.25" x14ac:dyDescent="0.25">
      <c r="G20008" s="28"/>
    </row>
    <row r="20009" spans="7:7" s="66" customFormat="1" ht="14.25" x14ac:dyDescent="0.25">
      <c r="G20009" s="28"/>
    </row>
    <row r="20010" spans="7:7" s="66" customFormat="1" ht="14.25" x14ac:dyDescent="0.25">
      <c r="G20010" s="28"/>
    </row>
    <row r="20011" spans="7:7" s="66" customFormat="1" ht="14.25" x14ac:dyDescent="0.25">
      <c r="G20011" s="28"/>
    </row>
    <row r="20012" spans="7:7" s="66" customFormat="1" ht="14.25" x14ac:dyDescent="0.25">
      <c r="G20012" s="28"/>
    </row>
    <row r="20013" spans="7:7" s="66" customFormat="1" ht="14.25" x14ac:dyDescent="0.25">
      <c r="G20013" s="28"/>
    </row>
    <row r="20014" spans="7:7" s="66" customFormat="1" ht="14.25" x14ac:dyDescent="0.25">
      <c r="G20014" s="28"/>
    </row>
    <row r="20015" spans="7:7" s="66" customFormat="1" ht="14.25" x14ac:dyDescent="0.25">
      <c r="G20015" s="28"/>
    </row>
    <row r="20016" spans="7:7" s="66" customFormat="1" ht="14.25" x14ac:dyDescent="0.25">
      <c r="G20016" s="28"/>
    </row>
    <row r="20017" spans="7:7" s="66" customFormat="1" ht="14.25" x14ac:dyDescent="0.25">
      <c r="G20017" s="28"/>
    </row>
    <row r="20018" spans="7:7" s="66" customFormat="1" ht="14.25" x14ac:dyDescent="0.25">
      <c r="G20018" s="28"/>
    </row>
    <row r="20019" spans="7:7" s="66" customFormat="1" ht="14.25" x14ac:dyDescent="0.25">
      <c r="G20019" s="28"/>
    </row>
    <row r="20020" spans="7:7" s="66" customFormat="1" ht="14.25" x14ac:dyDescent="0.25">
      <c r="G20020" s="28"/>
    </row>
    <row r="20021" spans="7:7" s="66" customFormat="1" ht="14.25" x14ac:dyDescent="0.25">
      <c r="G20021" s="28"/>
    </row>
    <row r="20022" spans="7:7" s="66" customFormat="1" ht="14.25" x14ac:dyDescent="0.25">
      <c r="G20022" s="28"/>
    </row>
    <row r="20023" spans="7:7" s="66" customFormat="1" ht="14.25" x14ac:dyDescent="0.25">
      <c r="G20023" s="28"/>
    </row>
    <row r="20024" spans="7:7" s="66" customFormat="1" ht="14.25" x14ac:dyDescent="0.25">
      <c r="G20024" s="28"/>
    </row>
    <row r="20025" spans="7:7" s="66" customFormat="1" ht="14.25" x14ac:dyDescent="0.25">
      <c r="G20025" s="28"/>
    </row>
    <row r="20026" spans="7:7" s="66" customFormat="1" ht="14.25" x14ac:dyDescent="0.25">
      <c r="G20026" s="28"/>
    </row>
    <row r="20027" spans="7:7" s="66" customFormat="1" ht="14.25" x14ac:dyDescent="0.25">
      <c r="G20027" s="28"/>
    </row>
    <row r="20028" spans="7:7" s="66" customFormat="1" ht="14.25" x14ac:dyDescent="0.25">
      <c r="G20028" s="28"/>
    </row>
    <row r="20029" spans="7:7" s="66" customFormat="1" ht="14.25" x14ac:dyDescent="0.25">
      <c r="G20029" s="28"/>
    </row>
    <row r="20030" spans="7:7" s="66" customFormat="1" ht="14.25" x14ac:dyDescent="0.25">
      <c r="G20030" s="28"/>
    </row>
    <row r="20031" spans="7:7" s="66" customFormat="1" ht="14.25" x14ac:dyDescent="0.25">
      <c r="G20031" s="28"/>
    </row>
    <row r="20032" spans="7:7" s="66" customFormat="1" ht="14.25" x14ac:dyDescent="0.25">
      <c r="G20032" s="28"/>
    </row>
    <row r="20033" spans="7:7" s="66" customFormat="1" ht="14.25" x14ac:dyDescent="0.25">
      <c r="G20033" s="28"/>
    </row>
    <row r="20034" spans="7:7" s="66" customFormat="1" ht="14.25" x14ac:dyDescent="0.25">
      <c r="G20034" s="28"/>
    </row>
    <row r="20035" spans="7:7" s="66" customFormat="1" ht="14.25" x14ac:dyDescent="0.25">
      <c r="G20035" s="28"/>
    </row>
    <row r="20036" spans="7:7" s="66" customFormat="1" ht="14.25" x14ac:dyDescent="0.25">
      <c r="G20036" s="28"/>
    </row>
    <row r="20037" spans="7:7" s="66" customFormat="1" ht="14.25" x14ac:dyDescent="0.25">
      <c r="G20037" s="28"/>
    </row>
    <row r="20038" spans="7:7" s="66" customFormat="1" ht="14.25" x14ac:dyDescent="0.25">
      <c r="G20038" s="28"/>
    </row>
    <row r="20039" spans="7:7" s="66" customFormat="1" ht="14.25" x14ac:dyDescent="0.25">
      <c r="G20039" s="28"/>
    </row>
    <row r="20040" spans="7:7" s="66" customFormat="1" ht="14.25" x14ac:dyDescent="0.25">
      <c r="G20040" s="28"/>
    </row>
    <row r="20041" spans="7:7" s="66" customFormat="1" ht="14.25" x14ac:dyDescent="0.25">
      <c r="G20041" s="28"/>
    </row>
    <row r="20042" spans="7:7" s="66" customFormat="1" ht="14.25" x14ac:dyDescent="0.25">
      <c r="G20042" s="28"/>
    </row>
    <row r="20043" spans="7:7" s="66" customFormat="1" ht="14.25" x14ac:dyDescent="0.25">
      <c r="G20043" s="28"/>
    </row>
    <row r="20044" spans="7:7" s="66" customFormat="1" ht="14.25" x14ac:dyDescent="0.25">
      <c r="G20044" s="28"/>
    </row>
    <row r="20045" spans="7:7" s="66" customFormat="1" ht="14.25" x14ac:dyDescent="0.25">
      <c r="G20045" s="28"/>
    </row>
    <row r="20046" spans="7:7" s="66" customFormat="1" ht="14.25" x14ac:dyDescent="0.25">
      <c r="G20046" s="28"/>
    </row>
    <row r="20047" spans="7:7" s="66" customFormat="1" ht="14.25" x14ac:dyDescent="0.25">
      <c r="G20047" s="28"/>
    </row>
    <row r="20048" spans="7:7" s="66" customFormat="1" ht="14.25" x14ac:dyDescent="0.25">
      <c r="G20048" s="28"/>
    </row>
    <row r="20049" spans="7:7" s="66" customFormat="1" ht="14.25" x14ac:dyDescent="0.25">
      <c r="G20049" s="28"/>
    </row>
    <row r="20050" spans="7:7" s="66" customFormat="1" ht="14.25" x14ac:dyDescent="0.25">
      <c r="G20050" s="28"/>
    </row>
    <row r="20051" spans="7:7" s="66" customFormat="1" ht="14.25" x14ac:dyDescent="0.25">
      <c r="G20051" s="28"/>
    </row>
    <row r="20052" spans="7:7" s="66" customFormat="1" ht="14.25" x14ac:dyDescent="0.25">
      <c r="G20052" s="28"/>
    </row>
    <row r="20053" spans="7:7" s="66" customFormat="1" ht="14.25" x14ac:dyDescent="0.25">
      <c r="G20053" s="28"/>
    </row>
    <row r="20054" spans="7:7" s="66" customFormat="1" ht="14.25" x14ac:dyDescent="0.25">
      <c r="G20054" s="28"/>
    </row>
    <row r="20055" spans="7:7" s="66" customFormat="1" ht="14.25" x14ac:dyDescent="0.25">
      <c r="G20055" s="28"/>
    </row>
    <row r="20056" spans="7:7" s="66" customFormat="1" ht="14.25" x14ac:dyDescent="0.25">
      <c r="G20056" s="28"/>
    </row>
    <row r="20057" spans="7:7" s="66" customFormat="1" ht="14.25" x14ac:dyDescent="0.25">
      <c r="G20057" s="28"/>
    </row>
    <row r="20058" spans="7:7" s="66" customFormat="1" ht="14.25" x14ac:dyDescent="0.25">
      <c r="G20058" s="28"/>
    </row>
    <row r="20059" spans="7:7" s="66" customFormat="1" ht="14.25" x14ac:dyDescent="0.25">
      <c r="G20059" s="28"/>
    </row>
    <row r="20060" spans="7:7" s="66" customFormat="1" ht="14.25" x14ac:dyDescent="0.25">
      <c r="G20060" s="28"/>
    </row>
    <row r="20061" spans="7:7" s="66" customFormat="1" ht="14.25" x14ac:dyDescent="0.25">
      <c r="G20061" s="28"/>
    </row>
    <row r="20062" spans="7:7" s="66" customFormat="1" ht="14.25" x14ac:dyDescent="0.25">
      <c r="G20062" s="28"/>
    </row>
    <row r="20063" spans="7:7" s="66" customFormat="1" ht="14.25" x14ac:dyDescent="0.25">
      <c r="G20063" s="28"/>
    </row>
    <row r="20064" spans="7:7" s="66" customFormat="1" ht="14.25" x14ac:dyDescent="0.25">
      <c r="G20064" s="28"/>
    </row>
    <row r="20065" spans="7:7" s="66" customFormat="1" ht="14.25" x14ac:dyDescent="0.25">
      <c r="G20065" s="28"/>
    </row>
    <row r="20066" spans="7:7" s="66" customFormat="1" ht="14.25" x14ac:dyDescent="0.25">
      <c r="G20066" s="28"/>
    </row>
    <row r="20067" spans="7:7" s="66" customFormat="1" ht="14.25" x14ac:dyDescent="0.25">
      <c r="G20067" s="28"/>
    </row>
    <row r="20068" spans="7:7" s="66" customFormat="1" ht="14.25" x14ac:dyDescent="0.25">
      <c r="G20068" s="28"/>
    </row>
    <row r="20069" spans="7:7" s="66" customFormat="1" ht="14.25" x14ac:dyDescent="0.25">
      <c r="G20069" s="28"/>
    </row>
    <row r="20070" spans="7:7" s="66" customFormat="1" ht="14.25" x14ac:dyDescent="0.25">
      <c r="G20070" s="28"/>
    </row>
    <row r="20071" spans="7:7" s="66" customFormat="1" ht="14.25" x14ac:dyDescent="0.25">
      <c r="G20071" s="28"/>
    </row>
    <row r="20072" spans="7:7" s="66" customFormat="1" ht="14.25" x14ac:dyDescent="0.25">
      <c r="G20072" s="28"/>
    </row>
    <row r="20073" spans="7:7" s="66" customFormat="1" ht="14.25" x14ac:dyDescent="0.25">
      <c r="G20073" s="28"/>
    </row>
    <row r="20074" spans="7:7" s="66" customFormat="1" ht="14.25" x14ac:dyDescent="0.25">
      <c r="G20074" s="28"/>
    </row>
    <row r="20075" spans="7:7" s="66" customFormat="1" ht="14.25" x14ac:dyDescent="0.25">
      <c r="G20075" s="28"/>
    </row>
    <row r="20076" spans="7:7" s="66" customFormat="1" ht="14.25" x14ac:dyDescent="0.25">
      <c r="G20076" s="28"/>
    </row>
    <row r="20077" spans="7:7" s="66" customFormat="1" ht="14.25" x14ac:dyDescent="0.25">
      <c r="G20077" s="28"/>
    </row>
    <row r="20078" spans="7:7" s="66" customFormat="1" ht="14.25" x14ac:dyDescent="0.25">
      <c r="G20078" s="28"/>
    </row>
    <row r="20079" spans="7:7" s="66" customFormat="1" ht="14.25" x14ac:dyDescent="0.25">
      <c r="G20079" s="28"/>
    </row>
    <row r="20080" spans="7:7" s="66" customFormat="1" ht="14.25" x14ac:dyDescent="0.25">
      <c r="G20080" s="28"/>
    </row>
    <row r="20081" spans="7:7" s="66" customFormat="1" ht="14.25" x14ac:dyDescent="0.25">
      <c r="G20081" s="28"/>
    </row>
    <row r="20082" spans="7:7" s="66" customFormat="1" ht="14.25" x14ac:dyDescent="0.25">
      <c r="G20082" s="28"/>
    </row>
    <row r="20083" spans="7:7" s="66" customFormat="1" ht="14.25" x14ac:dyDescent="0.25">
      <c r="G20083" s="28"/>
    </row>
    <row r="20084" spans="7:7" s="66" customFormat="1" ht="14.25" x14ac:dyDescent="0.25">
      <c r="G20084" s="28"/>
    </row>
    <row r="20085" spans="7:7" s="66" customFormat="1" ht="14.25" x14ac:dyDescent="0.25">
      <c r="G20085" s="28"/>
    </row>
    <row r="20086" spans="7:7" s="66" customFormat="1" ht="14.25" x14ac:dyDescent="0.25">
      <c r="G20086" s="28"/>
    </row>
    <row r="20087" spans="7:7" s="66" customFormat="1" ht="14.25" x14ac:dyDescent="0.25">
      <c r="G20087" s="28"/>
    </row>
    <row r="20088" spans="7:7" s="66" customFormat="1" ht="14.25" x14ac:dyDescent="0.25">
      <c r="G20088" s="28"/>
    </row>
    <row r="20089" spans="7:7" s="66" customFormat="1" ht="14.25" x14ac:dyDescent="0.25">
      <c r="G20089" s="28"/>
    </row>
    <row r="20090" spans="7:7" s="66" customFormat="1" ht="14.25" x14ac:dyDescent="0.25">
      <c r="G20090" s="28"/>
    </row>
    <row r="20091" spans="7:7" s="66" customFormat="1" ht="14.25" x14ac:dyDescent="0.25">
      <c r="G20091" s="28"/>
    </row>
    <row r="20092" spans="7:7" s="66" customFormat="1" ht="14.25" x14ac:dyDescent="0.25">
      <c r="G20092" s="28"/>
    </row>
    <row r="20093" spans="7:7" s="66" customFormat="1" ht="14.25" x14ac:dyDescent="0.25">
      <c r="G20093" s="28"/>
    </row>
    <row r="20094" spans="7:7" s="66" customFormat="1" ht="14.25" x14ac:dyDescent="0.25">
      <c r="G20094" s="28"/>
    </row>
    <row r="20095" spans="7:7" s="66" customFormat="1" ht="14.25" x14ac:dyDescent="0.25">
      <c r="G20095" s="28"/>
    </row>
    <row r="20096" spans="7:7" s="66" customFormat="1" ht="14.25" x14ac:dyDescent="0.25">
      <c r="G20096" s="28"/>
    </row>
    <row r="20097" spans="7:7" s="66" customFormat="1" ht="14.25" x14ac:dyDescent="0.25">
      <c r="G20097" s="28"/>
    </row>
    <row r="20098" spans="7:7" s="66" customFormat="1" ht="14.25" x14ac:dyDescent="0.25">
      <c r="G20098" s="28"/>
    </row>
    <row r="20099" spans="7:7" s="66" customFormat="1" ht="14.25" x14ac:dyDescent="0.25">
      <c r="G20099" s="28"/>
    </row>
    <row r="20100" spans="7:7" s="66" customFormat="1" ht="14.25" x14ac:dyDescent="0.25">
      <c r="G20100" s="28"/>
    </row>
    <row r="20101" spans="7:7" s="66" customFormat="1" ht="14.25" x14ac:dyDescent="0.25">
      <c r="G20101" s="28"/>
    </row>
    <row r="20102" spans="7:7" s="66" customFormat="1" ht="14.25" x14ac:dyDescent="0.25">
      <c r="G20102" s="28"/>
    </row>
    <row r="20103" spans="7:7" s="66" customFormat="1" ht="14.25" x14ac:dyDescent="0.25">
      <c r="G20103" s="28"/>
    </row>
    <row r="20104" spans="7:7" s="66" customFormat="1" ht="14.25" x14ac:dyDescent="0.25">
      <c r="G20104" s="28"/>
    </row>
    <row r="20105" spans="7:7" s="66" customFormat="1" ht="14.25" x14ac:dyDescent="0.25">
      <c r="G20105" s="28"/>
    </row>
    <row r="20106" spans="7:7" s="66" customFormat="1" ht="14.25" x14ac:dyDescent="0.25">
      <c r="G20106" s="28"/>
    </row>
    <row r="20107" spans="7:7" s="66" customFormat="1" ht="14.25" x14ac:dyDescent="0.25">
      <c r="G20107" s="28"/>
    </row>
    <row r="20108" spans="7:7" s="66" customFormat="1" ht="14.25" x14ac:dyDescent="0.25">
      <c r="G20108" s="28"/>
    </row>
    <row r="20109" spans="7:7" s="66" customFormat="1" ht="14.25" x14ac:dyDescent="0.25">
      <c r="G20109" s="28"/>
    </row>
    <row r="20110" spans="7:7" s="66" customFormat="1" ht="14.25" x14ac:dyDescent="0.25">
      <c r="G20110" s="28"/>
    </row>
    <row r="20111" spans="7:7" s="66" customFormat="1" ht="14.25" x14ac:dyDescent="0.25">
      <c r="G20111" s="28"/>
    </row>
    <row r="20112" spans="7:7" s="66" customFormat="1" ht="14.25" x14ac:dyDescent="0.25">
      <c r="G20112" s="28"/>
    </row>
    <row r="20113" spans="7:7" s="66" customFormat="1" ht="14.25" x14ac:dyDescent="0.25">
      <c r="G20113" s="28"/>
    </row>
    <row r="20114" spans="7:7" s="66" customFormat="1" ht="14.25" x14ac:dyDescent="0.25">
      <c r="G20114" s="28"/>
    </row>
    <row r="20115" spans="7:7" s="66" customFormat="1" ht="14.25" x14ac:dyDescent="0.25">
      <c r="G20115" s="28"/>
    </row>
    <row r="20116" spans="7:7" s="66" customFormat="1" ht="14.25" x14ac:dyDescent="0.25">
      <c r="G20116" s="28"/>
    </row>
    <row r="20117" spans="7:7" s="66" customFormat="1" ht="14.25" x14ac:dyDescent="0.25">
      <c r="G20117" s="28"/>
    </row>
    <row r="20118" spans="7:7" s="66" customFormat="1" ht="14.25" x14ac:dyDescent="0.25">
      <c r="G20118" s="28"/>
    </row>
    <row r="20119" spans="7:7" s="66" customFormat="1" ht="14.25" x14ac:dyDescent="0.25">
      <c r="G20119" s="28"/>
    </row>
    <row r="20120" spans="7:7" s="66" customFormat="1" ht="14.25" x14ac:dyDescent="0.25">
      <c r="G20120" s="28"/>
    </row>
    <row r="20121" spans="7:7" s="66" customFormat="1" ht="14.25" x14ac:dyDescent="0.25">
      <c r="G20121" s="28"/>
    </row>
    <row r="20122" spans="7:7" s="66" customFormat="1" ht="14.25" x14ac:dyDescent="0.25">
      <c r="G20122" s="28"/>
    </row>
    <row r="20123" spans="7:7" s="66" customFormat="1" ht="14.25" x14ac:dyDescent="0.25">
      <c r="G20123" s="28"/>
    </row>
    <row r="20124" spans="7:7" s="66" customFormat="1" ht="14.25" x14ac:dyDescent="0.25">
      <c r="G20124" s="28"/>
    </row>
    <row r="20125" spans="7:7" s="66" customFormat="1" ht="14.25" x14ac:dyDescent="0.25">
      <c r="G20125" s="28"/>
    </row>
    <row r="20126" spans="7:7" s="66" customFormat="1" ht="14.25" x14ac:dyDescent="0.25">
      <c r="G20126" s="28"/>
    </row>
    <row r="20127" spans="7:7" s="66" customFormat="1" ht="14.25" x14ac:dyDescent="0.25">
      <c r="G20127" s="28"/>
    </row>
    <row r="20128" spans="7:7" s="66" customFormat="1" ht="14.25" x14ac:dyDescent="0.25">
      <c r="G20128" s="28"/>
    </row>
    <row r="20129" spans="7:7" s="66" customFormat="1" ht="14.25" x14ac:dyDescent="0.25">
      <c r="G20129" s="28"/>
    </row>
    <row r="20130" spans="7:7" s="66" customFormat="1" ht="14.25" x14ac:dyDescent="0.25">
      <c r="G20130" s="28"/>
    </row>
    <row r="20131" spans="7:7" s="66" customFormat="1" ht="14.25" x14ac:dyDescent="0.25">
      <c r="G20131" s="28"/>
    </row>
    <row r="20132" spans="7:7" s="66" customFormat="1" ht="14.25" x14ac:dyDescent="0.25">
      <c r="G20132" s="28"/>
    </row>
    <row r="20133" spans="7:7" s="66" customFormat="1" ht="14.25" x14ac:dyDescent="0.25">
      <c r="G20133" s="28"/>
    </row>
    <row r="20134" spans="7:7" s="66" customFormat="1" ht="14.25" x14ac:dyDescent="0.25">
      <c r="G20134" s="28"/>
    </row>
    <row r="20135" spans="7:7" s="66" customFormat="1" ht="14.25" x14ac:dyDescent="0.25">
      <c r="G20135" s="28"/>
    </row>
    <row r="20136" spans="7:7" s="66" customFormat="1" ht="14.25" x14ac:dyDescent="0.25">
      <c r="G20136" s="28"/>
    </row>
    <row r="20137" spans="7:7" s="66" customFormat="1" ht="14.25" x14ac:dyDescent="0.25">
      <c r="G20137" s="28"/>
    </row>
    <row r="20138" spans="7:7" s="66" customFormat="1" ht="14.25" x14ac:dyDescent="0.25">
      <c r="G20138" s="28"/>
    </row>
    <row r="20139" spans="7:7" s="66" customFormat="1" ht="14.25" x14ac:dyDescent="0.25">
      <c r="G20139" s="28"/>
    </row>
    <row r="20140" spans="7:7" s="66" customFormat="1" ht="14.25" x14ac:dyDescent="0.25">
      <c r="G20140" s="28"/>
    </row>
    <row r="20141" spans="7:7" s="66" customFormat="1" ht="14.25" x14ac:dyDescent="0.25">
      <c r="G20141" s="28"/>
    </row>
    <row r="20142" spans="7:7" s="66" customFormat="1" ht="14.25" x14ac:dyDescent="0.25">
      <c r="G20142" s="28"/>
    </row>
    <row r="20143" spans="7:7" s="66" customFormat="1" ht="14.25" x14ac:dyDescent="0.25">
      <c r="G20143" s="28"/>
    </row>
    <row r="20144" spans="7:7" s="66" customFormat="1" ht="14.25" x14ac:dyDescent="0.25">
      <c r="G20144" s="28"/>
    </row>
    <row r="20145" spans="7:7" s="66" customFormat="1" ht="14.25" x14ac:dyDescent="0.25">
      <c r="G20145" s="28"/>
    </row>
    <row r="20146" spans="7:7" s="66" customFormat="1" ht="14.25" x14ac:dyDescent="0.25">
      <c r="G20146" s="28"/>
    </row>
    <row r="20147" spans="7:7" s="66" customFormat="1" ht="14.25" x14ac:dyDescent="0.25">
      <c r="G20147" s="28"/>
    </row>
    <row r="20148" spans="7:7" s="66" customFormat="1" ht="14.25" x14ac:dyDescent="0.25">
      <c r="G20148" s="28"/>
    </row>
    <row r="20149" spans="7:7" s="66" customFormat="1" ht="14.25" x14ac:dyDescent="0.25">
      <c r="G20149" s="28"/>
    </row>
    <row r="20150" spans="7:7" s="66" customFormat="1" ht="14.25" x14ac:dyDescent="0.25">
      <c r="G20150" s="28"/>
    </row>
    <row r="20151" spans="7:7" s="66" customFormat="1" ht="14.25" x14ac:dyDescent="0.25">
      <c r="G20151" s="28"/>
    </row>
    <row r="20152" spans="7:7" s="66" customFormat="1" ht="14.25" x14ac:dyDescent="0.25">
      <c r="G20152" s="28"/>
    </row>
    <row r="20153" spans="7:7" s="66" customFormat="1" ht="14.25" x14ac:dyDescent="0.25">
      <c r="G20153" s="28"/>
    </row>
    <row r="20154" spans="7:7" s="66" customFormat="1" ht="14.25" x14ac:dyDescent="0.25">
      <c r="G20154" s="28"/>
    </row>
    <row r="20155" spans="7:7" s="66" customFormat="1" ht="14.25" x14ac:dyDescent="0.25">
      <c r="G20155" s="28"/>
    </row>
    <row r="20156" spans="7:7" x14ac:dyDescent="0.25"/>
    <row r="20157" spans="7:7" x14ac:dyDescent="0.25"/>
    <row r="20158" spans="7:7" x14ac:dyDescent="0.25"/>
    <row r="20159" spans="7:7" x14ac:dyDescent="0.25"/>
    <row r="20160" spans="7:7" x14ac:dyDescent="0.25"/>
    <row r="20161" x14ac:dyDescent="0.25"/>
    <row r="20162" x14ac:dyDescent="0.25"/>
    <row r="20163" x14ac:dyDescent="0.25"/>
    <row r="20164" x14ac:dyDescent="0.25"/>
    <row r="20165" x14ac:dyDescent="0.25"/>
    <row r="20166" x14ac:dyDescent="0.25"/>
    <row r="20167" x14ac:dyDescent="0.25"/>
    <row r="20168" x14ac:dyDescent="0.25"/>
    <row r="20169" x14ac:dyDescent="0.25"/>
    <row r="20170" x14ac:dyDescent="0.25"/>
    <row r="20171" x14ac:dyDescent="0.25"/>
    <row r="20172" x14ac:dyDescent="0.25"/>
    <row r="20173" x14ac:dyDescent="0.25"/>
    <row r="20174" x14ac:dyDescent="0.25"/>
    <row r="20175" x14ac:dyDescent="0.25"/>
    <row r="20176" x14ac:dyDescent="0.25"/>
    <row r="20177" x14ac:dyDescent="0.25"/>
    <row r="20178" x14ac:dyDescent="0.25"/>
    <row r="20179" x14ac:dyDescent="0.25"/>
    <row r="20180" x14ac:dyDescent="0.25"/>
    <row r="20181" x14ac:dyDescent="0.25"/>
    <row r="20182" x14ac:dyDescent="0.25"/>
    <row r="20183" x14ac:dyDescent="0.25"/>
    <row r="20184" x14ac:dyDescent="0.25"/>
    <row r="20185" x14ac:dyDescent="0.25"/>
    <row r="20186" x14ac:dyDescent="0.25"/>
    <row r="20187" x14ac:dyDescent="0.25"/>
    <row r="20188" x14ac:dyDescent="0.25"/>
    <row r="20189" x14ac:dyDescent="0.25"/>
    <row r="20190" x14ac:dyDescent="0.25"/>
    <row r="20191" x14ac:dyDescent="0.25"/>
    <row r="20192" x14ac:dyDescent="0.25"/>
    <row r="20193" x14ac:dyDescent="0.25"/>
    <row r="20194" x14ac:dyDescent="0.25"/>
    <row r="20195" x14ac:dyDescent="0.25"/>
    <row r="20196" x14ac:dyDescent="0.25"/>
    <row r="20197" x14ac:dyDescent="0.25"/>
    <row r="20198" x14ac:dyDescent="0.25"/>
    <row r="20199" x14ac:dyDescent="0.25"/>
    <row r="20200" x14ac:dyDescent="0.25"/>
    <row r="20201" x14ac:dyDescent="0.25"/>
    <row r="20202" x14ac:dyDescent="0.25"/>
    <row r="20203" x14ac:dyDescent="0.25"/>
    <row r="20204" x14ac:dyDescent="0.25"/>
    <row r="20205" x14ac:dyDescent="0.25"/>
    <row r="20206" x14ac:dyDescent="0.25"/>
    <row r="20207" x14ac:dyDescent="0.25"/>
    <row r="20208" x14ac:dyDescent="0.25"/>
    <row r="20209" x14ac:dyDescent="0.25"/>
    <row r="20210" x14ac:dyDescent="0.25"/>
    <row r="20211" x14ac:dyDescent="0.25"/>
    <row r="20212" x14ac:dyDescent="0.25"/>
    <row r="20213" x14ac:dyDescent="0.25"/>
    <row r="20214" x14ac:dyDescent="0.25"/>
    <row r="20215" x14ac:dyDescent="0.25"/>
    <row r="20216" x14ac:dyDescent="0.25"/>
    <row r="20217" x14ac:dyDescent="0.25"/>
    <row r="20218" x14ac:dyDescent="0.25"/>
    <row r="20219" x14ac:dyDescent="0.25"/>
    <row r="20220" x14ac:dyDescent="0.25"/>
    <row r="20221" x14ac:dyDescent="0.25"/>
    <row r="20222" x14ac:dyDescent="0.25"/>
    <row r="20223" x14ac:dyDescent="0.25"/>
    <row r="20224" x14ac:dyDescent="0.25"/>
    <row r="20225" x14ac:dyDescent="0.25"/>
    <row r="20226" x14ac:dyDescent="0.25"/>
    <row r="20227" x14ac:dyDescent="0.25"/>
    <row r="20228" x14ac:dyDescent="0.25"/>
    <row r="20229" x14ac:dyDescent="0.25"/>
    <row r="20230" x14ac:dyDescent="0.25"/>
    <row r="20231" x14ac:dyDescent="0.25"/>
    <row r="20232" x14ac:dyDescent="0.25"/>
    <row r="20233" x14ac:dyDescent="0.25"/>
    <row r="20234" x14ac:dyDescent="0.25"/>
    <row r="20235" x14ac:dyDescent="0.25"/>
    <row r="20236" x14ac:dyDescent="0.25"/>
    <row r="20237" x14ac:dyDescent="0.25"/>
    <row r="20238" x14ac:dyDescent="0.25"/>
    <row r="20239" x14ac:dyDescent="0.25"/>
    <row r="20240" x14ac:dyDescent="0.25"/>
    <row r="20241" x14ac:dyDescent="0.25"/>
    <row r="20242" x14ac:dyDescent="0.25"/>
    <row r="20243" x14ac:dyDescent="0.25"/>
    <row r="20244" x14ac:dyDescent="0.25"/>
    <row r="20245" x14ac:dyDescent="0.25"/>
    <row r="20246" x14ac:dyDescent="0.25"/>
    <row r="20247" x14ac:dyDescent="0.25"/>
    <row r="20248" x14ac:dyDescent="0.25"/>
    <row r="20249" x14ac:dyDescent="0.25"/>
    <row r="20250" x14ac:dyDescent="0.25"/>
    <row r="20251" x14ac:dyDescent="0.25"/>
    <row r="20252" x14ac:dyDescent="0.25"/>
    <row r="20253" x14ac:dyDescent="0.25"/>
    <row r="20254" x14ac:dyDescent="0.25"/>
    <row r="20255" x14ac:dyDescent="0.25"/>
    <row r="20256" x14ac:dyDescent="0.25"/>
    <row r="20257" x14ac:dyDescent="0.25"/>
    <row r="20258" x14ac:dyDescent="0.25"/>
    <row r="20259" x14ac:dyDescent="0.25"/>
    <row r="20260" x14ac:dyDescent="0.25"/>
    <row r="20261" x14ac:dyDescent="0.25"/>
    <row r="20262" x14ac:dyDescent="0.25"/>
    <row r="20263" x14ac:dyDescent="0.25"/>
  </sheetData>
  <mergeCells count="91">
    <mergeCell ref="A1059:J1059"/>
    <mergeCell ref="A1160:J1160"/>
    <mergeCell ref="A1256:J1256"/>
    <mergeCell ref="A1352:J1352"/>
    <mergeCell ref="A32:J32"/>
    <mergeCell ref="A34:J34"/>
    <mergeCell ref="A36:J36"/>
    <mergeCell ref="A38:J38"/>
    <mergeCell ref="A40:J40"/>
    <mergeCell ref="A42:J42"/>
    <mergeCell ref="A1058:I1058"/>
    <mergeCell ref="A1159:I1159"/>
    <mergeCell ref="A1255:I1255"/>
    <mergeCell ref="A856:I856"/>
    <mergeCell ref="A958:I958"/>
    <mergeCell ref="A552:I552"/>
    <mergeCell ref="A2970:J2970"/>
    <mergeCell ref="A2969:M2969"/>
    <mergeCell ref="A2915:J2915"/>
    <mergeCell ref="A76:I76"/>
    <mergeCell ref="A173:I173"/>
    <mergeCell ref="A271:I271"/>
    <mergeCell ref="A653:J653"/>
    <mergeCell ref="A553:J553"/>
    <mergeCell ref="A464:J464"/>
    <mergeCell ref="A2921:J2921"/>
    <mergeCell ref="A2923:J2923"/>
    <mergeCell ref="A2916:J2916"/>
    <mergeCell ref="A2918:J2918"/>
    <mergeCell ref="A2913:J2913"/>
    <mergeCell ref="A2914:J2914"/>
    <mergeCell ref="A2922:J2922"/>
    <mergeCell ref="A21:J21"/>
    <mergeCell ref="A22:J22"/>
    <mergeCell ref="A24:J24"/>
    <mergeCell ref="A28:J28"/>
    <mergeCell ref="A30:J30"/>
    <mergeCell ref="A18:J18"/>
    <mergeCell ref="A1:J1"/>
    <mergeCell ref="A2:J2"/>
    <mergeCell ref="A3:J3"/>
    <mergeCell ref="A13:J13"/>
    <mergeCell ref="A15:J15"/>
    <mergeCell ref="A652:I652"/>
    <mergeCell ref="A755:I755"/>
    <mergeCell ref="A756:J756"/>
    <mergeCell ref="A857:J857"/>
    <mergeCell ref="A959:J959"/>
    <mergeCell ref="A44:J44"/>
    <mergeCell ref="A369:I369"/>
    <mergeCell ref="A463:I463"/>
    <mergeCell ref="A370:J370"/>
    <mergeCell ref="A272:J272"/>
    <mergeCell ref="A174:J174"/>
    <mergeCell ref="A77:J77"/>
    <mergeCell ref="A1351:I1351"/>
    <mergeCell ref="A1445:I1445"/>
    <mergeCell ref="A1547:I1547"/>
    <mergeCell ref="A1446:J1446"/>
    <mergeCell ref="A1648:I1648"/>
    <mergeCell ref="A1753:I1753"/>
    <mergeCell ref="A1548:J1548"/>
    <mergeCell ref="A1649:J1649"/>
    <mergeCell ref="A1754:J1754"/>
    <mergeCell ref="A1855:I1855"/>
    <mergeCell ref="A1958:I1958"/>
    <mergeCell ref="A2057:I2057"/>
    <mergeCell ref="A1856:J1856"/>
    <mergeCell ref="A1959:J1959"/>
    <mergeCell ref="A2158:I2158"/>
    <mergeCell ref="A2261:I2261"/>
    <mergeCell ref="A2058:J2058"/>
    <mergeCell ref="A2159:J2159"/>
    <mergeCell ref="A2262:J2262"/>
    <mergeCell ref="A2363:I2363"/>
    <mergeCell ref="A2464:I2464"/>
    <mergeCell ref="A2562:I2562"/>
    <mergeCell ref="A2364:J2364"/>
    <mergeCell ref="A2465:J2465"/>
    <mergeCell ref="A2941:J2941"/>
    <mergeCell ref="A2563:J2563"/>
    <mergeCell ref="A2942:J2942"/>
    <mergeCell ref="A2943:J2943"/>
    <mergeCell ref="A2944:J2944"/>
    <mergeCell ref="A2662:I2662"/>
    <mergeCell ref="A2766:I2766"/>
    <mergeCell ref="A2663:J2663"/>
    <mergeCell ref="A2767:J2767"/>
    <mergeCell ref="A2869:J2869"/>
    <mergeCell ref="A2868:I2868"/>
    <mergeCell ref="A2934:XFD2934"/>
  </mergeCells>
  <hyperlinks>
    <hyperlink ref="A2944" r:id="rId1" display="www.policia.gov.co" xr:uid="{997DA0D2-78A5-408D-93DD-457757EC0332}"/>
    <hyperlink ref="A2943" r:id="rId2" xr:uid="{308570DE-7566-47CE-835F-453CF633E741}"/>
  </hyperlinks>
  <printOptions horizontalCentered="1" verticalCentered="1" gridLines="1"/>
  <pageMargins left="0.19685039370078741" right="0.11811023622047245" top="0.39370078740157483" bottom="0.39370078740157483" header="0.11811023622047245" footer="0.15748031496062992"/>
  <pageSetup paperSize="14" scale="56" fitToHeight="200" orientation="portrait" r:id="rId3"/>
  <headerFooter differentFirst="1">
    <oddFooter>&amp;L1DS-RS-0001VER-2&amp;RAprobación 09-03-2017</oddFooter>
    <firstFooter>&amp;L1DS-RS-0001VER-2&amp;RAprobación 09-03-2017</first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44EF3-76F2-4CF1-923F-DD784F9D89A5}">
  <dimension ref="A1:F83"/>
  <sheetViews>
    <sheetView workbookViewId="0">
      <selection activeCell="B73" sqref="B73"/>
    </sheetView>
  </sheetViews>
  <sheetFormatPr baseColWidth="10" defaultRowHeight="15" x14ac:dyDescent="0.25"/>
  <cols>
    <col min="1" max="1" width="17.7109375" bestFit="1" customWidth="1"/>
    <col min="2" max="2" width="122.28515625" bestFit="1" customWidth="1"/>
    <col min="3" max="3" width="23.7109375" bestFit="1" customWidth="1"/>
    <col min="4" max="5" width="16.28515625" bestFit="1" customWidth="1"/>
    <col min="6" max="6" width="17.7109375" bestFit="1" customWidth="1"/>
    <col min="7" max="21" width="7" bestFit="1" customWidth="1"/>
    <col min="22" max="22" width="9" bestFit="1" customWidth="1"/>
    <col min="23" max="39" width="7" bestFit="1" customWidth="1"/>
    <col min="40" max="187" width="8" bestFit="1" customWidth="1"/>
    <col min="188" max="249" width="9" bestFit="1" customWidth="1"/>
    <col min="250" max="250" width="12" bestFit="1" customWidth="1"/>
    <col min="251" max="263" width="9" bestFit="1" customWidth="1"/>
    <col min="264" max="264" width="11" bestFit="1" customWidth="1"/>
    <col min="265" max="311" width="9" bestFit="1" customWidth="1"/>
    <col min="312" max="312" width="12" bestFit="1" customWidth="1"/>
    <col min="313" max="317" width="9" bestFit="1" customWidth="1"/>
    <col min="318" max="318" width="12" bestFit="1" customWidth="1"/>
    <col min="319" max="351" width="9" bestFit="1" customWidth="1"/>
    <col min="352" max="352" width="12" bestFit="1" customWidth="1"/>
    <col min="353" max="360" width="9" bestFit="1" customWidth="1"/>
    <col min="361" max="361" width="12" bestFit="1" customWidth="1"/>
    <col min="362" max="368" width="9" bestFit="1" customWidth="1"/>
    <col min="369" max="369" width="12" bestFit="1" customWidth="1"/>
    <col min="370" max="405" width="9" bestFit="1" customWidth="1"/>
    <col min="406" max="406" width="11" bestFit="1" customWidth="1"/>
    <col min="407" max="475" width="9" bestFit="1" customWidth="1"/>
    <col min="476" max="476" width="12" bestFit="1" customWidth="1"/>
    <col min="477" max="478" width="9" bestFit="1" customWidth="1"/>
    <col min="479" max="479" width="12" bestFit="1" customWidth="1"/>
    <col min="480" max="498" width="9" bestFit="1" customWidth="1"/>
    <col min="499" max="499" width="12" bestFit="1" customWidth="1"/>
    <col min="500" max="510" width="9" bestFit="1" customWidth="1"/>
    <col min="511" max="511" width="12" bestFit="1" customWidth="1"/>
    <col min="512" max="513" width="9" bestFit="1" customWidth="1"/>
    <col min="514" max="514" width="11" bestFit="1" customWidth="1"/>
    <col min="515" max="548" width="9" bestFit="1" customWidth="1"/>
    <col min="549" max="577" width="10" bestFit="1" customWidth="1"/>
    <col min="578" max="579" width="12" bestFit="1" customWidth="1"/>
    <col min="580" max="669" width="10" bestFit="1" customWidth="1"/>
    <col min="670" max="670" width="12" bestFit="1" customWidth="1"/>
    <col min="671" max="671" width="10" bestFit="1" customWidth="1"/>
    <col min="672" max="672" width="12" bestFit="1" customWidth="1"/>
    <col min="673" max="701" width="10" bestFit="1" customWidth="1"/>
    <col min="702" max="702" width="12" bestFit="1" customWidth="1"/>
    <col min="703" max="708" width="10" bestFit="1" customWidth="1"/>
    <col min="709" max="710" width="12" bestFit="1" customWidth="1"/>
    <col min="711" max="723" width="10" bestFit="1" customWidth="1"/>
    <col min="724" max="724" width="12" bestFit="1" customWidth="1"/>
    <col min="725" max="763" width="10" bestFit="1" customWidth="1"/>
    <col min="764" max="764" width="12" bestFit="1" customWidth="1"/>
    <col min="765" max="823" width="10" bestFit="1" customWidth="1"/>
    <col min="824" max="824" width="12" bestFit="1" customWidth="1"/>
    <col min="825" max="828" width="10" bestFit="1" customWidth="1"/>
    <col min="829" max="829" width="12" bestFit="1" customWidth="1"/>
    <col min="830" max="830" width="10" bestFit="1" customWidth="1"/>
    <col min="831" max="831" width="12" bestFit="1" customWidth="1"/>
    <col min="832" max="887" width="10" bestFit="1" customWidth="1"/>
    <col min="888" max="888" width="12" bestFit="1" customWidth="1"/>
    <col min="889" max="895" width="10" bestFit="1" customWidth="1"/>
    <col min="896" max="896" width="12" bestFit="1" customWidth="1"/>
    <col min="897" max="898" width="10" bestFit="1" customWidth="1"/>
    <col min="899" max="899" width="12" bestFit="1" customWidth="1"/>
    <col min="900" max="904" width="10" bestFit="1" customWidth="1"/>
    <col min="905" max="905" width="12" bestFit="1" customWidth="1"/>
    <col min="906" max="915" width="10" bestFit="1" customWidth="1"/>
    <col min="916" max="916" width="12" bestFit="1" customWidth="1"/>
    <col min="917" max="926" width="10" bestFit="1" customWidth="1"/>
    <col min="927" max="927" width="12" bestFit="1" customWidth="1"/>
    <col min="928" max="931" width="10" bestFit="1" customWidth="1"/>
    <col min="932" max="932" width="12" bestFit="1" customWidth="1"/>
    <col min="933" max="934" width="10" bestFit="1" customWidth="1"/>
    <col min="935" max="935" width="12" bestFit="1" customWidth="1"/>
    <col min="936" max="937" width="10" bestFit="1" customWidth="1"/>
    <col min="938" max="938" width="12" bestFit="1" customWidth="1"/>
    <col min="939" max="978" width="10" bestFit="1" customWidth="1"/>
    <col min="979" max="980" width="12" bestFit="1" customWidth="1"/>
    <col min="981" max="982" width="10" bestFit="1" customWidth="1"/>
    <col min="983" max="1172" width="11" bestFit="1" customWidth="1"/>
    <col min="1173" max="1218" width="12" bestFit="1" customWidth="1"/>
    <col min="1219" max="1219" width="11" bestFit="1" customWidth="1"/>
    <col min="1220" max="1220" width="12" bestFit="1" customWidth="1"/>
    <col min="1222" max="1222" width="10.5703125" bestFit="1" customWidth="1"/>
    <col min="1223" max="1223" width="11.85546875" bestFit="1" customWidth="1"/>
  </cols>
  <sheetData>
    <row r="1" spans="1:6" x14ac:dyDescent="0.25">
      <c r="A1" s="7" t="s">
        <v>16</v>
      </c>
      <c r="B1" t="s">
        <v>785</v>
      </c>
    </row>
    <row r="3" spans="1:6" x14ac:dyDescent="0.25">
      <c r="A3" s="7" t="s">
        <v>21</v>
      </c>
      <c r="B3" s="7" t="s">
        <v>786</v>
      </c>
      <c r="C3" s="7" t="s">
        <v>17</v>
      </c>
      <c r="D3" t="s">
        <v>782</v>
      </c>
      <c r="E3" t="s">
        <v>783</v>
      </c>
      <c r="F3" t="s">
        <v>784</v>
      </c>
    </row>
    <row r="4" spans="1:6" x14ac:dyDescent="0.25">
      <c r="A4" t="s">
        <v>593</v>
      </c>
      <c r="B4" t="s">
        <v>301</v>
      </c>
      <c r="D4" s="8">
        <v>5357678368</v>
      </c>
      <c r="E4" s="8">
        <v>2620861821</v>
      </c>
      <c r="F4" s="8">
        <v>7978540189</v>
      </c>
    </row>
    <row r="5" spans="1:6" x14ac:dyDescent="0.25">
      <c r="A5" t="s">
        <v>595</v>
      </c>
      <c r="B5" t="s">
        <v>367</v>
      </c>
      <c r="D5" s="8">
        <v>2179931038</v>
      </c>
      <c r="E5" s="8">
        <v>1083758000</v>
      </c>
      <c r="F5" s="8">
        <v>3263689038</v>
      </c>
    </row>
    <row r="6" spans="1:6" x14ac:dyDescent="0.25">
      <c r="A6" t="s">
        <v>596</v>
      </c>
      <c r="B6" t="s">
        <v>387</v>
      </c>
      <c r="D6" s="8">
        <v>2668366871</v>
      </c>
      <c r="E6" s="8">
        <v>1372156000</v>
      </c>
      <c r="F6" s="8">
        <v>4040522871</v>
      </c>
    </row>
    <row r="7" spans="1:6" x14ac:dyDescent="0.25">
      <c r="A7" t="s">
        <v>597</v>
      </c>
      <c r="B7" t="s">
        <v>393</v>
      </c>
      <c r="D7" s="8">
        <v>10873658944.16</v>
      </c>
      <c r="E7" s="8">
        <v>5105272460</v>
      </c>
      <c r="F7" s="8">
        <v>15978931404.16</v>
      </c>
    </row>
    <row r="8" spans="1:6" x14ac:dyDescent="0.25">
      <c r="A8" t="s">
        <v>598</v>
      </c>
      <c r="B8" t="s">
        <v>407</v>
      </c>
      <c r="D8" s="8">
        <v>3789562530</v>
      </c>
      <c r="E8" s="8">
        <v>66528271</v>
      </c>
      <c r="F8" s="8">
        <v>3856090801</v>
      </c>
    </row>
    <row r="9" spans="1:6" x14ac:dyDescent="0.25">
      <c r="A9" t="s">
        <v>599</v>
      </c>
      <c r="B9" t="s">
        <v>410</v>
      </c>
      <c r="D9" s="8">
        <v>7227900466</v>
      </c>
      <c r="E9" s="8">
        <v>519023844</v>
      </c>
      <c r="F9" s="8">
        <v>7746924310</v>
      </c>
    </row>
    <row r="10" spans="1:6" x14ac:dyDescent="0.25">
      <c r="A10" t="s">
        <v>600</v>
      </c>
      <c r="B10" t="s">
        <v>413</v>
      </c>
      <c r="D10" s="8">
        <v>991543090.13999999</v>
      </c>
      <c r="E10" s="8">
        <v>425925375</v>
      </c>
      <c r="F10" s="8">
        <v>1417468465.1400001</v>
      </c>
    </row>
    <row r="11" spans="1:6" x14ac:dyDescent="0.25">
      <c r="A11" t="s">
        <v>601</v>
      </c>
      <c r="B11" t="s">
        <v>414</v>
      </c>
      <c r="D11" s="8">
        <v>2055280000</v>
      </c>
      <c r="E11" s="8">
        <v>374910046</v>
      </c>
      <c r="F11" s="8">
        <v>2430190046</v>
      </c>
    </row>
    <row r="12" spans="1:6" x14ac:dyDescent="0.25">
      <c r="A12" t="s">
        <v>602</v>
      </c>
      <c r="B12" t="s">
        <v>415</v>
      </c>
      <c r="D12" s="8">
        <v>8758825316.8600006</v>
      </c>
      <c r="E12" s="8">
        <v>5384747000</v>
      </c>
      <c r="F12" s="8">
        <v>14143572316.860001</v>
      </c>
    </row>
    <row r="13" spans="1:6" x14ac:dyDescent="0.25">
      <c r="A13" t="s">
        <v>604</v>
      </c>
      <c r="B13" t="s">
        <v>417</v>
      </c>
      <c r="D13" s="8">
        <v>130200000</v>
      </c>
      <c r="E13" s="8"/>
      <c r="F13" s="8">
        <v>130200000</v>
      </c>
    </row>
    <row r="14" spans="1:6" x14ac:dyDescent="0.25">
      <c r="A14" t="s">
        <v>605</v>
      </c>
      <c r="B14" t="s">
        <v>418</v>
      </c>
      <c r="D14" s="8">
        <v>5975938033</v>
      </c>
      <c r="E14" s="8">
        <v>480748168</v>
      </c>
      <c r="F14" s="8">
        <v>6456686201</v>
      </c>
    </row>
    <row r="15" spans="1:6" x14ac:dyDescent="0.25">
      <c r="A15" t="s">
        <v>609</v>
      </c>
      <c r="B15" t="s">
        <v>424</v>
      </c>
      <c r="D15" s="8">
        <v>160190000</v>
      </c>
      <c r="E15" s="8"/>
      <c r="F15" s="8">
        <v>160190000</v>
      </c>
    </row>
    <row r="16" spans="1:6" x14ac:dyDescent="0.25">
      <c r="A16" t="s">
        <v>610</v>
      </c>
      <c r="B16" t="s">
        <v>425</v>
      </c>
      <c r="D16" s="8">
        <v>351000000</v>
      </c>
      <c r="E16" s="8"/>
      <c r="F16" s="8">
        <v>351000000</v>
      </c>
    </row>
    <row r="17" spans="1:6" x14ac:dyDescent="0.25">
      <c r="A17" t="s">
        <v>611</v>
      </c>
      <c r="B17" t="s">
        <v>426</v>
      </c>
      <c r="D17" s="8">
        <v>2500000</v>
      </c>
      <c r="E17" s="8"/>
      <c r="F17" s="8">
        <v>2500000</v>
      </c>
    </row>
    <row r="18" spans="1:6" x14ac:dyDescent="0.25">
      <c r="A18" t="s">
        <v>613</v>
      </c>
      <c r="B18" t="s">
        <v>428</v>
      </c>
      <c r="D18" s="8">
        <v>231000000</v>
      </c>
      <c r="E18" s="8"/>
      <c r="F18" s="8">
        <v>231000000</v>
      </c>
    </row>
    <row r="19" spans="1:6" x14ac:dyDescent="0.25">
      <c r="A19" t="s">
        <v>614</v>
      </c>
      <c r="B19" t="s">
        <v>429</v>
      </c>
      <c r="D19" s="8">
        <v>14000000</v>
      </c>
      <c r="E19" s="8"/>
      <c r="F19" s="8">
        <v>14000000</v>
      </c>
    </row>
    <row r="20" spans="1:6" x14ac:dyDescent="0.25">
      <c r="A20" t="s">
        <v>615</v>
      </c>
      <c r="B20" t="s">
        <v>430</v>
      </c>
      <c r="D20" s="8">
        <v>1049000000</v>
      </c>
      <c r="E20" s="8"/>
      <c r="F20" s="8">
        <v>1049000000</v>
      </c>
    </row>
    <row r="21" spans="1:6" x14ac:dyDescent="0.25">
      <c r="A21" t="s">
        <v>616</v>
      </c>
      <c r="B21" t="s">
        <v>431</v>
      </c>
      <c r="D21" s="8">
        <v>120700000</v>
      </c>
      <c r="E21" s="8"/>
      <c r="F21" s="8">
        <v>120700000</v>
      </c>
    </row>
    <row r="22" spans="1:6" x14ac:dyDescent="0.25">
      <c r="A22" t="s">
        <v>618</v>
      </c>
      <c r="B22" t="s">
        <v>433</v>
      </c>
      <c r="D22" s="8">
        <v>242787600</v>
      </c>
      <c r="E22" s="8"/>
      <c r="F22" s="8">
        <v>242787600</v>
      </c>
    </row>
    <row r="23" spans="1:6" x14ac:dyDescent="0.25">
      <c r="A23" t="s">
        <v>619</v>
      </c>
      <c r="B23" t="s">
        <v>435</v>
      </c>
      <c r="D23" s="8">
        <v>104635520</v>
      </c>
      <c r="E23" s="8"/>
      <c r="F23" s="8">
        <v>104635520</v>
      </c>
    </row>
    <row r="24" spans="1:6" x14ac:dyDescent="0.25">
      <c r="A24" t="s">
        <v>620</v>
      </c>
      <c r="B24" t="s">
        <v>437</v>
      </c>
      <c r="D24" s="8">
        <v>12653514457.700001</v>
      </c>
      <c r="E24" s="8">
        <v>25630192</v>
      </c>
      <c r="F24" s="8">
        <v>12679144649.700001</v>
      </c>
    </row>
    <row r="25" spans="1:6" x14ac:dyDescent="0.25">
      <c r="A25" t="s">
        <v>621</v>
      </c>
      <c r="B25" t="s">
        <v>444</v>
      </c>
      <c r="D25" s="8">
        <v>100702340</v>
      </c>
      <c r="E25" s="8"/>
      <c r="F25" s="8">
        <v>100702340</v>
      </c>
    </row>
    <row r="26" spans="1:6" x14ac:dyDescent="0.25">
      <c r="A26" t="s">
        <v>622</v>
      </c>
      <c r="B26" t="s">
        <v>446</v>
      </c>
      <c r="D26" s="8">
        <v>25426000</v>
      </c>
      <c r="E26" s="8"/>
      <c r="F26" s="8">
        <v>25426000</v>
      </c>
    </row>
    <row r="27" spans="1:6" x14ac:dyDescent="0.25">
      <c r="A27" t="s">
        <v>623</v>
      </c>
      <c r="B27" t="s">
        <v>447</v>
      </c>
      <c r="D27" s="8">
        <v>5343168921.0600004</v>
      </c>
      <c r="E27" s="8">
        <v>446900000</v>
      </c>
      <c r="F27" s="8">
        <v>5790068921.0600004</v>
      </c>
    </row>
    <row r="28" spans="1:6" x14ac:dyDescent="0.25">
      <c r="A28" t="s">
        <v>624</v>
      </c>
      <c r="B28" t="s">
        <v>448</v>
      </c>
      <c r="D28" s="8">
        <v>101043132236.23</v>
      </c>
      <c r="E28" s="8">
        <v>11747245228</v>
      </c>
      <c r="F28" s="8">
        <v>112790377464.23</v>
      </c>
    </row>
    <row r="29" spans="1:6" x14ac:dyDescent="0.25">
      <c r="A29" t="s">
        <v>626</v>
      </c>
      <c r="B29" t="s">
        <v>451</v>
      </c>
      <c r="D29" s="8">
        <v>112015000</v>
      </c>
      <c r="E29" s="8">
        <v>9500000</v>
      </c>
      <c r="F29" s="8">
        <v>121515000</v>
      </c>
    </row>
    <row r="30" spans="1:6" x14ac:dyDescent="0.25">
      <c r="A30" t="s">
        <v>627</v>
      </c>
      <c r="B30" t="s">
        <v>452</v>
      </c>
      <c r="D30" s="8">
        <v>4703834897.6899996</v>
      </c>
      <c r="E30" s="8">
        <v>814032102</v>
      </c>
      <c r="F30" s="8">
        <v>5517866999.6899996</v>
      </c>
    </row>
    <row r="31" spans="1:6" x14ac:dyDescent="0.25">
      <c r="A31" t="s">
        <v>628</v>
      </c>
      <c r="B31" t="s">
        <v>458</v>
      </c>
      <c r="D31" s="8">
        <v>108148904807.2</v>
      </c>
      <c r="E31" s="8">
        <v>15092199189.880001</v>
      </c>
      <c r="F31" s="8">
        <v>123241103997.08</v>
      </c>
    </row>
    <row r="32" spans="1:6" x14ac:dyDescent="0.25">
      <c r="A32" t="s">
        <v>629</v>
      </c>
      <c r="B32" t="s">
        <v>465</v>
      </c>
      <c r="D32" s="8">
        <v>1788371311</v>
      </c>
      <c r="E32" s="8">
        <v>134946000</v>
      </c>
      <c r="F32" s="8">
        <v>1923317311</v>
      </c>
    </row>
    <row r="33" spans="1:6" x14ac:dyDescent="0.25">
      <c r="A33" t="s">
        <v>630</v>
      </c>
      <c r="B33" t="s">
        <v>466</v>
      </c>
      <c r="D33" s="8">
        <v>4622480870.0403976</v>
      </c>
      <c r="E33" s="8">
        <v>962047364</v>
      </c>
      <c r="F33" s="8">
        <v>5584528234.0403976</v>
      </c>
    </row>
    <row r="34" spans="1:6" x14ac:dyDescent="0.25">
      <c r="A34" t="s">
        <v>631</v>
      </c>
      <c r="B34" t="s">
        <v>468</v>
      </c>
      <c r="D34" s="8">
        <v>16701837733.560001</v>
      </c>
      <c r="E34" s="8">
        <v>2436069392.6399999</v>
      </c>
      <c r="F34" s="8">
        <v>19137907126.200001</v>
      </c>
    </row>
    <row r="35" spans="1:6" x14ac:dyDescent="0.25">
      <c r="A35" t="s">
        <v>632</v>
      </c>
      <c r="B35" t="s">
        <v>484</v>
      </c>
      <c r="D35" s="8">
        <v>409707522</v>
      </c>
      <c r="E35" s="8">
        <v>303260000</v>
      </c>
      <c r="F35" s="8">
        <v>712967522</v>
      </c>
    </row>
    <row r="36" spans="1:6" x14ac:dyDescent="0.25">
      <c r="A36" t="s">
        <v>633</v>
      </c>
      <c r="B36" t="s">
        <v>485</v>
      </c>
      <c r="D36" s="8">
        <v>2156779944.8800001</v>
      </c>
      <c r="E36" s="8">
        <v>711547201.18000007</v>
      </c>
      <c r="F36" s="8">
        <v>2868327146.0599999</v>
      </c>
    </row>
    <row r="37" spans="1:6" x14ac:dyDescent="0.25">
      <c r="A37" t="s">
        <v>634</v>
      </c>
      <c r="B37" t="s">
        <v>486</v>
      </c>
      <c r="D37" s="8">
        <v>15000000</v>
      </c>
      <c r="E37" s="8">
        <v>7700000</v>
      </c>
      <c r="F37" s="8">
        <v>22700000</v>
      </c>
    </row>
    <row r="38" spans="1:6" x14ac:dyDescent="0.25">
      <c r="A38" t="s">
        <v>636</v>
      </c>
      <c r="B38" t="s">
        <v>488</v>
      </c>
      <c r="D38" s="8">
        <v>39728900</v>
      </c>
      <c r="E38" s="8"/>
      <c r="F38" s="8">
        <v>39728900</v>
      </c>
    </row>
    <row r="39" spans="1:6" x14ac:dyDescent="0.25">
      <c r="A39" t="s">
        <v>637</v>
      </c>
      <c r="B39" t="s">
        <v>489</v>
      </c>
      <c r="D39" s="8">
        <v>10889214082</v>
      </c>
      <c r="E39" s="8">
        <v>612690000</v>
      </c>
      <c r="F39" s="8">
        <v>11501904082</v>
      </c>
    </row>
    <row r="40" spans="1:6" x14ac:dyDescent="0.25">
      <c r="A40" t="s">
        <v>638</v>
      </c>
      <c r="B40" t="s">
        <v>367</v>
      </c>
      <c r="D40" s="8">
        <v>267013160</v>
      </c>
      <c r="E40" s="8"/>
      <c r="F40" s="8">
        <v>267013160</v>
      </c>
    </row>
    <row r="41" spans="1:6" x14ac:dyDescent="0.25">
      <c r="A41" t="s">
        <v>639</v>
      </c>
      <c r="B41" t="s">
        <v>387</v>
      </c>
      <c r="D41" s="8">
        <v>4552279060</v>
      </c>
      <c r="E41" s="8">
        <v>37500000</v>
      </c>
      <c r="F41" s="8">
        <v>4589779060</v>
      </c>
    </row>
    <row r="42" spans="1:6" x14ac:dyDescent="0.25">
      <c r="A42" t="s">
        <v>640</v>
      </c>
      <c r="B42" t="s">
        <v>393</v>
      </c>
      <c r="D42" s="8">
        <v>117203529.59999999</v>
      </c>
      <c r="E42" s="8">
        <v>40000000</v>
      </c>
      <c r="F42" s="8">
        <v>157203529.59999999</v>
      </c>
    </row>
    <row r="43" spans="1:6" x14ac:dyDescent="0.25">
      <c r="A43" t="s">
        <v>641</v>
      </c>
      <c r="B43" t="s">
        <v>407</v>
      </c>
      <c r="D43" s="8">
        <v>1728703488</v>
      </c>
      <c r="E43" s="8">
        <v>67000000</v>
      </c>
      <c r="F43" s="8">
        <v>1795703488</v>
      </c>
    </row>
    <row r="44" spans="1:6" x14ac:dyDescent="0.25">
      <c r="A44" t="s">
        <v>642</v>
      </c>
      <c r="B44" t="s">
        <v>410</v>
      </c>
      <c r="D44" s="8">
        <v>1302958235.5</v>
      </c>
      <c r="E44" s="8">
        <v>281650000</v>
      </c>
      <c r="F44" s="8">
        <v>1584608235.5</v>
      </c>
    </row>
    <row r="45" spans="1:6" x14ac:dyDescent="0.25">
      <c r="A45" t="s">
        <v>643</v>
      </c>
      <c r="B45" t="s">
        <v>413</v>
      </c>
      <c r="D45" s="8">
        <v>559350771</v>
      </c>
      <c r="E45" s="8">
        <v>8000000</v>
      </c>
      <c r="F45" s="8">
        <v>567350771</v>
      </c>
    </row>
    <row r="46" spans="1:6" x14ac:dyDescent="0.25">
      <c r="A46" t="s">
        <v>644</v>
      </c>
      <c r="B46" t="s">
        <v>414</v>
      </c>
      <c r="D46" s="8">
        <v>722225000</v>
      </c>
      <c r="E46" s="8"/>
      <c r="F46" s="8">
        <v>722225000</v>
      </c>
    </row>
    <row r="47" spans="1:6" x14ac:dyDescent="0.25">
      <c r="A47" t="s">
        <v>645</v>
      </c>
      <c r="B47" t="s">
        <v>490</v>
      </c>
      <c r="D47" s="8">
        <v>1070867304</v>
      </c>
      <c r="E47" s="8"/>
      <c r="F47" s="8">
        <v>1070867304</v>
      </c>
    </row>
    <row r="48" spans="1:6" x14ac:dyDescent="0.25">
      <c r="A48" t="s">
        <v>647</v>
      </c>
      <c r="B48" t="s">
        <v>492</v>
      </c>
      <c r="D48" s="8">
        <v>2874653680</v>
      </c>
      <c r="E48" s="8"/>
      <c r="F48" s="8">
        <v>2874653680</v>
      </c>
    </row>
    <row r="49" spans="1:6" x14ac:dyDescent="0.25">
      <c r="A49" t="s">
        <v>648</v>
      </c>
      <c r="B49" t="s">
        <v>493</v>
      </c>
      <c r="D49" s="8">
        <v>220000000</v>
      </c>
      <c r="E49" s="8">
        <v>703285259.54999995</v>
      </c>
      <c r="F49" s="8">
        <v>923285259.54999995</v>
      </c>
    </row>
    <row r="50" spans="1:6" x14ac:dyDescent="0.25">
      <c r="A50" t="s">
        <v>651</v>
      </c>
      <c r="B50" t="s">
        <v>496</v>
      </c>
      <c r="D50" s="8">
        <v>49888517781.919998</v>
      </c>
      <c r="E50" s="8">
        <v>11376950966.360001</v>
      </c>
      <c r="F50" s="8">
        <v>61265468748.280006</v>
      </c>
    </row>
    <row r="51" spans="1:6" x14ac:dyDescent="0.25">
      <c r="A51" t="s">
        <v>653</v>
      </c>
      <c r="B51" t="s">
        <v>505</v>
      </c>
      <c r="D51" s="8">
        <v>21266522156.130001</v>
      </c>
      <c r="E51" s="8">
        <v>1101232977</v>
      </c>
      <c r="F51" s="8">
        <v>22367755133.130001</v>
      </c>
    </row>
    <row r="52" spans="1:6" x14ac:dyDescent="0.25">
      <c r="A52" t="s">
        <v>654</v>
      </c>
      <c r="B52" t="s">
        <v>506</v>
      </c>
      <c r="D52" s="8">
        <v>11723877665</v>
      </c>
      <c r="E52" s="8">
        <v>495000000</v>
      </c>
      <c r="F52" s="8">
        <v>12218877665</v>
      </c>
    </row>
    <row r="53" spans="1:6" x14ac:dyDescent="0.25">
      <c r="A53" t="s">
        <v>655</v>
      </c>
      <c r="B53" t="s">
        <v>507</v>
      </c>
      <c r="D53" s="8">
        <v>381800000</v>
      </c>
      <c r="E53" s="8"/>
      <c r="F53" s="8">
        <v>381800000</v>
      </c>
    </row>
    <row r="54" spans="1:6" x14ac:dyDescent="0.25">
      <c r="A54" t="s">
        <v>656</v>
      </c>
      <c r="B54" t="s">
        <v>508</v>
      </c>
      <c r="D54" s="8">
        <v>8000000</v>
      </c>
      <c r="E54" s="8"/>
      <c r="F54" s="8">
        <v>8000000</v>
      </c>
    </row>
    <row r="55" spans="1:6" x14ac:dyDescent="0.25">
      <c r="A55" t="s">
        <v>657</v>
      </c>
      <c r="B55" t="s">
        <v>509</v>
      </c>
      <c r="D55" s="8">
        <v>213105769</v>
      </c>
      <c r="E55" s="8"/>
      <c r="F55" s="8">
        <v>213105769</v>
      </c>
    </row>
    <row r="56" spans="1:6" x14ac:dyDescent="0.25">
      <c r="A56" t="s">
        <v>658</v>
      </c>
      <c r="B56" t="s">
        <v>511</v>
      </c>
      <c r="D56" s="8">
        <v>510156773</v>
      </c>
      <c r="E56" s="8">
        <v>111500000</v>
      </c>
      <c r="F56" s="8">
        <v>621656773</v>
      </c>
    </row>
    <row r="57" spans="1:6" x14ac:dyDescent="0.25">
      <c r="A57" t="s">
        <v>659</v>
      </c>
      <c r="B57" t="s">
        <v>513</v>
      </c>
      <c r="D57" s="8">
        <v>74687939095.990005</v>
      </c>
      <c r="E57" s="8">
        <v>5905868316</v>
      </c>
      <c r="F57" s="8">
        <v>80593807411.990005</v>
      </c>
    </row>
    <row r="58" spans="1:6" x14ac:dyDescent="0.25">
      <c r="A58" t="s">
        <v>661</v>
      </c>
      <c r="B58" t="s">
        <v>537</v>
      </c>
      <c r="D58" s="8">
        <v>98545201409.220001</v>
      </c>
      <c r="E58" s="8">
        <v>1340116443</v>
      </c>
      <c r="F58" s="8">
        <v>99885317852.220001</v>
      </c>
    </row>
    <row r="59" spans="1:6" x14ac:dyDescent="0.25">
      <c r="A59" t="s">
        <v>662</v>
      </c>
      <c r="B59" t="s">
        <v>538</v>
      </c>
      <c r="D59" s="8">
        <v>23309079011.129997</v>
      </c>
      <c r="E59" s="8">
        <v>1742381000</v>
      </c>
      <c r="F59" s="8">
        <v>25051460011.129997</v>
      </c>
    </row>
    <row r="60" spans="1:6" x14ac:dyDescent="0.25">
      <c r="A60" t="s">
        <v>664</v>
      </c>
      <c r="B60" t="s">
        <v>541</v>
      </c>
      <c r="D60" s="8">
        <v>1027850000</v>
      </c>
      <c r="E60" s="8"/>
      <c r="F60" s="8">
        <v>1027850000</v>
      </c>
    </row>
    <row r="61" spans="1:6" x14ac:dyDescent="0.25">
      <c r="A61" t="s">
        <v>665</v>
      </c>
      <c r="B61" t="s">
        <v>542</v>
      </c>
      <c r="D61" s="8">
        <v>3984963143</v>
      </c>
      <c r="E61" s="8">
        <v>32000000</v>
      </c>
      <c r="F61" s="8">
        <v>4016963143</v>
      </c>
    </row>
    <row r="62" spans="1:6" x14ac:dyDescent="0.25">
      <c r="A62" t="s">
        <v>666</v>
      </c>
      <c r="B62" t="s">
        <v>543</v>
      </c>
      <c r="D62" s="8">
        <v>35489455440</v>
      </c>
      <c r="E62" s="8">
        <v>5350038064</v>
      </c>
      <c r="F62" s="8">
        <v>40839493504</v>
      </c>
    </row>
    <row r="63" spans="1:6" x14ac:dyDescent="0.25">
      <c r="A63" t="s">
        <v>667</v>
      </c>
      <c r="B63" t="s">
        <v>550</v>
      </c>
      <c r="D63" s="8">
        <v>48164526757.799995</v>
      </c>
      <c r="E63" s="8">
        <v>5723500000</v>
      </c>
      <c r="F63" s="8">
        <v>53888026757.799995</v>
      </c>
    </row>
    <row r="64" spans="1:6" x14ac:dyDescent="0.25">
      <c r="A64" t="s">
        <v>668</v>
      </c>
      <c r="B64" t="s">
        <v>551</v>
      </c>
      <c r="D64" s="8">
        <v>19562706217.689999</v>
      </c>
      <c r="E64" s="8">
        <v>16820360573</v>
      </c>
      <c r="F64" s="8">
        <v>36383066790.690002</v>
      </c>
    </row>
    <row r="65" spans="1:6" x14ac:dyDescent="0.25">
      <c r="A65" t="s">
        <v>669</v>
      </c>
      <c r="B65" t="s">
        <v>552</v>
      </c>
      <c r="D65" s="8">
        <v>2000000</v>
      </c>
      <c r="E65" s="8">
        <v>52000000</v>
      </c>
      <c r="F65" s="8">
        <v>54000000</v>
      </c>
    </row>
    <row r="66" spans="1:6" x14ac:dyDescent="0.25">
      <c r="A66" t="s">
        <v>670</v>
      </c>
      <c r="B66" t="s">
        <v>553</v>
      </c>
      <c r="D66" s="8">
        <v>157402614264.64999</v>
      </c>
      <c r="E66" s="8">
        <v>20196480644</v>
      </c>
      <c r="F66" s="8">
        <v>177599094908.64999</v>
      </c>
    </row>
    <row r="67" spans="1:6" x14ac:dyDescent="0.25">
      <c r="A67" t="s">
        <v>671</v>
      </c>
      <c r="B67" t="s">
        <v>583</v>
      </c>
      <c r="D67" s="8">
        <v>1056000000</v>
      </c>
      <c r="E67" s="8"/>
      <c r="F67" s="8">
        <v>1056000000</v>
      </c>
    </row>
    <row r="68" spans="1:6" x14ac:dyDescent="0.25">
      <c r="A68" t="s">
        <v>672</v>
      </c>
      <c r="B68" t="s">
        <v>584</v>
      </c>
      <c r="D68" s="8">
        <v>9804170000</v>
      </c>
      <c r="E68" s="8">
        <v>1899073225</v>
      </c>
      <c r="F68" s="8">
        <v>11703243225</v>
      </c>
    </row>
    <row r="69" spans="1:6" x14ac:dyDescent="0.25">
      <c r="A69" t="s">
        <v>674</v>
      </c>
      <c r="B69" t="s">
        <v>586</v>
      </c>
      <c r="D69" s="8">
        <v>3537205340</v>
      </c>
      <c r="E69" s="8">
        <v>17282325400</v>
      </c>
      <c r="F69" s="8">
        <v>20819530740</v>
      </c>
    </row>
    <row r="70" spans="1:6" x14ac:dyDescent="0.25">
      <c r="A70" t="s">
        <v>675</v>
      </c>
      <c r="B70" t="s">
        <v>587</v>
      </c>
      <c r="D70" s="8">
        <v>896000000</v>
      </c>
      <c r="E70" s="8">
        <v>132000000</v>
      </c>
      <c r="F70" s="8">
        <v>1028000000</v>
      </c>
    </row>
    <row r="71" spans="1:6" x14ac:dyDescent="0.25">
      <c r="A71" t="s">
        <v>676</v>
      </c>
      <c r="B71" t="s">
        <v>588</v>
      </c>
      <c r="D71" s="8">
        <v>8847554989.5799999</v>
      </c>
      <c r="E71" s="8">
        <v>1174927518</v>
      </c>
      <c r="F71" s="8">
        <v>10022482507.58</v>
      </c>
    </row>
    <row r="72" spans="1:6" x14ac:dyDescent="0.25">
      <c r="A72" t="s">
        <v>677</v>
      </c>
      <c r="B72" t="s">
        <v>589</v>
      </c>
      <c r="D72" s="8">
        <v>21852000</v>
      </c>
      <c r="E72" s="8"/>
      <c r="F72" s="8">
        <v>21852000</v>
      </c>
    </row>
    <row r="73" spans="1:6" x14ac:dyDescent="0.25">
      <c r="A73" t="s">
        <v>289</v>
      </c>
      <c r="B73" t="s">
        <v>292</v>
      </c>
      <c r="D73" s="8">
        <v>20898000</v>
      </c>
      <c r="E73" s="8">
        <v>13765763795</v>
      </c>
      <c r="F73" s="8">
        <v>13786661795</v>
      </c>
    </row>
    <row r="74" spans="1:6" x14ac:dyDescent="0.25">
      <c r="A74" t="s">
        <v>738</v>
      </c>
      <c r="B74" t="s">
        <v>737</v>
      </c>
      <c r="D74" s="8">
        <v>6468614216</v>
      </c>
      <c r="E74" s="8">
        <v>919713970</v>
      </c>
      <c r="F74" s="8">
        <v>7388328186</v>
      </c>
    </row>
    <row r="75" spans="1:6" x14ac:dyDescent="0.25">
      <c r="A75" t="s">
        <v>736</v>
      </c>
      <c r="B75" t="s">
        <v>728</v>
      </c>
      <c r="D75" s="8">
        <v>11385705605</v>
      </c>
      <c r="E75" s="8">
        <v>1620100000</v>
      </c>
      <c r="F75" s="8">
        <v>13005805605</v>
      </c>
    </row>
    <row r="76" spans="1:6" x14ac:dyDescent="0.25">
      <c r="A76" t="s">
        <v>726</v>
      </c>
      <c r="B76" t="s">
        <v>723</v>
      </c>
      <c r="D76" s="8">
        <v>30000000000</v>
      </c>
      <c r="E76" s="8">
        <v>5000000000</v>
      </c>
      <c r="F76" s="8">
        <v>35000000000</v>
      </c>
    </row>
    <row r="77" spans="1:6" x14ac:dyDescent="0.25">
      <c r="A77" t="s">
        <v>722</v>
      </c>
      <c r="B77" t="s">
        <v>721</v>
      </c>
      <c r="D77" s="8">
        <v>12601587480</v>
      </c>
      <c r="E77" s="8"/>
      <c r="F77" s="8">
        <v>12601587480</v>
      </c>
    </row>
    <row r="78" spans="1:6" x14ac:dyDescent="0.25">
      <c r="A78" t="s">
        <v>720</v>
      </c>
      <c r="B78" t="s">
        <v>719</v>
      </c>
      <c r="D78" s="8">
        <v>4075212519.6799998</v>
      </c>
      <c r="E78" s="8"/>
      <c r="F78" s="8">
        <v>4075212519.6799998</v>
      </c>
    </row>
    <row r="79" spans="1:6" x14ac:dyDescent="0.25">
      <c r="A79" t="s">
        <v>718</v>
      </c>
      <c r="B79" t="s">
        <v>717</v>
      </c>
      <c r="D79" s="8">
        <v>185000000</v>
      </c>
      <c r="E79" s="8"/>
      <c r="F79" s="8">
        <v>185000000</v>
      </c>
    </row>
    <row r="80" spans="1:6" x14ac:dyDescent="0.25">
      <c r="A80" t="s">
        <v>285</v>
      </c>
      <c r="B80" t="s">
        <v>716</v>
      </c>
      <c r="D80" s="8">
        <v>50200000</v>
      </c>
      <c r="E80" s="8"/>
      <c r="F80" s="8">
        <v>50200000</v>
      </c>
    </row>
    <row r="81" spans="1:6" x14ac:dyDescent="0.25">
      <c r="A81" t="s">
        <v>715</v>
      </c>
      <c r="B81" t="s">
        <v>713</v>
      </c>
      <c r="D81" s="8">
        <v>989894898.89999998</v>
      </c>
      <c r="E81" s="8"/>
      <c r="F81" s="8">
        <v>989894898.89999998</v>
      </c>
    </row>
    <row r="82" spans="1:6" x14ac:dyDescent="0.25">
      <c r="A82" t="s">
        <v>287</v>
      </c>
      <c r="B82" t="s">
        <v>278</v>
      </c>
      <c r="D82" s="8">
        <v>133000000</v>
      </c>
      <c r="E82" s="8"/>
      <c r="F82" s="8">
        <v>133000000</v>
      </c>
    </row>
    <row r="83" spans="1:6" x14ac:dyDescent="0.25">
      <c r="A83" t="s">
        <v>781</v>
      </c>
      <c r="D83" s="8">
        <v>970694981562.31042</v>
      </c>
      <c r="E83" s="8">
        <v>163916465805.61002</v>
      </c>
      <c r="F83" s="8">
        <v>1134611447367.9202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B2463-2521-4E17-82A0-52D8F4314EB8}">
  <dimension ref="A1:G275"/>
  <sheetViews>
    <sheetView workbookViewId="0">
      <selection activeCell="G4" sqref="G4"/>
    </sheetView>
  </sheetViews>
  <sheetFormatPr baseColWidth="10" defaultRowHeight="15" x14ac:dyDescent="0.25"/>
  <cols>
    <col min="1" max="1" width="17.7109375" bestFit="1" customWidth="1"/>
    <col min="2" max="2" width="54.7109375" customWidth="1"/>
    <col min="3" max="3" width="17.7109375" bestFit="1" customWidth="1"/>
    <col min="4" max="4" width="33" customWidth="1"/>
    <col min="5" max="6" width="16.28515625" bestFit="1" customWidth="1"/>
    <col min="7" max="7" width="17.7109375" bestFit="1" customWidth="1"/>
    <col min="8" max="21" width="7" bestFit="1" customWidth="1"/>
    <col min="22" max="22" width="9" bestFit="1" customWidth="1"/>
    <col min="23" max="39" width="7" bestFit="1" customWidth="1"/>
    <col min="40" max="187" width="8" bestFit="1" customWidth="1"/>
    <col min="188" max="249" width="9" bestFit="1" customWidth="1"/>
    <col min="250" max="250" width="12" bestFit="1" customWidth="1"/>
    <col min="251" max="263" width="9" bestFit="1" customWidth="1"/>
    <col min="264" max="264" width="11" bestFit="1" customWidth="1"/>
    <col min="265" max="311" width="9" bestFit="1" customWidth="1"/>
    <col min="312" max="312" width="12" bestFit="1" customWidth="1"/>
    <col min="313" max="317" width="9" bestFit="1" customWidth="1"/>
    <col min="318" max="318" width="12" bestFit="1" customWidth="1"/>
    <col min="319" max="351" width="9" bestFit="1" customWidth="1"/>
    <col min="352" max="352" width="12" bestFit="1" customWidth="1"/>
    <col min="353" max="360" width="9" bestFit="1" customWidth="1"/>
    <col min="361" max="361" width="12" bestFit="1" customWidth="1"/>
    <col min="362" max="368" width="9" bestFit="1" customWidth="1"/>
    <col min="369" max="369" width="12" bestFit="1" customWidth="1"/>
    <col min="370" max="405" width="9" bestFit="1" customWidth="1"/>
    <col min="406" max="406" width="11" bestFit="1" customWidth="1"/>
    <col min="407" max="475" width="9" bestFit="1" customWidth="1"/>
    <col min="476" max="476" width="12" bestFit="1" customWidth="1"/>
    <col min="477" max="478" width="9" bestFit="1" customWidth="1"/>
    <col min="479" max="479" width="12" bestFit="1" customWidth="1"/>
    <col min="480" max="498" width="9" bestFit="1" customWidth="1"/>
    <col min="499" max="499" width="12" bestFit="1" customWidth="1"/>
    <col min="500" max="510" width="9" bestFit="1" customWidth="1"/>
    <col min="511" max="511" width="12" bestFit="1" customWidth="1"/>
    <col min="512" max="513" width="9" bestFit="1" customWidth="1"/>
    <col min="514" max="514" width="11" bestFit="1" customWidth="1"/>
    <col min="515" max="548" width="9" bestFit="1" customWidth="1"/>
    <col min="549" max="577" width="10" bestFit="1" customWidth="1"/>
    <col min="578" max="579" width="12" bestFit="1" customWidth="1"/>
    <col min="580" max="669" width="10" bestFit="1" customWidth="1"/>
    <col min="670" max="670" width="12" bestFit="1" customWidth="1"/>
    <col min="671" max="671" width="10" bestFit="1" customWidth="1"/>
    <col min="672" max="672" width="12" bestFit="1" customWidth="1"/>
    <col min="673" max="701" width="10" bestFit="1" customWidth="1"/>
    <col min="702" max="702" width="12" bestFit="1" customWidth="1"/>
    <col min="703" max="708" width="10" bestFit="1" customWidth="1"/>
    <col min="709" max="710" width="12" bestFit="1" customWidth="1"/>
    <col min="711" max="723" width="10" bestFit="1" customWidth="1"/>
    <col min="724" max="724" width="12" bestFit="1" customWidth="1"/>
    <col min="725" max="763" width="10" bestFit="1" customWidth="1"/>
    <col min="764" max="764" width="12" bestFit="1" customWidth="1"/>
    <col min="765" max="823" width="10" bestFit="1" customWidth="1"/>
    <col min="824" max="824" width="12" bestFit="1" customWidth="1"/>
    <col min="825" max="828" width="10" bestFit="1" customWidth="1"/>
    <col min="829" max="829" width="12" bestFit="1" customWidth="1"/>
    <col min="830" max="830" width="10" bestFit="1" customWidth="1"/>
    <col min="831" max="831" width="12" bestFit="1" customWidth="1"/>
    <col min="832" max="887" width="10" bestFit="1" customWidth="1"/>
    <col min="888" max="888" width="12" bestFit="1" customWidth="1"/>
    <col min="889" max="895" width="10" bestFit="1" customWidth="1"/>
    <col min="896" max="896" width="12" bestFit="1" customWidth="1"/>
    <col min="897" max="898" width="10" bestFit="1" customWidth="1"/>
    <col min="899" max="899" width="12" bestFit="1" customWidth="1"/>
    <col min="900" max="904" width="10" bestFit="1" customWidth="1"/>
    <col min="905" max="905" width="12" bestFit="1" customWidth="1"/>
    <col min="906" max="915" width="10" bestFit="1" customWidth="1"/>
    <col min="916" max="916" width="12" bestFit="1" customWidth="1"/>
    <col min="917" max="926" width="10" bestFit="1" customWidth="1"/>
    <col min="927" max="927" width="12" bestFit="1" customWidth="1"/>
    <col min="928" max="931" width="10" bestFit="1" customWidth="1"/>
    <col min="932" max="932" width="12" bestFit="1" customWidth="1"/>
    <col min="933" max="934" width="10" bestFit="1" customWidth="1"/>
    <col min="935" max="935" width="12" bestFit="1" customWidth="1"/>
    <col min="936" max="937" width="10" bestFit="1" customWidth="1"/>
    <col min="938" max="938" width="12" bestFit="1" customWidth="1"/>
    <col min="939" max="978" width="10" bestFit="1" customWidth="1"/>
    <col min="979" max="980" width="12" bestFit="1" customWidth="1"/>
    <col min="981" max="982" width="10" bestFit="1" customWidth="1"/>
    <col min="983" max="1172" width="11" bestFit="1" customWidth="1"/>
    <col min="1173" max="1218" width="12" bestFit="1" customWidth="1"/>
    <col min="1219" max="1219" width="11" bestFit="1" customWidth="1"/>
    <col min="1220" max="1220" width="12" bestFit="1" customWidth="1"/>
    <col min="1222" max="1222" width="10.5703125" bestFit="1" customWidth="1"/>
    <col min="1223" max="1223" width="11.85546875" bestFit="1" customWidth="1"/>
  </cols>
  <sheetData>
    <row r="1" spans="1:7" x14ac:dyDescent="0.25">
      <c r="A1" s="7" t="s">
        <v>16</v>
      </c>
      <c r="B1" t="s">
        <v>785</v>
      </c>
    </row>
    <row r="3" spans="1:7" x14ac:dyDescent="0.25">
      <c r="A3" s="7" t="s">
        <v>24</v>
      </c>
      <c r="B3" s="7" t="s">
        <v>17</v>
      </c>
      <c r="C3" s="7" t="s">
        <v>21</v>
      </c>
      <c r="D3" s="7" t="s">
        <v>786</v>
      </c>
      <c r="E3" t="s">
        <v>782</v>
      </c>
      <c r="F3" t="s">
        <v>783</v>
      </c>
      <c r="G3" t="s">
        <v>784</v>
      </c>
    </row>
    <row r="4" spans="1:7" x14ac:dyDescent="0.25">
      <c r="A4" t="s">
        <v>754</v>
      </c>
      <c r="B4" t="s">
        <v>323</v>
      </c>
      <c r="E4" s="8">
        <v>3500000000</v>
      </c>
      <c r="F4" s="8"/>
      <c r="G4" s="8">
        <v>3500000000</v>
      </c>
    </row>
    <row r="5" spans="1:7" x14ac:dyDescent="0.25">
      <c r="A5" s="9" t="s">
        <v>787</v>
      </c>
      <c r="B5" s="9"/>
      <c r="C5" s="9"/>
      <c r="D5" s="9"/>
      <c r="E5" s="10">
        <v>3500000000</v>
      </c>
      <c r="F5" s="10"/>
      <c r="G5" s="10">
        <v>3500000000</v>
      </c>
    </row>
    <row r="6" spans="1:7" x14ac:dyDescent="0.25">
      <c r="A6" t="s">
        <v>755</v>
      </c>
      <c r="B6" t="s">
        <v>434</v>
      </c>
      <c r="E6" s="8">
        <v>6169999999.8699999</v>
      </c>
      <c r="F6" s="8"/>
      <c r="G6" s="8">
        <v>6169999999.8699999</v>
      </c>
    </row>
    <row r="7" spans="1:7" x14ac:dyDescent="0.25">
      <c r="B7" t="s">
        <v>376</v>
      </c>
      <c r="E7" s="8">
        <v>3400000</v>
      </c>
      <c r="F7" s="8"/>
      <c r="G7" s="8">
        <v>3400000</v>
      </c>
    </row>
    <row r="8" spans="1:7" x14ac:dyDescent="0.25">
      <c r="B8" t="s">
        <v>519</v>
      </c>
      <c r="E8" s="8">
        <v>7970000</v>
      </c>
      <c r="F8" s="8">
        <v>57000000</v>
      </c>
      <c r="G8" s="8">
        <v>64970000</v>
      </c>
    </row>
    <row r="9" spans="1:7" x14ac:dyDescent="0.25">
      <c r="B9" t="s">
        <v>324</v>
      </c>
      <c r="E9" s="8">
        <v>1500000</v>
      </c>
      <c r="F9" s="8"/>
      <c r="G9" s="8">
        <v>1500000</v>
      </c>
    </row>
    <row r="10" spans="1:7" x14ac:dyDescent="0.25">
      <c r="A10" s="9" t="s">
        <v>788</v>
      </c>
      <c r="B10" s="9"/>
      <c r="C10" s="9"/>
      <c r="D10" s="9"/>
      <c r="E10" s="10">
        <v>6182869999.8699999</v>
      </c>
      <c r="F10" s="10">
        <v>57000000</v>
      </c>
      <c r="G10" s="10">
        <v>6239869999.8699999</v>
      </c>
    </row>
    <row r="11" spans="1:7" x14ac:dyDescent="0.25">
      <c r="A11" t="s">
        <v>744</v>
      </c>
      <c r="B11" t="s">
        <v>311</v>
      </c>
      <c r="E11" s="8">
        <v>6073075636</v>
      </c>
      <c r="F11" s="8">
        <v>26924364</v>
      </c>
      <c r="G11" s="8">
        <v>6100000000</v>
      </c>
    </row>
    <row r="12" spans="1:7" x14ac:dyDescent="0.25">
      <c r="B12" t="s">
        <v>544</v>
      </c>
      <c r="E12" s="8"/>
      <c r="F12" s="8">
        <v>27000000</v>
      </c>
      <c r="G12" s="8">
        <v>27000000</v>
      </c>
    </row>
    <row r="13" spans="1:7" x14ac:dyDescent="0.25">
      <c r="B13" t="s">
        <v>554</v>
      </c>
      <c r="E13" s="8"/>
      <c r="F13" s="8">
        <v>111790000</v>
      </c>
      <c r="G13" s="8">
        <v>111790000</v>
      </c>
    </row>
    <row r="14" spans="1:7" x14ac:dyDescent="0.25">
      <c r="A14" s="9" t="s">
        <v>789</v>
      </c>
      <c r="B14" s="9"/>
      <c r="C14" s="9"/>
      <c r="D14" s="9"/>
      <c r="E14" s="10">
        <v>6073075636</v>
      </c>
      <c r="F14" s="10">
        <v>165714364</v>
      </c>
      <c r="G14" s="10">
        <v>6238790000</v>
      </c>
    </row>
    <row r="15" spans="1:7" x14ac:dyDescent="0.25">
      <c r="A15" t="s">
        <v>775</v>
      </c>
      <c r="B15" t="s">
        <v>442</v>
      </c>
      <c r="E15" s="8">
        <v>5972654323.0403976</v>
      </c>
      <c r="F15" s="8">
        <v>27345677</v>
      </c>
      <c r="G15" s="8">
        <v>6000000000.0403976</v>
      </c>
    </row>
    <row r="16" spans="1:7" x14ac:dyDescent="0.25">
      <c r="B16" t="s">
        <v>370</v>
      </c>
      <c r="E16" s="8"/>
      <c r="F16" s="8">
        <v>3700000</v>
      </c>
      <c r="G16" s="8">
        <v>3700000</v>
      </c>
    </row>
    <row r="17" spans="1:7" x14ac:dyDescent="0.25">
      <c r="B17" t="s">
        <v>469</v>
      </c>
      <c r="E17" s="8">
        <v>58000000</v>
      </c>
      <c r="F17" s="8"/>
      <c r="G17" s="8">
        <v>58000000</v>
      </c>
    </row>
    <row r="18" spans="1:7" x14ac:dyDescent="0.25">
      <c r="B18" t="s">
        <v>514</v>
      </c>
      <c r="E18" s="8">
        <v>10600000</v>
      </c>
      <c r="F18" s="8">
        <v>69000000</v>
      </c>
      <c r="G18" s="8">
        <v>79600000</v>
      </c>
    </row>
    <row r="19" spans="1:7" x14ac:dyDescent="0.25">
      <c r="A19" s="9" t="s">
        <v>790</v>
      </c>
      <c r="B19" s="9"/>
      <c r="C19" s="9"/>
      <c r="D19" s="9"/>
      <c r="E19" s="10">
        <v>6041254323.0403976</v>
      </c>
      <c r="F19" s="10">
        <v>100045677</v>
      </c>
      <c r="G19" s="10">
        <v>6141300000.0403976</v>
      </c>
    </row>
    <row r="20" spans="1:7" x14ac:dyDescent="0.25">
      <c r="A20" t="s">
        <v>745</v>
      </c>
      <c r="B20" t="s">
        <v>312</v>
      </c>
      <c r="E20" s="8">
        <v>6000000000</v>
      </c>
      <c r="F20" s="8"/>
      <c r="G20" s="8">
        <v>6000000000</v>
      </c>
    </row>
    <row r="21" spans="1:7" x14ac:dyDescent="0.25">
      <c r="B21" t="s">
        <v>371</v>
      </c>
      <c r="E21" s="8">
        <v>5000000</v>
      </c>
      <c r="F21" s="8">
        <v>65000000</v>
      </c>
      <c r="G21" s="8">
        <v>70000000</v>
      </c>
    </row>
    <row r="22" spans="1:7" x14ac:dyDescent="0.25">
      <c r="B22" t="s">
        <v>470</v>
      </c>
      <c r="E22" s="8">
        <v>69000000</v>
      </c>
      <c r="F22" s="8"/>
      <c r="G22" s="8">
        <v>69000000</v>
      </c>
    </row>
    <row r="23" spans="1:7" x14ac:dyDescent="0.25">
      <c r="B23" t="s">
        <v>515</v>
      </c>
      <c r="E23" s="8">
        <v>16000000</v>
      </c>
      <c r="F23" s="8">
        <v>26500000</v>
      </c>
      <c r="G23" s="8">
        <v>42500000</v>
      </c>
    </row>
    <row r="24" spans="1:7" x14ac:dyDescent="0.25">
      <c r="B24" t="s">
        <v>313</v>
      </c>
      <c r="E24" s="8">
        <v>9530000</v>
      </c>
      <c r="F24" s="8"/>
      <c r="G24" s="8">
        <v>9530000</v>
      </c>
    </row>
    <row r="25" spans="1:7" x14ac:dyDescent="0.25">
      <c r="B25" t="s">
        <v>411</v>
      </c>
      <c r="E25" s="8">
        <v>4900000000</v>
      </c>
      <c r="F25" s="8"/>
      <c r="G25" s="8">
        <v>4900000000</v>
      </c>
    </row>
    <row r="26" spans="1:7" x14ac:dyDescent="0.25">
      <c r="A26" s="9" t="s">
        <v>791</v>
      </c>
      <c r="B26" s="9"/>
      <c r="C26" s="9"/>
      <c r="D26" s="9"/>
      <c r="E26" s="10">
        <v>10999530000</v>
      </c>
      <c r="F26" s="10">
        <v>91500000</v>
      </c>
      <c r="G26" s="10">
        <v>11091030000</v>
      </c>
    </row>
    <row r="27" spans="1:7" x14ac:dyDescent="0.25">
      <c r="A27" t="s">
        <v>776</v>
      </c>
      <c r="B27" t="s">
        <v>372</v>
      </c>
      <c r="E27" s="8">
        <v>7900000000</v>
      </c>
      <c r="F27" s="8"/>
      <c r="G27" s="8">
        <v>7900000000</v>
      </c>
    </row>
    <row r="28" spans="1:7" x14ac:dyDescent="0.25">
      <c r="B28" t="s">
        <v>545</v>
      </c>
      <c r="E28" s="8">
        <v>32000000</v>
      </c>
      <c r="F28" s="8"/>
      <c r="G28" s="8">
        <v>32000000</v>
      </c>
    </row>
    <row r="29" spans="1:7" x14ac:dyDescent="0.25">
      <c r="B29" t="s">
        <v>555</v>
      </c>
      <c r="E29" s="8"/>
      <c r="F29" s="8">
        <v>41930000</v>
      </c>
      <c r="G29" s="8">
        <v>41930000</v>
      </c>
    </row>
    <row r="30" spans="1:7" x14ac:dyDescent="0.25">
      <c r="A30" s="9" t="s">
        <v>792</v>
      </c>
      <c r="B30" s="9"/>
      <c r="C30" s="9"/>
      <c r="D30" s="9"/>
      <c r="E30" s="10">
        <v>7932000000</v>
      </c>
      <c r="F30" s="10">
        <v>41930000</v>
      </c>
      <c r="G30" s="10">
        <v>7973930000</v>
      </c>
    </row>
    <row r="31" spans="1:7" x14ac:dyDescent="0.25">
      <c r="A31" t="s">
        <v>747</v>
      </c>
      <c r="B31" t="s">
        <v>369</v>
      </c>
      <c r="E31" s="8">
        <v>8000000000</v>
      </c>
      <c r="F31" s="8"/>
      <c r="G31" s="8">
        <v>8000000000</v>
      </c>
    </row>
    <row r="32" spans="1:7" x14ac:dyDescent="0.25">
      <c r="B32" t="s">
        <v>734</v>
      </c>
      <c r="E32" s="8"/>
      <c r="F32" s="8">
        <v>100000000</v>
      </c>
      <c r="G32" s="8">
        <v>100000000</v>
      </c>
    </row>
    <row r="33" spans="1:7" x14ac:dyDescent="0.25">
      <c r="B33" t="s">
        <v>315</v>
      </c>
      <c r="E33" s="8">
        <v>110500000</v>
      </c>
      <c r="F33" s="8"/>
      <c r="G33" s="8">
        <v>110500000</v>
      </c>
    </row>
    <row r="34" spans="1:7" x14ac:dyDescent="0.25">
      <c r="A34" s="9" t="s">
        <v>793</v>
      </c>
      <c r="B34" s="9"/>
      <c r="C34" s="9"/>
      <c r="D34" s="9"/>
      <c r="E34" s="10">
        <v>8110500000</v>
      </c>
      <c r="F34" s="10">
        <v>100000000</v>
      </c>
      <c r="G34" s="10">
        <v>8210500000</v>
      </c>
    </row>
    <row r="35" spans="1:7" x14ac:dyDescent="0.25">
      <c r="A35" t="s">
        <v>777</v>
      </c>
      <c r="B35" t="s">
        <v>456</v>
      </c>
      <c r="E35" s="8">
        <v>7100000000</v>
      </c>
      <c r="F35" s="8"/>
      <c r="G35" s="8">
        <v>7100000000</v>
      </c>
    </row>
    <row r="36" spans="1:7" x14ac:dyDescent="0.25">
      <c r="B36" t="s">
        <v>373</v>
      </c>
      <c r="E36" s="8">
        <v>15000000</v>
      </c>
      <c r="F36" s="8">
        <v>66500000</v>
      </c>
      <c r="G36" s="8">
        <v>81500000</v>
      </c>
    </row>
    <row r="37" spans="1:7" x14ac:dyDescent="0.25">
      <c r="B37" t="s">
        <v>471</v>
      </c>
      <c r="E37" s="8">
        <v>197000000</v>
      </c>
      <c r="F37" s="8"/>
      <c r="G37" s="8">
        <v>197000000</v>
      </c>
    </row>
    <row r="38" spans="1:7" x14ac:dyDescent="0.25">
      <c r="B38" t="s">
        <v>516</v>
      </c>
      <c r="E38" s="8">
        <v>55000000</v>
      </c>
      <c r="F38" s="8">
        <v>60000000</v>
      </c>
      <c r="G38" s="8">
        <v>115000000</v>
      </c>
    </row>
    <row r="39" spans="1:7" x14ac:dyDescent="0.25">
      <c r="A39" s="9" t="s">
        <v>794</v>
      </c>
      <c r="B39" s="9"/>
      <c r="C39" s="9"/>
      <c r="D39" s="9"/>
      <c r="E39" s="10">
        <v>7367000000</v>
      </c>
      <c r="F39" s="10">
        <v>126500000</v>
      </c>
      <c r="G39" s="10">
        <v>7493500000</v>
      </c>
    </row>
    <row r="40" spans="1:7" x14ac:dyDescent="0.25">
      <c r="A40" t="s">
        <v>746</v>
      </c>
      <c r="B40" t="s">
        <v>314</v>
      </c>
      <c r="E40" s="8">
        <v>3470000000</v>
      </c>
      <c r="F40" s="8">
        <v>30000000</v>
      </c>
      <c r="G40" s="8">
        <v>3500000000</v>
      </c>
    </row>
    <row r="41" spans="1:7" x14ac:dyDescent="0.25">
      <c r="A41" s="9" t="s">
        <v>795</v>
      </c>
      <c r="B41" s="9"/>
      <c r="C41" s="9"/>
      <c r="D41" s="9"/>
      <c r="E41" s="10">
        <v>3470000000</v>
      </c>
      <c r="F41" s="10">
        <v>30000000</v>
      </c>
      <c r="G41" s="10">
        <v>3500000000</v>
      </c>
    </row>
    <row r="42" spans="1:7" x14ac:dyDescent="0.25">
      <c r="A42" t="s">
        <v>748</v>
      </c>
      <c r="B42" t="s">
        <v>316</v>
      </c>
      <c r="E42" s="8">
        <v>3500000000</v>
      </c>
      <c r="F42" s="8"/>
      <c r="G42" s="8">
        <v>3500000000</v>
      </c>
    </row>
    <row r="43" spans="1:7" x14ac:dyDescent="0.25">
      <c r="B43" t="s">
        <v>556</v>
      </c>
      <c r="E43" s="8">
        <v>35000000</v>
      </c>
      <c r="F43" s="8"/>
      <c r="G43" s="8">
        <v>35000000</v>
      </c>
    </row>
    <row r="44" spans="1:7" x14ac:dyDescent="0.25">
      <c r="B44" t="s">
        <v>374</v>
      </c>
      <c r="E44" s="8"/>
      <c r="F44" s="8">
        <v>3000000</v>
      </c>
      <c r="G44" s="8">
        <v>3000000</v>
      </c>
    </row>
    <row r="45" spans="1:7" x14ac:dyDescent="0.25">
      <c r="A45" s="9" t="s">
        <v>796</v>
      </c>
      <c r="B45" s="9"/>
      <c r="C45" s="9"/>
      <c r="D45" s="9"/>
      <c r="E45" s="10">
        <v>3535000000</v>
      </c>
      <c r="F45" s="10">
        <v>3000000</v>
      </c>
      <c r="G45" s="10">
        <v>3538000000</v>
      </c>
    </row>
    <row r="46" spans="1:7" x14ac:dyDescent="0.25">
      <c r="A46" t="s">
        <v>780</v>
      </c>
      <c r="B46" t="s">
        <v>412</v>
      </c>
      <c r="E46" s="8">
        <v>3480000000</v>
      </c>
      <c r="F46" s="8"/>
      <c r="G46" s="8">
        <v>3480000000</v>
      </c>
    </row>
    <row r="47" spans="1:7" x14ac:dyDescent="0.25">
      <c r="B47" t="s">
        <v>546</v>
      </c>
      <c r="E47" s="8"/>
      <c r="F47" s="8">
        <v>33000000</v>
      </c>
      <c r="G47" s="8">
        <v>33000000</v>
      </c>
    </row>
    <row r="48" spans="1:7" x14ac:dyDescent="0.25">
      <c r="B48" t="s">
        <v>459</v>
      </c>
      <c r="E48" s="8"/>
      <c r="F48" s="8">
        <v>118970000</v>
      </c>
      <c r="G48" s="8">
        <v>118970000</v>
      </c>
    </row>
    <row r="49" spans="1:7" x14ac:dyDescent="0.25">
      <c r="A49" s="9" t="s">
        <v>797</v>
      </c>
      <c r="B49" s="9"/>
      <c r="C49" s="9"/>
      <c r="D49" s="9"/>
      <c r="E49" s="10">
        <v>3480000000</v>
      </c>
      <c r="F49" s="10">
        <v>151970000</v>
      </c>
      <c r="G49" s="10">
        <v>3631970000</v>
      </c>
    </row>
    <row r="50" spans="1:7" x14ac:dyDescent="0.25">
      <c r="A50" t="s">
        <v>749</v>
      </c>
      <c r="B50" t="s">
        <v>317</v>
      </c>
      <c r="E50" s="8">
        <v>7560000000</v>
      </c>
      <c r="F50" s="8">
        <v>40000000</v>
      </c>
      <c r="G50" s="8">
        <v>7600000000</v>
      </c>
    </row>
    <row r="51" spans="1:7" x14ac:dyDescent="0.25">
      <c r="B51" t="s">
        <v>547</v>
      </c>
      <c r="E51" s="8"/>
      <c r="F51" s="8">
        <v>60872000</v>
      </c>
      <c r="G51" s="8">
        <v>60872000</v>
      </c>
    </row>
    <row r="52" spans="1:7" x14ac:dyDescent="0.25">
      <c r="B52" t="s">
        <v>517</v>
      </c>
      <c r="E52" s="8">
        <v>8700000</v>
      </c>
      <c r="F52" s="8">
        <v>55300000</v>
      </c>
      <c r="G52" s="8">
        <v>64000000</v>
      </c>
    </row>
    <row r="53" spans="1:7" x14ac:dyDescent="0.25">
      <c r="A53" s="9" t="s">
        <v>798</v>
      </c>
      <c r="B53" s="9"/>
      <c r="C53" s="9"/>
      <c r="D53" s="9"/>
      <c r="E53" s="10">
        <v>7568700000</v>
      </c>
      <c r="F53" s="10">
        <v>156172000</v>
      </c>
      <c r="G53" s="10">
        <v>7724872000</v>
      </c>
    </row>
    <row r="54" spans="1:7" x14ac:dyDescent="0.25">
      <c r="A54" t="s">
        <v>750</v>
      </c>
      <c r="B54" t="s">
        <v>318</v>
      </c>
      <c r="E54" s="8">
        <v>7400000000</v>
      </c>
      <c r="F54" s="8"/>
      <c r="G54" s="8">
        <v>7400000000</v>
      </c>
    </row>
    <row r="55" spans="1:7" x14ac:dyDescent="0.25">
      <c r="B55" t="s">
        <v>539</v>
      </c>
      <c r="E55" s="8">
        <v>385000000</v>
      </c>
      <c r="F55" s="8"/>
      <c r="G55" s="8">
        <v>385000000</v>
      </c>
    </row>
    <row r="56" spans="1:7" x14ac:dyDescent="0.25">
      <c r="B56" t="s">
        <v>557</v>
      </c>
      <c r="E56" s="8"/>
      <c r="F56" s="8">
        <v>23560000</v>
      </c>
      <c r="G56" s="8">
        <v>23560000</v>
      </c>
    </row>
    <row r="57" spans="1:7" x14ac:dyDescent="0.25">
      <c r="A57" s="9" t="s">
        <v>799</v>
      </c>
      <c r="B57" s="9"/>
      <c r="C57" s="9"/>
      <c r="D57" s="9"/>
      <c r="E57" s="10">
        <v>7785000000</v>
      </c>
      <c r="F57" s="10">
        <v>23560000</v>
      </c>
      <c r="G57" s="10">
        <v>7808560000</v>
      </c>
    </row>
    <row r="58" spans="1:7" x14ac:dyDescent="0.25">
      <c r="A58" t="s">
        <v>751</v>
      </c>
      <c r="B58" t="s">
        <v>319</v>
      </c>
      <c r="E58" s="8">
        <v>7260000000.1800003</v>
      </c>
      <c r="F58" s="8"/>
      <c r="G58" s="8">
        <v>7260000000.1800003</v>
      </c>
    </row>
    <row r="59" spans="1:7" x14ac:dyDescent="0.25">
      <c r="B59" t="s">
        <v>375</v>
      </c>
      <c r="E59" s="8">
        <v>130000000</v>
      </c>
      <c r="F59" s="8">
        <v>2000000</v>
      </c>
      <c r="G59" s="8">
        <v>132000000</v>
      </c>
    </row>
    <row r="60" spans="1:7" x14ac:dyDescent="0.25">
      <c r="B60" t="s">
        <v>518</v>
      </c>
      <c r="E60" s="8">
        <v>13990000</v>
      </c>
      <c r="F60" s="8">
        <v>74000000</v>
      </c>
      <c r="G60" s="8">
        <v>87990000</v>
      </c>
    </row>
    <row r="61" spans="1:7" x14ac:dyDescent="0.25">
      <c r="A61" s="9" t="s">
        <v>800</v>
      </c>
      <c r="B61" s="9"/>
      <c r="C61" s="9"/>
      <c r="D61" s="9"/>
      <c r="E61" s="10">
        <v>7403990000.1800003</v>
      </c>
      <c r="F61" s="10">
        <v>76000000</v>
      </c>
      <c r="G61" s="10">
        <v>7479990000.1800003</v>
      </c>
    </row>
    <row r="62" spans="1:7" x14ac:dyDescent="0.25">
      <c r="A62" t="s">
        <v>752</v>
      </c>
      <c r="B62" t="s">
        <v>320</v>
      </c>
      <c r="E62" s="8">
        <v>6352425256</v>
      </c>
      <c r="F62" s="8">
        <v>47574744</v>
      </c>
      <c r="G62" s="8">
        <v>6400000000</v>
      </c>
    </row>
    <row r="63" spans="1:7" x14ac:dyDescent="0.25">
      <c r="B63" t="s">
        <v>559</v>
      </c>
      <c r="E63" s="8">
        <v>121500000</v>
      </c>
      <c r="F63" s="8"/>
      <c r="G63" s="8">
        <v>121500000</v>
      </c>
    </row>
    <row r="64" spans="1:7" x14ac:dyDescent="0.25">
      <c r="B64" t="s">
        <v>497</v>
      </c>
      <c r="E64" s="8"/>
      <c r="F64" s="8">
        <v>7000000</v>
      </c>
      <c r="G64" s="8">
        <v>7000000</v>
      </c>
    </row>
    <row r="65" spans="1:7" x14ac:dyDescent="0.25">
      <c r="B65" t="s">
        <v>558</v>
      </c>
      <c r="E65" s="8"/>
      <c r="F65" s="8">
        <v>51000000</v>
      </c>
      <c r="G65" s="8">
        <v>51000000</v>
      </c>
    </row>
    <row r="66" spans="1:7" x14ac:dyDescent="0.25">
      <c r="B66" t="s">
        <v>321</v>
      </c>
      <c r="E66" s="8">
        <v>10987000</v>
      </c>
      <c r="F66" s="8"/>
      <c r="G66" s="8">
        <v>10987000</v>
      </c>
    </row>
    <row r="67" spans="1:7" x14ac:dyDescent="0.25">
      <c r="A67" s="9" t="s">
        <v>801</v>
      </c>
      <c r="B67" s="9"/>
      <c r="C67" s="9"/>
      <c r="D67" s="9"/>
      <c r="E67" s="10">
        <v>6484912256</v>
      </c>
      <c r="F67" s="10">
        <v>105574744</v>
      </c>
      <c r="G67" s="10">
        <v>6590487000</v>
      </c>
    </row>
    <row r="68" spans="1:7" x14ac:dyDescent="0.25">
      <c r="A68" t="s">
        <v>753</v>
      </c>
      <c r="B68" t="s">
        <v>322</v>
      </c>
      <c r="E68" s="8">
        <v>3515000000</v>
      </c>
      <c r="F68" s="8"/>
      <c r="G68" s="8">
        <v>3515000000</v>
      </c>
    </row>
    <row r="69" spans="1:7" x14ac:dyDescent="0.25">
      <c r="A69" s="9" t="s">
        <v>802</v>
      </c>
      <c r="B69" s="9"/>
      <c r="C69" s="9"/>
      <c r="D69" s="9"/>
      <c r="E69" s="10">
        <v>3515000000</v>
      </c>
      <c r="F69" s="10"/>
      <c r="G69" s="10">
        <v>3515000000</v>
      </c>
    </row>
    <row r="70" spans="1:7" x14ac:dyDescent="0.25">
      <c r="A70" t="s">
        <v>757</v>
      </c>
      <c r="B70" t="s">
        <v>326</v>
      </c>
      <c r="E70" s="8">
        <v>7800000000</v>
      </c>
      <c r="F70" s="8"/>
      <c r="G70" s="8">
        <v>7800000000</v>
      </c>
    </row>
    <row r="71" spans="1:7" x14ac:dyDescent="0.25">
      <c r="A71" s="9" t="s">
        <v>803</v>
      </c>
      <c r="B71" s="9"/>
      <c r="C71" s="9"/>
      <c r="D71" s="9"/>
      <c r="E71" s="10">
        <v>7800000000</v>
      </c>
      <c r="F71" s="10"/>
      <c r="G71" s="10">
        <v>7800000000</v>
      </c>
    </row>
    <row r="72" spans="1:7" x14ac:dyDescent="0.25">
      <c r="A72" t="s">
        <v>743</v>
      </c>
      <c r="B72" t="s">
        <v>288</v>
      </c>
      <c r="E72" s="8">
        <v>7963148258</v>
      </c>
      <c r="F72" s="8">
        <v>76627149579</v>
      </c>
      <c r="G72" s="8">
        <v>84590297837</v>
      </c>
    </row>
    <row r="73" spans="1:7" x14ac:dyDescent="0.25">
      <c r="A73" s="9" t="s">
        <v>804</v>
      </c>
      <c r="B73" s="9"/>
      <c r="C73" s="9"/>
      <c r="D73" s="9"/>
      <c r="E73" s="10">
        <v>7963148258</v>
      </c>
      <c r="F73" s="10">
        <v>76627149579</v>
      </c>
      <c r="G73" s="10">
        <v>84590297837</v>
      </c>
    </row>
    <row r="74" spans="1:7" x14ac:dyDescent="0.25">
      <c r="A74" t="s">
        <v>759</v>
      </c>
      <c r="B74" t="s">
        <v>328</v>
      </c>
      <c r="E74" s="8">
        <v>29150000000.400002</v>
      </c>
      <c r="F74" s="8"/>
      <c r="G74" s="8">
        <v>29150000000.400002</v>
      </c>
    </row>
    <row r="75" spans="1:7" x14ac:dyDescent="0.25">
      <c r="A75" s="9" t="s">
        <v>805</v>
      </c>
      <c r="B75" s="9"/>
      <c r="C75" s="9"/>
      <c r="D75" s="9"/>
      <c r="E75" s="10">
        <v>29150000000.400002</v>
      </c>
      <c r="F75" s="10"/>
      <c r="G75" s="10">
        <v>29150000000.400002</v>
      </c>
    </row>
    <row r="76" spans="1:7" x14ac:dyDescent="0.25">
      <c r="A76" t="s">
        <v>778</v>
      </c>
      <c r="B76" t="s">
        <v>403</v>
      </c>
      <c r="E76" s="8">
        <v>24421985693</v>
      </c>
      <c r="F76" s="8">
        <v>10078014307</v>
      </c>
      <c r="G76" s="8">
        <v>34500000000</v>
      </c>
    </row>
    <row r="77" spans="1:7" x14ac:dyDescent="0.25">
      <c r="A77" s="9" t="s">
        <v>806</v>
      </c>
      <c r="B77" s="9"/>
      <c r="C77" s="9"/>
      <c r="D77" s="9"/>
      <c r="E77" s="10">
        <v>24421985693</v>
      </c>
      <c r="F77" s="10">
        <v>10078014307</v>
      </c>
      <c r="G77" s="10">
        <v>34500000000</v>
      </c>
    </row>
    <row r="78" spans="1:7" x14ac:dyDescent="0.25">
      <c r="A78" t="s">
        <v>756</v>
      </c>
      <c r="B78" t="s">
        <v>325</v>
      </c>
      <c r="E78" s="8">
        <v>15500000000</v>
      </c>
      <c r="F78" s="8"/>
      <c r="G78" s="8">
        <v>15500000000</v>
      </c>
    </row>
    <row r="79" spans="1:7" x14ac:dyDescent="0.25">
      <c r="A79" s="9" t="s">
        <v>807</v>
      </c>
      <c r="B79" s="9"/>
      <c r="C79" s="9"/>
      <c r="D79" s="9"/>
      <c r="E79" s="10">
        <v>15500000000</v>
      </c>
      <c r="F79" s="10"/>
      <c r="G79" s="10">
        <v>15500000000</v>
      </c>
    </row>
    <row r="80" spans="1:7" x14ac:dyDescent="0.25">
      <c r="A80" t="s">
        <v>779</v>
      </c>
      <c r="B80" t="s">
        <v>404</v>
      </c>
      <c r="E80" s="8">
        <v>6768452348.6400003</v>
      </c>
      <c r="F80" s="8">
        <v>4162557162.73</v>
      </c>
      <c r="G80" s="8">
        <v>10931009511.369999</v>
      </c>
    </row>
    <row r="81" spans="1:7" x14ac:dyDescent="0.25">
      <c r="B81" t="s">
        <v>313</v>
      </c>
      <c r="E81" s="8">
        <v>2500000000</v>
      </c>
      <c r="F81" s="8"/>
      <c r="G81" s="8">
        <v>2500000000</v>
      </c>
    </row>
    <row r="82" spans="1:7" x14ac:dyDescent="0.25">
      <c r="A82" s="9" t="s">
        <v>808</v>
      </c>
      <c r="B82" s="9"/>
      <c r="C82" s="9"/>
      <c r="D82" s="9"/>
      <c r="E82" s="10">
        <v>9268452348.6399994</v>
      </c>
      <c r="F82" s="10">
        <v>4162557162.73</v>
      </c>
      <c r="G82" s="10">
        <v>13431009511.369999</v>
      </c>
    </row>
    <row r="83" spans="1:7" x14ac:dyDescent="0.25">
      <c r="A83" t="s">
        <v>739</v>
      </c>
      <c r="B83" t="s">
        <v>293</v>
      </c>
      <c r="E83" s="8">
        <v>50500000</v>
      </c>
      <c r="F83" s="8"/>
      <c r="G83" s="8">
        <v>50500000</v>
      </c>
    </row>
    <row r="84" spans="1:7" x14ac:dyDescent="0.25">
      <c r="B84" t="s">
        <v>445</v>
      </c>
      <c r="E84" s="8">
        <v>49250000</v>
      </c>
      <c r="F84" s="8"/>
      <c r="G84" s="8">
        <v>49250000</v>
      </c>
    </row>
    <row r="85" spans="1:7" x14ac:dyDescent="0.25">
      <c r="B85" t="s">
        <v>396</v>
      </c>
      <c r="E85" s="8">
        <v>45000000</v>
      </c>
      <c r="F85" s="8"/>
      <c r="G85" s="8">
        <v>45000000</v>
      </c>
    </row>
    <row r="86" spans="1:7" x14ac:dyDescent="0.25">
      <c r="B86" t="s">
        <v>398</v>
      </c>
      <c r="E86" s="8">
        <v>52750000</v>
      </c>
      <c r="F86" s="8"/>
      <c r="G86" s="8">
        <v>52750000</v>
      </c>
    </row>
    <row r="87" spans="1:7" x14ac:dyDescent="0.25">
      <c r="B87" t="s">
        <v>303</v>
      </c>
      <c r="E87" s="8">
        <v>41500000</v>
      </c>
      <c r="F87" s="8"/>
      <c r="G87" s="8">
        <v>41500000</v>
      </c>
    </row>
    <row r="88" spans="1:7" x14ac:dyDescent="0.25">
      <c r="B88" t="s">
        <v>420</v>
      </c>
      <c r="E88" s="8">
        <v>47250000</v>
      </c>
      <c r="F88" s="8"/>
      <c r="G88" s="8">
        <v>47250000</v>
      </c>
    </row>
    <row r="89" spans="1:7" x14ac:dyDescent="0.25">
      <c r="B89" t="s">
        <v>294</v>
      </c>
      <c r="E89" s="8">
        <v>60750000</v>
      </c>
      <c r="F89" s="8"/>
      <c r="G89" s="8">
        <v>60750000</v>
      </c>
    </row>
    <row r="90" spans="1:7" x14ac:dyDescent="0.25">
      <c r="B90" t="s">
        <v>455</v>
      </c>
      <c r="E90" s="8">
        <v>129500000</v>
      </c>
      <c r="F90" s="8"/>
      <c r="G90" s="8">
        <v>129500000</v>
      </c>
    </row>
    <row r="91" spans="1:7" x14ac:dyDescent="0.25">
      <c r="B91" t="s">
        <v>453</v>
      </c>
      <c r="E91" s="8">
        <v>80750000</v>
      </c>
      <c r="F91" s="8"/>
      <c r="G91" s="8">
        <v>80750000</v>
      </c>
    </row>
    <row r="92" spans="1:7" x14ac:dyDescent="0.25">
      <c r="B92" t="s">
        <v>440</v>
      </c>
      <c r="E92" s="8">
        <v>42250000</v>
      </c>
      <c r="F92" s="8"/>
      <c r="G92" s="8">
        <v>42250000</v>
      </c>
    </row>
    <row r="93" spans="1:7" x14ac:dyDescent="0.25">
      <c r="B93" t="s">
        <v>397</v>
      </c>
      <c r="E93" s="8">
        <v>224000000</v>
      </c>
      <c r="F93" s="8"/>
      <c r="G93" s="8">
        <v>224000000</v>
      </c>
    </row>
    <row r="94" spans="1:7" x14ac:dyDescent="0.25">
      <c r="B94" t="s">
        <v>454</v>
      </c>
      <c r="E94" s="8">
        <v>46750000</v>
      </c>
      <c r="F94" s="8"/>
      <c r="G94" s="8">
        <v>46750000</v>
      </c>
    </row>
    <row r="95" spans="1:7" x14ac:dyDescent="0.25">
      <c r="B95" t="s">
        <v>438</v>
      </c>
      <c r="E95" s="8">
        <v>52750000</v>
      </c>
      <c r="F95" s="8"/>
      <c r="G95" s="8">
        <v>52750000</v>
      </c>
    </row>
    <row r="96" spans="1:7" x14ac:dyDescent="0.25">
      <c r="B96" t="s">
        <v>419</v>
      </c>
      <c r="E96" s="8">
        <v>47250000</v>
      </c>
      <c r="F96" s="8"/>
      <c r="G96" s="8">
        <v>47250000</v>
      </c>
    </row>
    <row r="97" spans="2:7" x14ac:dyDescent="0.25">
      <c r="B97" t="s">
        <v>295</v>
      </c>
      <c r="E97" s="8">
        <v>54000000</v>
      </c>
      <c r="F97" s="8"/>
      <c r="G97" s="8">
        <v>54000000</v>
      </c>
    </row>
    <row r="98" spans="2:7" x14ac:dyDescent="0.25">
      <c r="B98" t="s">
        <v>439</v>
      </c>
      <c r="E98" s="8">
        <v>45000000</v>
      </c>
      <c r="F98" s="8"/>
      <c r="G98" s="8">
        <v>45000000</v>
      </c>
    </row>
    <row r="99" spans="2:7" x14ac:dyDescent="0.25">
      <c r="B99" t="s">
        <v>441</v>
      </c>
      <c r="E99" s="8">
        <v>42500000</v>
      </c>
      <c r="F99" s="8"/>
      <c r="G99" s="8">
        <v>42500000</v>
      </c>
    </row>
    <row r="100" spans="2:7" x14ac:dyDescent="0.25">
      <c r="B100" t="s">
        <v>399</v>
      </c>
      <c r="E100" s="8">
        <v>249000000</v>
      </c>
      <c r="F100" s="8"/>
      <c r="G100" s="8">
        <v>249000000</v>
      </c>
    </row>
    <row r="101" spans="2:7" x14ac:dyDescent="0.25">
      <c r="B101" t="s">
        <v>304</v>
      </c>
      <c r="E101" s="8">
        <v>1750000000</v>
      </c>
      <c r="F101" s="8"/>
      <c r="G101" s="8">
        <v>1750000000</v>
      </c>
    </row>
    <row r="102" spans="2:7" x14ac:dyDescent="0.25">
      <c r="B102" t="s">
        <v>395</v>
      </c>
      <c r="E102" s="8">
        <v>1500000000</v>
      </c>
      <c r="F102" s="8"/>
      <c r="G102" s="8">
        <v>1500000000</v>
      </c>
    </row>
    <row r="103" spans="2:7" x14ac:dyDescent="0.25">
      <c r="B103" t="s">
        <v>408</v>
      </c>
      <c r="E103" s="8">
        <v>1600000000</v>
      </c>
      <c r="F103" s="8"/>
      <c r="G103" s="8">
        <v>1600000000</v>
      </c>
    </row>
    <row r="104" spans="2:7" x14ac:dyDescent="0.25">
      <c r="B104" t="s">
        <v>729</v>
      </c>
      <c r="E104" s="8">
        <v>3000000000</v>
      </c>
      <c r="F104" s="8"/>
      <c r="G104" s="8">
        <v>3000000000</v>
      </c>
    </row>
    <row r="105" spans="2:7" x14ac:dyDescent="0.25">
      <c r="B105" t="s">
        <v>730</v>
      </c>
      <c r="E105" s="8">
        <v>1400000000</v>
      </c>
      <c r="F105" s="8"/>
      <c r="G105" s="8">
        <v>1400000000</v>
      </c>
    </row>
    <row r="106" spans="2:7" x14ac:dyDescent="0.25">
      <c r="B106" t="s">
        <v>308</v>
      </c>
      <c r="E106" s="8">
        <v>6620000000</v>
      </c>
      <c r="F106" s="8">
        <v>980000000</v>
      </c>
      <c r="G106" s="8">
        <v>7600000000</v>
      </c>
    </row>
    <row r="107" spans="2:7" x14ac:dyDescent="0.25">
      <c r="B107" t="s">
        <v>449</v>
      </c>
      <c r="E107" s="8">
        <v>280041000</v>
      </c>
      <c r="F107" s="8"/>
      <c r="G107" s="8">
        <v>280041000</v>
      </c>
    </row>
    <row r="108" spans="2:7" x14ac:dyDescent="0.25">
      <c r="B108" t="s">
        <v>279</v>
      </c>
      <c r="E108" s="8">
        <v>223691975116.63</v>
      </c>
      <c r="F108" s="8">
        <v>15008024882.880001</v>
      </c>
      <c r="G108" s="8">
        <v>238699999999.51001</v>
      </c>
    </row>
    <row r="109" spans="2:7" x14ac:dyDescent="0.25">
      <c r="B109" t="s">
        <v>302</v>
      </c>
      <c r="E109" s="8">
        <v>499500000</v>
      </c>
      <c r="F109" s="8">
        <v>4312500000</v>
      </c>
      <c r="G109" s="8">
        <v>4812000000</v>
      </c>
    </row>
    <row r="110" spans="2:7" x14ac:dyDescent="0.25">
      <c r="B110" t="s">
        <v>307</v>
      </c>
      <c r="E110" s="8">
        <v>17724000000</v>
      </c>
      <c r="F110" s="8"/>
      <c r="G110" s="8">
        <v>17724000000</v>
      </c>
    </row>
    <row r="111" spans="2:7" x14ac:dyDescent="0.25">
      <c r="B111" t="s">
        <v>394</v>
      </c>
      <c r="E111" s="8">
        <v>814000000</v>
      </c>
      <c r="F111" s="8"/>
      <c r="G111" s="8">
        <v>814000000</v>
      </c>
    </row>
    <row r="112" spans="2:7" x14ac:dyDescent="0.25">
      <c r="B112" t="s">
        <v>306</v>
      </c>
      <c r="E112" s="8">
        <v>6667400000</v>
      </c>
      <c r="F112" s="8"/>
      <c r="G112" s="8">
        <v>6667400000</v>
      </c>
    </row>
    <row r="113" spans="1:7" x14ac:dyDescent="0.25">
      <c r="B113" t="s">
        <v>309</v>
      </c>
      <c r="E113" s="8">
        <v>6800000000</v>
      </c>
      <c r="F113" s="8"/>
      <c r="G113" s="8">
        <v>6800000000</v>
      </c>
    </row>
    <row r="114" spans="1:7" x14ac:dyDescent="0.25">
      <c r="B114" t="s">
        <v>305</v>
      </c>
      <c r="E114" s="8">
        <v>2523000000</v>
      </c>
      <c r="F114" s="8"/>
      <c r="G114" s="8">
        <v>2523000000</v>
      </c>
    </row>
    <row r="115" spans="1:7" x14ac:dyDescent="0.25">
      <c r="B115" t="s">
        <v>388</v>
      </c>
      <c r="E115" s="8">
        <v>3722850000</v>
      </c>
      <c r="F115" s="8"/>
      <c r="G115" s="8">
        <v>3722850000</v>
      </c>
    </row>
    <row r="116" spans="1:7" x14ac:dyDescent="0.25">
      <c r="B116" t="s">
        <v>402</v>
      </c>
      <c r="E116" s="8">
        <v>96030000</v>
      </c>
      <c r="F116" s="8"/>
      <c r="G116" s="8">
        <v>96030000</v>
      </c>
    </row>
    <row r="117" spans="1:7" x14ac:dyDescent="0.25">
      <c r="B117" t="s">
        <v>400</v>
      </c>
      <c r="E117" s="8">
        <v>60560000000.239998</v>
      </c>
      <c r="F117" s="8">
        <v>4340000000</v>
      </c>
      <c r="G117" s="8">
        <v>64900000000.239998</v>
      </c>
    </row>
    <row r="118" spans="1:7" x14ac:dyDescent="0.25">
      <c r="B118" t="s">
        <v>401</v>
      </c>
      <c r="E118" s="8">
        <v>2367745880</v>
      </c>
      <c r="F118" s="8"/>
      <c r="G118" s="8">
        <v>2367745880</v>
      </c>
    </row>
    <row r="119" spans="1:7" x14ac:dyDescent="0.25">
      <c r="B119" t="s">
        <v>389</v>
      </c>
      <c r="E119" s="8">
        <v>470000000</v>
      </c>
      <c r="F119" s="8"/>
      <c r="G119" s="8">
        <v>470000000</v>
      </c>
    </row>
    <row r="120" spans="1:7" x14ac:dyDescent="0.25">
      <c r="B120" t="s">
        <v>368</v>
      </c>
      <c r="E120" s="8">
        <v>367000000</v>
      </c>
      <c r="F120" s="8"/>
      <c r="G120" s="8">
        <v>367000000</v>
      </c>
    </row>
    <row r="121" spans="1:7" x14ac:dyDescent="0.25">
      <c r="B121" t="s">
        <v>310</v>
      </c>
      <c r="E121" s="8">
        <v>600000000</v>
      </c>
      <c r="F121" s="8"/>
      <c r="G121" s="8">
        <v>600000000</v>
      </c>
    </row>
    <row r="122" spans="1:7" x14ac:dyDescent="0.25">
      <c r="B122" t="s">
        <v>390</v>
      </c>
      <c r="E122" s="8">
        <v>1459610000</v>
      </c>
      <c r="F122" s="8"/>
      <c r="G122" s="8">
        <v>1459610000</v>
      </c>
    </row>
    <row r="123" spans="1:7" x14ac:dyDescent="0.25">
      <c r="A123" s="9" t="s">
        <v>809</v>
      </c>
      <c r="B123" s="9"/>
      <c r="C123" s="9"/>
      <c r="D123" s="9"/>
      <c r="E123" s="10">
        <v>345873901996.87</v>
      </c>
      <c r="F123" s="10">
        <v>24640524882.880001</v>
      </c>
      <c r="G123" s="10">
        <v>370514426879.75</v>
      </c>
    </row>
    <row r="124" spans="1:7" x14ac:dyDescent="0.25">
      <c r="A124" t="s">
        <v>740</v>
      </c>
      <c r="B124" t="s">
        <v>280</v>
      </c>
      <c r="E124" s="8">
        <v>102950000000</v>
      </c>
      <c r="F124" s="8">
        <v>10050000000</v>
      </c>
      <c r="G124" s="8">
        <v>113000000000</v>
      </c>
    </row>
    <row r="125" spans="1:7" x14ac:dyDescent="0.25">
      <c r="A125" s="9" t="s">
        <v>810</v>
      </c>
      <c r="B125" s="9"/>
      <c r="C125" s="9"/>
      <c r="D125" s="9"/>
      <c r="E125" s="10">
        <v>102950000000</v>
      </c>
      <c r="F125" s="10">
        <v>10050000000</v>
      </c>
      <c r="G125" s="10">
        <v>113000000000</v>
      </c>
    </row>
    <row r="126" spans="1:7" x14ac:dyDescent="0.25">
      <c r="A126" t="s">
        <v>758</v>
      </c>
      <c r="B126" t="s">
        <v>327</v>
      </c>
      <c r="E126" s="8">
        <v>1633282910</v>
      </c>
      <c r="F126" s="8">
        <v>13305394030</v>
      </c>
      <c r="G126" s="8">
        <v>14938676940</v>
      </c>
    </row>
    <row r="127" spans="1:7" x14ac:dyDescent="0.25">
      <c r="A127" s="9" t="s">
        <v>811</v>
      </c>
      <c r="B127" s="9"/>
      <c r="C127" s="9"/>
      <c r="D127" s="9"/>
      <c r="E127" s="10">
        <v>1633282910</v>
      </c>
      <c r="F127" s="10">
        <v>13305394030</v>
      </c>
      <c r="G127" s="10">
        <v>14938676940</v>
      </c>
    </row>
    <row r="128" spans="1:7" x14ac:dyDescent="0.25">
      <c r="A128" t="s">
        <v>269</v>
      </c>
      <c r="B128" t="s">
        <v>723</v>
      </c>
      <c r="E128" s="8">
        <v>30000000000</v>
      </c>
      <c r="F128" s="8">
        <v>5000000000</v>
      </c>
      <c r="G128" s="8">
        <v>35000000000</v>
      </c>
    </row>
    <row r="129" spans="1:7" x14ac:dyDescent="0.25">
      <c r="A129" s="9" t="s">
        <v>812</v>
      </c>
      <c r="B129" s="9"/>
      <c r="C129" s="9"/>
      <c r="D129" s="9"/>
      <c r="E129" s="10">
        <v>30000000000</v>
      </c>
      <c r="F129" s="10">
        <v>5000000000</v>
      </c>
      <c r="G129" s="10">
        <v>35000000000</v>
      </c>
    </row>
    <row r="130" spans="1:7" x14ac:dyDescent="0.25">
      <c r="A130" t="s">
        <v>771</v>
      </c>
      <c r="B130" t="s">
        <v>382</v>
      </c>
      <c r="E130" s="8">
        <v>5100000000</v>
      </c>
      <c r="F130" s="8"/>
      <c r="G130" s="8">
        <v>5100000000</v>
      </c>
    </row>
    <row r="131" spans="1:7" x14ac:dyDescent="0.25">
      <c r="B131" t="s">
        <v>383</v>
      </c>
      <c r="E131" s="8">
        <v>154801800</v>
      </c>
      <c r="F131" s="8"/>
      <c r="G131" s="8">
        <v>154801800</v>
      </c>
    </row>
    <row r="132" spans="1:7" x14ac:dyDescent="0.25">
      <c r="B132" t="s">
        <v>576</v>
      </c>
      <c r="E132" s="8"/>
      <c r="F132" s="8">
        <v>16000000</v>
      </c>
      <c r="G132" s="8">
        <v>16000000</v>
      </c>
    </row>
    <row r="133" spans="1:7" x14ac:dyDescent="0.25">
      <c r="B133" t="s">
        <v>512</v>
      </c>
      <c r="E133" s="8">
        <v>377000</v>
      </c>
      <c r="F133" s="8"/>
      <c r="G133" s="8">
        <v>377000</v>
      </c>
    </row>
    <row r="134" spans="1:7" x14ac:dyDescent="0.25">
      <c r="B134" t="s">
        <v>354</v>
      </c>
      <c r="E134" s="8">
        <v>12703685000</v>
      </c>
      <c r="F134" s="8"/>
      <c r="G134" s="8">
        <v>12703685000</v>
      </c>
    </row>
    <row r="135" spans="1:7" x14ac:dyDescent="0.25">
      <c r="B135" t="s">
        <v>577</v>
      </c>
      <c r="E135" s="8">
        <v>50000000</v>
      </c>
      <c r="F135" s="8"/>
      <c r="G135" s="8">
        <v>50000000</v>
      </c>
    </row>
    <row r="136" spans="1:7" x14ac:dyDescent="0.25">
      <c r="B136" t="s">
        <v>478</v>
      </c>
      <c r="E136" s="8">
        <v>76000000</v>
      </c>
      <c r="F136" s="8"/>
      <c r="G136" s="8">
        <v>76000000</v>
      </c>
    </row>
    <row r="137" spans="1:7" x14ac:dyDescent="0.25">
      <c r="B137" t="s">
        <v>733</v>
      </c>
      <c r="E137" s="8"/>
      <c r="F137" s="8">
        <v>5000000</v>
      </c>
      <c r="G137" s="8">
        <v>5000000</v>
      </c>
    </row>
    <row r="138" spans="1:7" x14ac:dyDescent="0.25">
      <c r="B138" t="s">
        <v>355</v>
      </c>
      <c r="E138" s="8">
        <v>800000000</v>
      </c>
      <c r="F138" s="8"/>
      <c r="G138" s="8">
        <v>800000000</v>
      </c>
    </row>
    <row r="139" spans="1:7" x14ac:dyDescent="0.25">
      <c r="A139" s="9" t="s">
        <v>813</v>
      </c>
      <c r="B139" s="9"/>
      <c r="C139" s="9"/>
      <c r="D139" s="9"/>
      <c r="E139" s="10">
        <v>18884863800</v>
      </c>
      <c r="F139" s="10">
        <v>21000000</v>
      </c>
      <c r="G139" s="10">
        <v>18905863800</v>
      </c>
    </row>
    <row r="140" spans="1:7" x14ac:dyDescent="0.25">
      <c r="A140" t="s">
        <v>767</v>
      </c>
      <c r="B140" t="s">
        <v>409</v>
      </c>
      <c r="E140" s="8">
        <v>13169671729</v>
      </c>
      <c r="F140" s="8">
        <v>8430328271</v>
      </c>
      <c r="G140" s="8">
        <v>21600000000</v>
      </c>
    </row>
    <row r="141" spans="1:7" x14ac:dyDescent="0.25">
      <c r="B141" t="s">
        <v>572</v>
      </c>
      <c r="E141" s="8">
        <v>590000000</v>
      </c>
      <c r="F141" s="8"/>
      <c r="G141" s="8">
        <v>590000000</v>
      </c>
    </row>
    <row r="142" spans="1:7" x14ac:dyDescent="0.25">
      <c r="B142" t="s">
        <v>345</v>
      </c>
      <c r="E142" s="8">
        <v>5800000000</v>
      </c>
      <c r="F142" s="8"/>
      <c r="G142" s="8">
        <v>5800000000</v>
      </c>
    </row>
    <row r="143" spans="1:7" x14ac:dyDescent="0.25">
      <c r="B143" t="s">
        <v>346</v>
      </c>
      <c r="E143" s="8">
        <v>3510000000</v>
      </c>
      <c r="F143" s="8"/>
      <c r="G143" s="8">
        <v>3510000000</v>
      </c>
    </row>
    <row r="144" spans="1:7" x14ac:dyDescent="0.25">
      <c r="A144" s="9" t="s">
        <v>814</v>
      </c>
      <c r="B144" s="9"/>
      <c r="C144" s="9"/>
      <c r="D144" s="9"/>
      <c r="E144" s="10">
        <v>23069671729</v>
      </c>
      <c r="F144" s="10">
        <v>8430328271</v>
      </c>
      <c r="G144" s="10">
        <v>31500000000</v>
      </c>
    </row>
    <row r="145" spans="1:7" x14ac:dyDescent="0.25">
      <c r="A145" t="s">
        <v>772</v>
      </c>
      <c r="B145" t="s">
        <v>356</v>
      </c>
      <c r="E145" s="8">
        <v>5250565150</v>
      </c>
      <c r="F145" s="8">
        <v>32954850</v>
      </c>
      <c r="G145" s="8">
        <v>5283520000</v>
      </c>
    </row>
    <row r="146" spans="1:7" x14ac:dyDescent="0.25">
      <c r="B146" t="s">
        <v>479</v>
      </c>
      <c r="E146" s="8">
        <v>169000000</v>
      </c>
      <c r="F146" s="8"/>
      <c r="G146" s="8">
        <v>169000000</v>
      </c>
    </row>
    <row r="147" spans="1:7" x14ac:dyDescent="0.25">
      <c r="B147" t="s">
        <v>579</v>
      </c>
      <c r="E147" s="8"/>
      <c r="F147" s="8">
        <v>62490000</v>
      </c>
      <c r="G147" s="8">
        <v>62490000</v>
      </c>
    </row>
    <row r="148" spans="1:7" x14ac:dyDescent="0.25">
      <c r="B148" t="s">
        <v>392</v>
      </c>
      <c r="E148" s="8">
        <v>7299999999.4899998</v>
      </c>
      <c r="F148" s="8"/>
      <c r="G148" s="8">
        <v>7299999999.4899998</v>
      </c>
    </row>
    <row r="149" spans="1:7" x14ac:dyDescent="0.25">
      <c r="B149" t="s">
        <v>578</v>
      </c>
      <c r="E149" s="8">
        <v>63500000</v>
      </c>
      <c r="F149" s="8"/>
      <c r="G149" s="8">
        <v>63500000</v>
      </c>
    </row>
    <row r="150" spans="1:7" x14ac:dyDescent="0.25">
      <c r="B150" t="s">
        <v>384</v>
      </c>
      <c r="E150" s="8">
        <v>102700000</v>
      </c>
      <c r="F150" s="8">
        <v>39200200</v>
      </c>
      <c r="G150" s="8">
        <v>141900200</v>
      </c>
    </row>
    <row r="151" spans="1:7" x14ac:dyDescent="0.25">
      <c r="B151" t="s">
        <v>531</v>
      </c>
      <c r="E151" s="8">
        <v>17000000</v>
      </c>
      <c r="F151" s="8">
        <v>84000000</v>
      </c>
      <c r="G151" s="8">
        <v>101000000</v>
      </c>
    </row>
    <row r="152" spans="1:7" x14ac:dyDescent="0.25">
      <c r="B152" t="s">
        <v>405</v>
      </c>
      <c r="E152" s="8">
        <v>10557847572</v>
      </c>
      <c r="F152" s="8">
        <v>492152428</v>
      </c>
      <c r="G152" s="8">
        <v>11050000000</v>
      </c>
    </row>
    <row r="153" spans="1:7" x14ac:dyDescent="0.25">
      <c r="B153" t="s">
        <v>480</v>
      </c>
      <c r="E153" s="8">
        <v>276400000</v>
      </c>
      <c r="F153" s="8"/>
      <c r="G153" s="8">
        <v>276400000</v>
      </c>
    </row>
    <row r="154" spans="1:7" x14ac:dyDescent="0.25">
      <c r="B154" t="s">
        <v>530</v>
      </c>
      <c r="E154" s="8">
        <v>13000000</v>
      </c>
      <c r="F154" s="8">
        <v>72160000</v>
      </c>
      <c r="G154" s="8">
        <v>85160000</v>
      </c>
    </row>
    <row r="155" spans="1:7" x14ac:dyDescent="0.25">
      <c r="A155" s="9" t="s">
        <v>815</v>
      </c>
      <c r="B155" s="9"/>
      <c r="C155" s="9"/>
      <c r="D155" s="9"/>
      <c r="E155" s="10">
        <v>23750012721.489998</v>
      </c>
      <c r="F155" s="10">
        <v>782957478</v>
      </c>
      <c r="G155" s="10">
        <v>24532970199.489998</v>
      </c>
    </row>
    <row r="156" spans="1:7" x14ac:dyDescent="0.25">
      <c r="A156" t="s">
        <v>768</v>
      </c>
      <c r="B156" t="s">
        <v>379</v>
      </c>
      <c r="E156" s="8">
        <v>11996851864</v>
      </c>
      <c r="F156" s="8">
        <v>3148136</v>
      </c>
      <c r="G156" s="8">
        <v>12000000000</v>
      </c>
    </row>
    <row r="157" spans="1:7" x14ac:dyDescent="0.25">
      <c r="B157" t="s">
        <v>573</v>
      </c>
      <c r="E157" s="8">
        <v>440000000</v>
      </c>
      <c r="F157" s="8"/>
      <c r="G157" s="8">
        <v>440000000</v>
      </c>
    </row>
    <row r="158" spans="1:7" x14ac:dyDescent="0.25">
      <c r="B158" t="s">
        <v>502</v>
      </c>
      <c r="E158" s="8">
        <v>99000000</v>
      </c>
      <c r="F158" s="8"/>
      <c r="G158" s="8">
        <v>99000000</v>
      </c>
    </row>
    <row r="159" spans="1:7" x14ac:dyDescent="0.25">
      <c r="B159" t="s">
        <v>348</v>
      </c>
      <c r="E159" s="8">
        <v>2800000000</v>
      </c>
      <c r="F159" s="8"/>
      <c r="G159" s="8">
        <v>2800000000</v>
      </c>
    </row>
    <row r="160" spans="1:7" x14ac:dyDescent="0.25">
      <c r="B160" t="s">
        <v>474</v>
      </c>
      <c r="E160" s="8">
        <v>125000000</v>
      </c>
      <c r="F160" s="8"/>
      <c r="G160" s="8">
        <v>125000000</v>
      </c>
    </row>
    <row r="161" spans="1:7" x14ac:dyDescent="0.25">
      <c r="B161" t="s">
        <v>527</v>
      </c>
      <c r="E161" s="8">
        <v>23740000</v>
      </c>
      <c r="F161" s="8">
        <v>151720000</v>
      </c>
      <c r="G161" s="8">
        <v>175460000</v>
      </c>
    </row>
    <row r="162" spans="1:7" x14ac:dyDescent="0.25">
      <c r="B162" t="s">
        <v>349</v>
      </c>
      <c r="E162" s="8">
        <v>14500000</v>
      </c>
      <c r="F162" s="8"/>
      <c r="G162" s="8">
        <v>14500000</v>
      </c>
    </row>
    <row r="163" spans="1:7" x14ac:dyDescent="0.25">
      <c r="B163" t="s">
        <v>347</v>
      </c>
      <c r="E163" s="8">
        <v>15881449692.210001</v>
      </c>
      <c r="F163" s="8">
        <v>118550308</v>
      </c>
      <c r="G163" s="8">
        <v>16000000000.210001</v>
      </c>
    </row>
    <row r="164" spans="1:7" x14ac:dyDescent="0.25">
      <c r="B164" t="s">
        <v>475</v>
      </c>
      <c r="E164" s="8">
        <v>170000000</v>
      </c>
      <c r="F164" s="8"/>
      <c r="G164" s="8">
        <v>170000000</v>
      </c>
    </row>
    <row r="165" spans="1:7" x14ac:dyDescent="0.25">
      <c r="B165" t="s">
        <v>510</v>
      </c>
      <c r="E165" s="8">
        <v>5950000</v>
      </c>
      <c r="F165" s="8"/>
      <c r="G165" s="8">
        <v>5950000</v>
      </c>
    </row>
    <row r="166" spans="1:7" x14ac:dyDescent="0.25">
      <c r="B166" t="s">
        <v>378</v>
      </c>
      <c r="E166" s="8"/>
      <c r="F166" s="8">
        <v>124500000</v>
      </c>
      <c r="G166" s="8">
        <v>124500000</v>
      </c>
    </row>
    <row r="167" spans="1:7" x14ac:dyDescent="0.25">
      <c r="A167" s="9" t="s">
        <v>816</v>
      </c>
      <c r="B167" s="9"/>
      <c r="C167" s="9"/>
      <c r="D167" s="9"/>
      <c r="E167" s="10">
        <v>31556491556.209999</v>
      </c>
      <c r="F167" s="10">
        <v>397918444</v>
      </c>
      <c r="G167" s="10">
        <v>31954410000.209999</v>
      </c>
    </row>
    <row r="168" spans="1:7" x14ac:dyDescent="0.25">
      <c r="A168" t="s">
        <v>770</v>
      </c>
      <c r="B168" t="s">
        <v>353</v>
      </c>
      <c r="E168" s="8">
        <v>7100000000</v>
      </c>
      <c r="F168" s="8"/>
      <c r="G168" s="8">
        <v>7100000000</v>
      </c>
    </row>
    <row r="169" spans="1:7" x14ac:dyDescent="0.25">
      <c r="B169" t="s">
        <v>381</v>
      </c>
      <c r="E169" s="8">
        <v>20000000</v>
      </c>
      <c r="F169" s="8">
        <v>44000000</v>
      </c>
      <c r="G169" s="8">
        <v>64000000</v>
      </c>
    </row>
    <row r="170" spans="1:7" x14ac:dyDescent="0.25">
      <c r="B170" t="s">
        <v>529</v>
      </c>
      <c r="E170" s="8">
        <v>3000000</v>
      </c>
      <c r="F170" s="8">
        <v>159530000</v>
      </c>
      <c r="G170" s="8">
        <v>162530000</v>
      </c>
    </row>
    <row r="171" spans="1:7" x14ac:dyDescent="0.25">
      <c r="B171" t="s">
        <v>457</v>
      </c>
      <c r="E171" s="8">
        <v>5056000</v>
      </c>
      <c r="F171" s="8"/>
      <c r="G171" s="8">
        <v>5056000</v>
      </c>
    </row>
    <row r="172" spans="1:7" x14ac:dyDescent="0.25">
      <c r="B172" t="s">
        <v>352</v>
      </c>
      <c r="E172" s="8">
        <v>13580000000</v>
      </c>
      <c r="F172" s="8">
        <v>20000000</v>
      </c>
      <c r="G172" s="8">
        <v>13600000000</v>
      </c>
    </row>
    <row r="173" spans="1:7" x14ac:dyDescent="0.25">
      <c r="B173" t="s">
        <v>575</v>
      </c>
      <c r="E173" s="8">
        <v>24000000</v>
      </c>
      <c r="F173" s="8"/>
      <c r="G173" s="8">
        <v>24000000</v>
      </c>
    </row>
    <row r="174" spans="1:7" x14ac:dyDescent="0.25">
      <c r="B174" t="s">
        <v>477</v>
      </c>
      <c r="E174" s="8">
        <v>79000000</v>
      </c>
      <c r="F174" s="8"/>
      <c r="G174" s="8">
        <v>79000000</v>
      </c>
    </row>
    <row r="175" spans="1:7" x14ac:dyDescent="0.25">
      <c r="A175" s="9" t="s">
        <v>817</v>
      </c>
      <c r="B175" s="9"/>
      <c r="C175" s="9"/>
      <c r="D175" s="9"/>
      <c r="E175" s="10">
        <v>20811056000</v>
      </c>
      <c r="F175" s="10">
        <v>223530000</v>
      </c>
      <c r="G175" s="10">
        <v>21034586000</v>
      </c>
    </row>
    <row r="176" spans="1:7" x14ac:dyDescent="0.25">
      <c r="A176" t="s">
        <v>773</v>
      </c>
      <c r="B176" t="s">
        <v>358</v>
      </c>
      <c r="E176" s="8">
        <v>6100000000</v>
      </c>
      <c r="F176" s="8"/>
      <c r="G176" s="8">
        <v>6100000000</v>
      </c>
    </row>
    <row r="177" spans="1:7" x14ac:dyDescent="0.25">
      <c r="B177" t="s">
        <v>385</v>
      </c>
      <c r="E177" s="8">
        <v>32200000</v>
      </c>
      <c r="F177" s="8"/>
      <c r="G177" s="8">
        <v>32200000</v>
      </c>
    </row>
    <row r="178" spans="1:7" x14ac:dyDescent="0.25">
      <c r="B178" t="s">
        <v>533</v>
      </c>
      <c r="E178" s="8">
        <v>13000000</v>
      </c>
      <c r="F178" s="8">
        <v>51000000</v>
      </c>
      <c r="G178" s="8">
        <v>64000000</v>
      </c>
    </row>
    <row r="179" spans="1:7" x14ac:dyDescent="0.25">
      <c r="B179" t="s">
        <v>359</v>
      </c>
      <c r="E179" s="8">
        <v>9000000</v>
      </c>
      <c r="F179" s="8"/>
      <c r="G179" s="8">
        <v>9000000</v>
      </c>
    </row>
    <row r="180" spans="1:7" x14ac:dyDescent="0.25">
      <c r="B180" t="s">
        <v>580</v>
      </c>
      <c r="E180" s="8">
        <v>152500000</v>
      </c>
      <c r="F180" s="8"/>
      <c r="G180" s="8">
        <v>152500000</v>
      </c>
    </row>
    <row r="181" spans="1:7" x14ac:dyDescent="0.25">
      <c r="B181" t="s">
        <v>357</v>
      </c>
      <c r="E181" s="8">
        <v>12000000000</v>
      </c>
      <c r="F181" s="8"/>
      <c r="G181" s="8">
        <v>12000000000</v>
      </c>
    </row>
    <row r="182" spans="1:7" x14ac:dyDescent="0.25">
      <c r="B182" t="s">
        <v>481</v>
      </c>
      <c r="E182" s="8">
        <v>385000000</v>
      </c>
      <c r="F182" s="8"/>
      <c r="G182" s="8">
        <v>385000000</v>
      </c>
    </row>
    <row r="183" spans="1:7" x14ac:dyDescent="0.25">
      <c r="B183" t="s">
        <v>532</v>
      </c>
      <c r="E183" s="8">
        <v>2500000</v>
      </c>
      <c r="F183" s="8">
        <v>81000000</v>
      </c>
      <c r="G183" s="8">
        <v>83500000</v>
      </c>
    </row>
    <row r="184" spans="1:7" x14ac:dyDescent="0.25">
      <c r="B184" t="s">
        <v>443</v>
      </c>
      <c r="E184" s="8">
        <v>344120000</v>
      </c>
      <c r="F184" s="8"/>
      <c r="G184" s="8">
        <v>344120000</v>
      </c>
    </row>
    <row r="185" spans="1:7" x14ac:dyDescent="0.25">
      <c r="A185" s="9" t="s">
        <v>818</v>
      </c>
      <c r="B185" s="9"/>
      <c r="C185" s="9"/>
      <c r="D185" s="9"/>
      <c r="E185" s="10">
        <v>19038320000</v>
      </c>
      <c r="F185" s="10">
        <v>132000000</v>
      </c>
      <c r="G185" s="10">
        <v>19170320000</v>
      </c>
    </row>
    <row r="186" spans="1:7" x14ac:dyDescent="0.25">
      <c r="A186" t="s">
        <v>765</v>
      </c>
      <c r="B186" t="s">
        <v>341</v>
      </c>
      <c r="E186" s="8">
        <v>5758224000</v>
      </c>
      <c r="F186" s="8">
        <v>241776000</v>
      </c>
      <c r="G186" s="8">
        <v>6000000000</v>
      </c>
    </row>
    <row r="187" spans="1:7" x14ac:dyDescent="0.25">
      <c r="B187" t="s">
        <v>568</v>
      </c>
      <c r="E187" s="8"/>
      <c r="F187" s="8">
        <v>17000000</v>
      </c>
      <c r="G187" s="8">
        <v>17000000</v>
      </c>
    </row>
    <row r="188" spans="1:7" x14ac:dyDescent="0.25">
      <c r="B188" t="s">
        <v>501</v>
      </c>
      <c r="E188" s="8"/>
      <c r="F188" s="8">
        <v>42827200</v>
      </c>
      <c r="G188" s="8">
        <v>42827200</v>
      </c>
    </row>
    <row r="189" spans="1:7" x14ac:dyDescent="0.25">
      <c r="B189" t="s">
        <v>342</v>
      </c>
      <c r="E189" s="8">
        <v>6418425334</v>
      </c>
      <c r="F189" s="8">
        <v>261574666</v>
      </c>
      <c r="G189" s="8">
        <v>6680000000</v>
      </c>
    </row>
    <row r="190" spans="1:7" x14ac:dyDescent="0.25">
      <c r="B190" t="s">
        <v>473</v>
      </c>
      <c r="E190" s="8">
        <v>60200000</v>
      </c>
      <c r="F190" s="8"/>
      <c r="G190" s="8">
        <v>60200000</v>
      </c>
    </row>
    <row r="191" spans="1:7" x14ac:dyDescent="0.25">
      <c r="B191" t="s">
        <v>523</v>
      </c>
      <c r="E191" s="8">
        <v>10700000</v>
      </c>
      <c r="F191" s="8">
        <v>11000000</v>
      </c>
      <c r="G191" s="8">
        <v>21700000</v>
      </c>
    </row>
    <row r="192" spans="1:7" x14ac:dyDescent="0.25">
      <c r="A192" s="9" t="s">
        <v>819</v>
      </c>
      <c r="B192" s="9"/>
      <c r="C192" s="9"/>
      <c r="D192" s="9"/>
      <c r="E192" s="10">
        <v>12247549334</v>
      </c>
      <c r="F192" s="10">
        <v>574177866</v>
      </c>
      <c r="G192" s="10">
        <v>12821727200</v>
      </c>
    </row>
    <row r="193" spans="1:7" x14ac:dyDescent="0.25">
      <c r="A193" t="s">
        <v>764</v>
      </c>
      <c r="B193" t="s">
        <v>340</v>
      </c>
      <c r="E193" s="8">
        <v>6400000000</v>
      </c>
      <c r="F193" s="8"/>
      <c r="G193" s="8">
        <v>6400000000</v>
      </c>
    </row>
    <row r="194" spans="1:7" x14ac:dyDescent="0.25">
      <c r="B194" t="s">
        <v>500</v>
      </c>
      <c r="E194" s="8">
        <v>68800000</v>
      </c>
      <c r="F194" s="8"/>
      <c r="G194" s="8">
        <v>68800000</v>
      </c>
    </row>
    <row r="195" spans="1:7" x14ac:dyDescent="0.25">
      <c r="B195" t="s">
        <v>460</v>
      </c>
      <c r="E195" s="8">
        <v>500000000</v>
      </c>
      <c r="F195" s="8"/>
      <c r="G195" s="8">
        <v>500000000</v>
      </c>
    </row>
    <row r="196" spans="1:7" x14ac:dyDescent="0.25">
      <c r="B196" t="s">
        <v>522</v>
      </c>
      <c r="E196" s="8">
        <v>9500000</v>
      </c>
      <c r="F196" s="8">
        <v>31000000</v>
      </c>
      <c r="G196" s="8">
        <v>40500000</v>
      </c>
    </row>
    <row r="197" spans="1:7" x14ac:dyDescent="0.25">
      <c r="B197" t="s">
        <v>472</v>
      </c>
      <c r="E197" s="8">
        <v>86000000</v>
      </c>
      <c r="F197" s="8"/>
      <c r="G197" s="8">
        <v>86000000</v>
      </c>
    </row>
    <row r="198" spans="1:7" x14ac:dyDescent="0.25">
      <c r="B198" t="s">
        <v>732</v>
      </c>
      <c r="E198" s="8"/>
      <c r="F198" s="8">
        <v>1000000</v>
      </c>
      <c r="G198" s="8">
        <v>1000000</v>
      </c>
    </row>
    <row r="199" spans="1:7" x14ac:dyDescent="0.25">
      <c r="B199" t="s">
        <v>436</v>
      </c>
      <c r="E199" s="8">
        <v>6000000000</v>
      </c>
      <c r="F199" s="8"/>
      <c r="G199" s="8">
        <v>6000000000</v>
      </c>
    </row>
    <row r="200" spans="1:7" x14ac:dyDescent="0.25">
      <c r="A200" s="9" t="s">
        <v>820</v>
      </c>
      <c r="B200" s="9"/>
      <c r="C200" s="9"/>
      <c r="D200" s="9"/>
      <c r="E200" s="10">
        <v>13064300000</v>
      </c>
      <c r="F200" s="10">
        <v>32000000</v>
      </c>
      <c r="G200" s="10">
        <v>13096300000</v>
      </c>
    </row>
    <row r="201" spans="1:7" x14ac:dyDescent="0.25">
      <c r="A201" t="s">
        <v>763</v>
      </c>
      <c r="B201" t="s">
        <v>338</v>
      </c>
      <c r="E201" s="8">
        <v>6999999999.9700003</v>
      </c>
      <c r="F201" s="8"/>
      <c r="G201" s="8">
        <v>6999999999.9700003</v>
      </c>
    </row>
    <row r="202" spans="1:7" x14ac:dyDescent="0.25">
      <c r="B202" t="s">
        <v>566</v>
      </c>
      <c r="E202" s="8">
        <v>290000000</v>
      </c>
      <c r="F202" s="8"/>
      <c r="G202" s="8">
        <v>290000000</v>
      </c>
    </row>
    <row r="203" spans="1:7" x14ac:dyDescent="0.25">
      <c r="B203" t="s">
        <v>521</v>
      </c>
      <c r="E203" s="8">
        <v>26000000</v>
      </c>
      <c r="F203" s="8">
        <v>72000000</v>
      </c>
      <c r="G203" s="8">
        <v>98000000</v>
      </c>
    </row>
    <row r="204" spans="1:7" x14ac:dyDescent="0.25">
      <c r="B204" t="s">
        <v>499</v>
      </c>
      <c r="E204" s="8"/>
      <c r="F204" s="8">
        <v>67000000</v>
      </c>
      <c r="G204" s="8">
        <v>67000000</v>
      </c>
    </row>
    <row r="205" spans="1:7" x14ac:dyDescent="0.25">
      <c r="B205" t="s">
        <v>337</v>
      </c>
      <c r="E205" s="8">
        <v>6500000000</v>
      </c>
      <c r="F205" s="8"/>
      <c r="G205" s="8">
        <v>6500000000</v>
      </c>
    </row>
    <row r="206" spans="1:7" x14ac:dyDescent="0.25">
      <c r="B206" t="s">
        <v>567</v>
      </c>
      <c r="E206" s="8">
        <v>87000000</v>
      </c>
      <c r="F206" s="8"/>
      <c r="G206" s="8">
        <v>87000000</v>
      </c>
    </row>
    <row r="207" spans="1:7" x14ac:dyDescent="0.25">
      <c r="B207" t="s">
        <v>339</v>
      </c>
      <c r="E207" s="8">
        <v>750000000</v>
      </c>
      <c r="F207" s="8"/>
      <c r="G207" s="8">
        <v>750000000</v>
      </c>
    </row>
    <row r="208" spans="1:7" x14ac:dyDescent="0.25">
      <c r="A208" s="9" t="s">
        <v>821</v>
      </c>
      <c r="B208" s="9"/>
      <c r="C208" s="9"/>
      <c r="D208" s="9"/>
      <c r="E208" s="10">
        <v>14652999999.970001</v>
      </c>
      <c r="F208" s="10">
        <v>139000000</v>
      </c>
      <c r="G208" s="10">
        <v>14791999999.970001</v>
      </c>
    </row>
    <row r="209" spans="1:7" x14ac:dyDescent="0.25">
      <c r="A209" t="s">
        <v>741</v>
      </c>
      <c r="B209" t="s">
        <v>282</v>
      </c>
      <c r="E209" s="8">
        <v>6100000000.0100002</v>
      </c>
      <c r="F209" s="8"/>
      <c r="G209" s="8">
        <v>6100000000.0100002</v>
      </c>
    </row>
    <row r="210" spans="1:7" x14ac:dyDescent="0.25">
      <c r="B210" t="s">
        <v>461</v>
      </c>
      <c r="E210" s="8">
        <v>2029999999.77</v>
      </c>
      <c r="F210" s="8"/>
      <c r="G210" s="8">
        <v>2029999999.77</v>
      </c>
    </row>
    <row r="211" spans="1:7" x14ac:dyDescent="0.25">
      <c r="B211" t="s">
        <v>462</v>
      </c>
      <c r="E211" s="8">
        <v>600000000</v>
      </c>
      <c r="F211" s="8"/>
      <c r="G211" s="8">
        <v>600000000</v>
      </c>
    </row>
    <row r="212" spans="1:7" x14ac:dyDescent="0.25">
      <c r="B212" t="s">
        <v>570</v>
      </c>
      <c r="E212" s="8">
        <v>70000000</v>
      </c>
      <c r="F212" s="8"/>
      <c r="G212" s="8">
        <v>70000000</v>
      </c>
    </row>
    <row r="213" spans="1:7" x14ac:dyDescent="0.25">
      <c r="B213" t="s">
        <v>526</v>
      </c>
      <c r="E213" s="8">
        <v>13000000</v>
      </c>
      <c r="F213" s="8">
        <v>133000000</v>
      </c>
      <c r="G213" s="8">
        <v>146000000</v>
      </c>
    </row>
    <row r="214" spans="1:7" x14ac:dyDescent="0.25">
      <c r="B214" t="s">
        <v>344</v>
      </c>
      <c r="E214" s="8">
        <v>5500000</v>
      </c>
      <c r="F214" s="8"/>
      <c r="G214" s="8">
        <v>5500000</v>
      </c>
    </row>
    <row r="215" spans="1:7" x14ac:dyDescent="0.25">
      <c r="B215" t="s">
        <v>571</v>
      </c>
      <c r="E215" s="8">
        <v>69000000</v>
      </c>
      <c r="F215" s="8"/>
      <c r="G215" s="8">
        <v>69000000</v>
      </c>
    </row>
    <row r="216" spans="1:7" x14ac:dyDescent="0.25">
      <c r="B216" t="s">
        <v>549</v>
      </c>
      <c r="E216" s="8"/>
      <c r="F216" s="8">
        <v>60500000</v>
      </c>
      <c r="G216" s="8">
        <v>60500000</v>
      </c>
    </row>
    <row r="217" spans="1:7" x14ac:dyDescent="0.25">
      <c r="B217" t="s">
        <v>281</v>
      </c>
      <c r="E217" s="8">
        <v>6000000000</v>
      </c>
      <c r="F217" s="8"/>
      <c r="G217" s="8">
        <v>6000000000</v>
      </c>
    </row>
    <row r="218" spans="1:7" x14ac:dyDescent="0.25">
      <c r="A218" s="9" t="s">
        <v>822</v>
      </c>
      <c r="B218" s="9"/>
      <c r="C218" s="9"/>
      <c r="D218" s="9"/>
      <c r="E218" s="10">
        <v>14887499999.780001</v>
      </c>
      <c r="F218" s="10">
        <v>193500000</v>
      </c>
      <c r="G218" s="10">
        <v>15080999999.780001</v>
      </c>
    </row>
    <row r="219" spans="1:7" x14ac:dyDescent="0.25">
      <c r="A219" t="s">
        <v>774</v>
      </c>
      <c r="B219" t="s">
        <v>361</v>
      </c>
      <c r="E219" s="8">
        <v>3700000000</v>
      </c>
      <c r="F219" s="8"/>
      <c r="G219" s="8">
        <v>3700000000</v>
      </c>
    </row>
    <row r="220" spans="1:7" x14ac:dyDescent="0.25">
      <c r="B220" t="s">
        <v>581</v>
      </c>
      <c r="E220" s="8">
        <v>241000000</v>
      </c>
      <c r="F220" s="8"/>
      <c r="G220" s="8">
        <v>241000000</v>
      </c>
    </row>
    <row r="221" spans="1:7" x14ac:dyDescent="0.25">
      <c r="B221" t="s">
        <v>534</v>
      </c>
      <c r="E221" s="8">
        <v>14000000</v>
      </c>
      <c r="F221" s="8">
        <v>90000000</v>
      </c>
      <c r="G221" s="8">
        <v>104000000</v>
      </c>
    </row>
    <row r="222" spans="1:7" x14ac:dyDescent="0.25">
      <c r="B222" t="s">
        <v>360</v>
      </c>
      <c r="E222" s="8">
        <v>7100000000</v>
      </c>
      <c r="F222" s="8"/>
      <c r="G222" s="8">
        <v>7100000000</v>
      </c>
    </row>
    <row r="223" spans="1:7" x14ac:dyDescent="0.25">
      <c r="B223" t="s">
        <v>503</v>
      </c>
      <c r="E223" s="8">
        <v>92972000</v>
      </c>
      <c r="F223" s="8"/>
      <c r="G223" s="8">
        <v>92972000</v>
      </c>
    </row>
    <row r="224" spans="1:7" x14ac:dyDescent="0.25">
      <c r="B224" t="s">
        <v>482</v>
      </c>
      <c r="E224" s="8">
        <v>340000000</v>
      </c>
      <c r="F224" s="8"/>
      <c r="G224" s="8">
        <v>340000000</v>
      </c>
    </row>
    <row r="225" spans="1:7" x14ac:dyDescent="0.25">
      <c r="B225" t="s">
        <v>362</v>
      </c>
      <c r="E225" s="8">
        <v>10500000</v>
      </c>
      <c r="F225" s="8"/>
      <c r="G225" s="8">
        <v>10500000</v>
      </c>
    </row>
    <row r="226" spans="1:7" x14ac:dyDescent="0.25">
      <c r="B226" t="s">
        <v>406</v>
      </c>
      <c r="E226" s="8">
        <v>800000000</v>
      </c>
      <c r="F226" s="8"/>
      <c r="G226" s="8">
        <v>800000000</v>
      </c>
    </row>
    <row r="227" spans="1:7" x14ac:dyDescent="0.25">
      <c r="A227" s="9" t="s">
        <v>823</v>
      </c>
      <c r="B227" s="9"/>
      <c r="C227" s="9"/>
      <c r="D227" s="9"/>
      <c r="E227" s="10">
        <v>12298472000</v>
      </c>
      <c r="F227" s="10">
        <v>90000000</v>
      </c>
      <c r="G227" s="10">
        <v>12388472000</v>
      </c>
    </row>
    <row r="228" spans="1:7" x14ac:dyDescent="0.25">
      <c r="A228" t="s">
        <v>762</v>
      </c>
      <c r="B228" t="s">
        <v>335</v>
      </c>
      <c r="E228" s="8">
        <v>9299999999.8600006</v>
      </c>
      <c r="F228" s="8"/>
      <c r="G228" s="8">
        <v>9299999999.8600006</v>
      </c>
    </row>
    <row r="229" spans="1:7" x14ac:dyDescent="0.25">
      <c r="B229" t="s">
        <v>377</v>
      </c>
      <c r="E229" s="8">
        <v>60000000</v>
      </c>
      <c r="F229" s="8">
        <v>83000000</v>
      </c>
      <c r="G229" s="8">
        <v>143000000</v>
      </c>
    </row>
    <row r="230" spans="1:7" x14ac:dyDescent="0.25">
      <c r="B230" t="s">
        <v>520</v>
      </c>
      <c r="E230" s="8">
        <v>22400000</v>
      </c>
      <c r="F230" s="8">
        <v>71000000</v>
      </c>
      <c r="G230" s="8">
        <v>93400000</v>
      </c>
    </row>
    <row r="231" spans="1:7" x14ac:dyDescent="0.25">
      <c r="B231" t="s">
        <v>334</v>
      </c>
      <c r="E231" s="8">
        <v>5700000000</v>
      </c>
      <c r="F231" s="8"/>
      <c r="G231" s="8">
        <v>5700000000</v>
      </c>
    </row>
    <row r="232" spans="1:7" x14ac:dyDescent="0.25">
      <c r="B232" t="s">
        <v>565</v>
      </c>
      <c r="E232" s="8">
        <v>71000000</v>
      </c>
      <c r="F232" s="8"/>
      <c r="G232" s="8">
        <v>71000000</v>
      </c>
    </row>
    <row r="233" spans="1:7" x14ac:dyDescent="0.25">
      <c r="B233" t="s">
        <v>336</v>
      </c>
      <c r="E233" s="8">
        <v>760000000</v>
      </c>
      <c r="F233" s="8"/>
      <c r="G233" s="8">
        <v>760000000</v>
      </c>
    </row>
    <row r="234" spans="1:7" x14ac:dyDescent="0.25">
      <c r="A234" s="9" t="s">
        <v>824</v>
      </c>
      <c r="B234" s="9"/>
      <c r="C234" s="9"/>
      <c r="D234" s="9"/>
      <c r="E234" s="10">
        <v>15913399999.860001</v>
      </c>
      <c r="F234" s="10">
        <v>154000000</v>
      </c>
      <c r="G234" s="10">
        <v>16067399999.860001</v>
      </c>
    </row>
    <row r="235" spans="1:7" x14ac:dyDescent="0.25">
      <c r="A235" t="s">
        <v>761</v>
      </c>
      <c r="B235" t="s">
        <v>332</v>
      </c>
      <c r="E235" s="8">
        <v>5100000000</v>
      </c>
      <c r="F235" s="8"/>
      <c r="G235" s="8">
        <v>5100000000</v>
      </c>
    </row>
    <row r="236" spans="1:7" x14ac:dyDescent="0.25">
      <c r="B236" t="s">
        <v>563</v>
      </c>
      <c r="E236" s="8">
        <v>279000000</v>
      </c>
      <c r="F236" s="8"/>
      <c r="G236" s="8">
        <v>279000000</v>
      </c>
    </row>
    <row r="237" spans="1:7" x14ac:dyDescent="0.25">
      <c r="B237" t="s">
        <v>548</v>
      </c>
      <c r="E237" s="8"/>
      <c r="F237" s="8">
        <v>59000000</v>
      </c>
      <c r="G237" s="8">
        <v>59000000</v>
      </c>
    </row>
    <row r="238" spans="1:7" x14ac:dyDescent="0.25">
      <c r="B238" t="s">
        <v>564</v>
      </c>
      <c r="E238" s="8"/>
      <c r="F238" s="8">
        <v>31000000</v>
      </c>
      <c r="G238" s="8">
        <v>31000000</v>
      </c>
    </row>
    <row r="239" spans="1:7" x14ac:dyDescent="0.25">
      <c r="B239" t="s">
        <v>333</v>
      </c>
      <c r="E239" s="8">
        <v>9600000</v>
      </c>
      <c r="F239" s="8"/>
      <c r="G239" s="8">
        <v>9600000</v>
      </c>
    </row>
    <row r="240" spans="1:7" x14ac:dyDescent="0.25">
      <c r="B240" t="s">
        <v>331</v>
      </c>
      <c r="E240" s="8">
        <v>7300000000</v>
      </c>
      <c r="F240" s="8"/>
      <c r="G240" s="8">
        <v>7300000000</v>
      </c>
    </row>
    <row r="241" spans="1:7" x14ac:dyDescent="0.25">
      <c r="B241" t="s">
        <v>562</v>
      </c>
      <c r="E241" s="8"/>
      <c r="F241" s="8">
        <v>46000000</v>
      </c>
      <c r="G241" s="8">
        <v>46000000</v>
      </c>
    </row>
    <row r="242" spans="1:7" x14ac:dyDescent="0.25">
      <c r="A242" s="9" t="s">
        <v>825</v>
      </c>
      <c r="B242" s="9"/>
      <c r="C242" s="9"/>
      <c r="D242" s="9"/>
      <c r="E242" s="10">
        <v>12688600000</v>
      </c>
      <c r="F242" s="10">
        <v>136000000</v>
      </c>
      <c r="G242" s="10">
        <v>12824600000</v>
      </c>
    </row>
    <row r="243" spans="1:7" x14ac:dyDescent="0.25">
      <c r="A243" t="s">
        <v>760</v>
      </c>
      <c r="B243" t="s">
        <v>330</v>
      </c>
      <c r="E243" s="8">
        <v>6250000000</v>
      </c>
      <c r="F243" s="8"/>
      <c r="G243" s="8">
        <v>6250000000</v>
      </c>
    </row>
    <row r="244" spans="1:7" x14ac:dyDescent="0.25">
      <c r="B244" t="s">
        <v>731</v>
      </c>
      <c r="E244" s="8"/>
      <c r="F244" s="8">
        <v>18000000</v>
      </c>
      <c r="G244" s="8">
        <v>18000000</v>
      </c>
    </row>
    <row r="245" spans="1:7" x14ac:dyDescent="0.25">
      <c r="B245" t="s">
        <v>498</v>
      </c>
      <c r="E245" s="8">
        <v>137100000</v>
      </c>
      <c r="F245" s="8"/>
      <c r="G245" s="8">
        <v>137100000</v>
      </c>
    </row>
    <row r="246" spans="1:7" x14ac:dyDescent="0.25">
      <c r="B246" t="s">
        <v>560</v>
      </c>
      <c r="E246" s="8">
        <v>240000000</v>
      </c>
      <c r="F246" s="8"/>
      <c r="G246" s="8">
        <v>240000000</v>
      </c>
    </row>
    <row r="247" spans="1:7" x14ac:dyDescent="0.25">
      <c r="B247" t="s">
        <v>329</v>
      </c>
      <c r="E247" s="8">
        <v>8100000000</v>
      </c>
      <c r="F247" s="8"/>
      <c r="G247" s="8">
        <v>8100000000</v>
      </c>
    </row>
    <row r="248" spans="1:7" x14ac:dyDescent="0.25">
      <c r="B248" t="s">
        <v>561</v>
      </c>
      <c r="E248" s="8">
        <v>77000000</v>
      </c>
      <c r="F248" s="8"/>
      <c r="G248" s="8">
        <v>77000000</v>
      </c>
    </row>
    <row r="249" spans="1:7" x14ac:dyDescent="0.25">
      <c r="A249" s="9" t="s">
        <v>826</v>
      </c>
      <c r="B249" s="9"/>
      <c r="C249" s="9"/>
      <c r="D249" s="9"/>
      <c r="E249" s="10">
        <v>14804100000</v>
      </c>
      <c r="F249" s="10">
        <v>18000000</v>
      </c>
      <c r="G249" s="10">
        <v>14822100000</v>
      </c>
    </row>
    <row r="250" spans="1:7" x14ac:dyDescent="0.25">
      <c r="A250" t="s">
        <v>766</v>
      </c>
      <c r="B250" t="s">
        <v>391</v>
      </c>
      <c r="E250" s="8">
        <v>5703371000</v>
      </c>
      <c r="F250" s="8">
        <v>296629000</v>
      </c>
      <c r="G250" s="8">
        <v>6000000000</v>
      </c>
    </row>
    <row r="251" spans="1:7" x14ac:dyDescent="0.25">
      <c r="B251" t="s">
        <v>524</v>
      </c>
      <c r="E251" s="8">
        <v>7680000</v>
      </c>
      <c r="F251" s="8">
        <v>72000000</v>
      </c>
      <c r="G251" s="8">
        <v>79680000</v>
      </c>
    </row>
    <row r="252" spans="1:7" x14ac:dyDescent="0.25">
      <c r="B252" t="s">
        <v>343</v>
      </c>
      <c r="E252" s="8">
        <v>4100000000</v>
      </c>
      <c r="F252" s="8"/>
      <c r="G252" s="8">
        <v>4100000000</v>
      </c>
    </row>
    <row r="253" spans="1:7" x14ac:dyDescent="0.25">
      <c r="B253" t="s">
        <v>525</v>
      </c>
      <c r="E253" s="8">
        <v>170340000</v>
      </c>
      <c r="F253" s="8"/>
      <c r="G253" s="8">
        <v>170340000</v>
      </c>
    </row>
    <row r="254" spans="1:7" x14ac:dyDescent="0.25">
      <c r="B254" t="s">
        <v>569</v>
      </c>
      <c r="E254" s="8">
        <v>65000000</v>
      </c>
      <c r="F254" s="8"/>
      <c r="G254" s="8">
        <v>65000000</v>
      </c>
    </row>
    <row r="255" spans="1:7" x14ac:dyDescent="0.25">
      <c r="A255" s="9" t="s">
        <v>827</v>
      </c>
      <c r="B255" s="9"/>
      <c r="C255" s="9"/>
      <c r="D255" s="9"/>
      <c r="E255" s="10">
        <v>10046391000</v>
      </c>
      <c r="F255" s="10">
        <v>368629000</v>
      </c>
      <c r="G255" s="10">
        <v>10415020000</v>
      </c>
    </row>
    <row r="256" spans="1:7" x14ac:dyDescent="0.25">
      <c r="A256" t="s">
        <v>769</v>
      </c>
      <c r="B256" t="s">
        <v>380</v>
      </c>
      <c r="E256" s="8">
        <v>9338890000</v>
      </c>
      <c r="F256" s="8">
        <v>2961110000</v>
      </c>
      <c r="G256" s="8">
        <v>12300000000</v>
      </c>
    </row>
    <row r="257" spans="1:7" x14ac:dyDescent="0.25">
      <c r="B257" t="s">
        <v>574</v>
      </c>
      <c r="E257" s="8">
        <v>100000000</v>
      </c>
      <c r="F257" s="8"/>
      <c r="G257" s="8">
        <v>100000000</v>
      </c>
    </row>
    <row r="258" spans="1:7" x14ac:dyDescent="0.25">
      <c r="B258" t="s">
        <v>467</v>
      </c>
      <c r="E258" s="8">
        <v>50000000</v>
      </c>
      <c r="F258" s="8">
        <v>21798000</v>
      </c>
      <c r="G258" s="8">
        <v>71798000</v>
      </c>
    </row>
    <row r="259" spans="1:7" x14ac:dyDescent="0.25">
      <c r="B259" t="s">
        <v>464</v>
      </c>
      <c r="E259" s="8">
        <v>1230000000</v>
      </c>
      <c r="F259" s="8"/>
      <c r="G259" s="8">
        <v>1230000000</v>
      </c>
    </row>
    <row r="260" spans="1:7" x14ac:dyDescent="0.25">
      <c r="B260" t="s">
        <v>528</v>
      </c>
      <c r="E260" s="8">
        <v>15370000</v>
      </c>
      <c r="F260" s="8">
        <v>107000000</v>
      </c>
      <c r="G260" s="8">
        <v>122370000</v>
      </c>
    </row>
    <row r="261" spans="1:7" x14ac:dyDescent="0.25">
      <c r="B261" t="s">
        <v>463</v>
      </c>
      <c r="E261" s="8">
        <v>7051000000</v>
      </c>
      <c r="F261" s="8">
        <v>3949000000</v>
      </c>
      <c r="G261" s="8">
        <v>11000000000</v>
      </c>
    </row>
    <row r="262" spans="1:7" x14ac:dyDescent="0.25">
      <c r="B262" t="s">
        <v>476</v>
      </c>
      <c r="E262" s="8">
        <v>155000000</v>
      </c>
      <c r="F262" s="8"/>
      <c r="G262" s="8">
        <v>155000000</v>
      </c>
    </row>
    <row r="263" spans="1:7" x14ac:dyDescent="0.25">
      <c r="B263" t="s">
        <v>350</v>
      </c>
      <c r="E263" s="8">
        <v>7500000</v>
      </c>
      <c r="F263" s="8"/>
      <c r="G263" s="8">
        <v>7500000</v>
      </c>
    </row>
    <row r="264" spans="1:7" x14ac:dyDescent="0.25">
      <c r="B264" t="s">
        <v>351</v>
      </c>
      <c r="E264" s="8">
        <v>850000000</v>
      </c>
      <c r="F264" s="8"/>
      <c r="G264" s="8">
        <v>850000000</v>
      </c>
    </row>
    <row r="265" spans="1:7" x14ac:dyDescent="0.25">
      <c r="A265" s="9" t="s">
        <v>828</v>
      </c>
      <c r="B265" s="9"/>
      <c r="C265" s="9"/>
      <c r="D265" s="9"/>
      <c r="E265" s="10">
        <v>18797760000</v>
      </c>
      <c r="F265" s="10">
        <v>7038908000</v>
      </c>
      <c r="G265" s="10">
        <v>25836668000</v>
      </c>
    </row>
    <row r="266" spans="1:7" x14ac:dyDescent="0.25">
      <c r="A266" t="s">
        <v>742</v>
      </c>
      <c r="B266" t="s">
        <v>364</v>
      </c>
      <c r="E266" s="8">
        <v>6983090000</v>
      </c>
      <c r="F266" s="8">
        <v>16910000</v>
      </c>
      <c r="G266" s="8">
        <v>7000000000</v>
      </c>
    </row>
    <row r="267" spans="1:7" x14ac:dyDescent="0.25">
      <c r="B267" t="s">
        <v>582</v>
      </c>
      <c r="E267" s="8">
        <v>141000000</v>
      </c>
      <c r="F267" s="8"/>
      <c r="G267" s="8">
        <v>141000000</v>
      </c>
    </row>
    <row r="268" spans="1:7" x14ac:dyDescent="0.25">
      <c r="B268" t="s">
        <v>386</v>
      </c>
      <c r="E268" s="8">
        <v>47800000</v>
      </c>
      <c r="F268" s="8"/>
      <c r="G268" s="8">
        <v>47800000</v>
      </c>
    </row>
    <row r="269" spans="1:7" x14ac:dyDescent="0.25">
      <c r="B269" t="s">
        <v>535</v>
      </c>
      <c r="E269" s="8">
        <v>24000000</v>
      </c>
      <c r="F269" s="8">
        <v>75000000</v>
      </c>
      <c r="G269" s="8">
        <v>99000000</v>
      </c>
    </row>
    <row r="270" spans="1:7" x14ac:dyDescent="0.25">
      <c r="B270" t="s">
        <v>283</v>
      </c>
      <c r="E270" s="8">
        <v>3300000000</v>
      </c>
      <c r="F270" s="8"/>
      <c r="G270" s="8">
        <v>3300000000</v>
      </c>
    </row>
    <row r="271" spans="1:7" x14ac:dyDescent="0.25">
      <c r="B271" t="s">
        <v>363</v>
      </c>
      <c r="E271" s="8">
        <v>8800000000</v>
      </c>
      <c r="F271" s="8"/>
      <c r="G271" s="8">
        <v>8800000000</v>
      </c>
    </row>
    <row r="272" spans="1:7" x14ac:dyDescent="0.25">
      <c r="B272" t="s">
        <v>483</v>
      </c>
      <c r="E272" s="8">
        <v>78000000</v>
      </c>
      <c r="F272" s="8"/>
      <c r="G272" s="8">
        <v>78000000</v>
      </c>
    </row>
    <row r="273" spans="1:7" x14ac:dyDescent="0.25">
      <c r="B273" t="s">
        <v>365</v>
      </c>
      <c r="E273" s="8">
        <v>800000000</v>
      </c>
      <c r="F273" s="8"/>
      <c r="G273" s="8">
        <v>800000000</v>
      </c>
    </row>
    <row r="274" spans="1:7" x14ac:dyDescent="0.25">
      <c r="A274" s="9" t="s">
        <v>829</v>
      </c>
      <c r="B274" s="9"/>
      <c r="C274" s="9"/>
      <c r="D274" s="9"/>
      <c r="E274" s="10">
        <v>20173890000</v>
      </c>
      <c r="F274" s="10">
        <v>91910000</v>
      </c>
      <c r="G274" s="10">
        <v>20265800000</v>
      </c>
    </row>
    <row r="275" spans="1:7" x14ac:dyDescent="0.25">
      <c r="A275" t="s">
        <v>781</v>
      </c>
      <c r="E275" s="8">
        <v>970694981562.3103</v>
      </c>
      <c r="F275" s="8">
        <v>163916465805.60999</v>
      </c>
      <c r="G275" s="8">
        <v>1134611447367.9204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780B3-3F55-4A54-803C-2A91BEEF91EE}">
  <dimension ref="A1:N126"/>
  <sheetViews>
    <sheetView topLeftCell="A103" workbookViewId="0">
      <selection activeCell="F126" sqref="F126"/>
    </sheetView>
  </sheetViews>
  <sheetFormatPr baseColWidth="10" defaultRowHeight="15" x14ac:dyDescent="0.25"/>
  <cols>
    <col min="1" max="1" width="17.7109375" bestFit="1" customWidth="1"/>
    <col min="2" max="2" width="22.85546875" bestFit="1" customWidth="1"/>
    <col min="3" max="3" width="17.7109375" bestFit="1" customWidth="1"/>
    <col min="4" max="4" width="33" customWidth="1"/>
    <col min="5" max="5" width="16.28515625" bestFit="1" customWidth="1"/>
    <col min="6" max="7" width="17.7109375" bestFit="1" customWidth="1"/>
    <col min="8" max="8" width="7" bestFit="1" customWidth="1"/>
    <col min="9" max="9" width="14.7109375" style="16" bestFit="1" customWidth="1"/>
    <col min="10" max="10" width="15.140625" bestFit="1" customWidth="1"/>
    <col min="11" max="11" width="14.7109375" bestFit="1" customWidth="1"/>
    <col min="12" max="12" width="15.28515625" bestFit="1" customWidth="1"/>
    <col min="13" max="13" width="13.7109375" bestFit="1" customWidth="1"/>
    <col min="14" max="14" width="15.85546875" bestFit="1" customWidth="1"/>
    <col min="15" max="20" width="7" bestFit="1" customWidth="1"/>
    <col min="21" max="21" width="9" bestFit="1" customWidth="1"/>
    <col min="22" max="38" width="7" bestFit="1" customWidth="1"/>
    <col min="39" max="186" width="8" bestFit="1" customWidth="1"/>
    <col min="187" max="248" width="9" bestFit="1" customWidth="1"/>
    <col min="249" max="249" width="12" bestFit="1" customWidth="1"/>
    <col min="250" max="262" width="9" bestFit="1" customWidth="1"/>
    <col min="263" max="263" width="11" bestFit="1" customWidth="1"/>
    <col min="264" max="310" width="9" bestFit="1" customWidth="1"/>
    <col min="311" max="311" width="12" bestFit="1" customWidth="1"/>
    <col min="312" max="316" width="9" bestFit="1" customWidth="1"/>
    <col min="317" max="317" width="12" bestFit="1" customWidth="1"/>
    <col min="318" max="350" width="9" bestFit="1" customWidth="1"/>
    <col min="351" max="351" width="12" bestFit="1" customWidth="1"/>
    <col min="352" max="359" width="9" bestFit="1" customWidth="1"/>
    <col min="360" max="360" width="12" bestFit="1" customWidth="1"/>
    <col min="361" max="367" width="9" bestFit="1" customWidth="1"/>
    <col min="368" max="368" width="12" bestFit="1" customWidth="1"/>
    <col min="369" max="404" width="9" bestFit="1" customWidth="1"/>
    <col min="405" max="405" width="11" bestFit="1" customWidth="1"/>
    <col min="406" max="474" width="9" bestFit="1" customWidth="1"/>
    <col min="475" max="475" width="12" bestFit="1" customWidth="1"/>
    <col min="476" max="477" width="9" bestFit="1" customWidth="1"/>
    <col min="478" max="478" width="12" bestFit="1" customWidth="1"/>
    <col min="479" max="497" width="9" bestFit="1" customWidth="1"/>
    <col min="498" max="498" width="12" bestFit="1" customWidth="1"/>
    <col min="499" max="509" width="9" bestFit="1" customWidth="1"/>
    <col min="510" max="510" width="12" bestFit="1" customWidth="1"/>
    <col min="511" max="512" width="9" bestFit="1" customWidth="1"/>
    <col min="513" max="513" width="11" bestFit="1" customWidth="1"/>
    <col min="514" max="547" width="9" bestFit="1" customWidth="1"/>
    <col min="548" max="576" width="10" bestFit="1" customWidth="1"/>
    <col min="577" max="578" width="12" bestFit="1" customWidth="1"/>
    <col min="579" max="668" width="10" bestFit="1" customWidth="1"/>
    <col min="669" max="669" width="12" bestFit="1" customWidth="1"/>
    <col min="670" max="670" width="10" bestFit="1" customWidth="1"/>
    <col min="671" max="671" width="12" bestFit="1" customWidth="1"/>
    <col min="672" max="700" width="10" bestFit="1" customWidth="1"/>
    <col min="701" max="701" width="12" bestFit="1" customWidth="1"/>
    <col min="702" max="707" width="10" bestFit="1" customWidth="1"/>
    <col min="708" max="709" width="12" bestFit="1" customWidth="1"/>
    <col min="710" max="722" width="10" bestFit="1" customWidth="1"/>
    <col min="723" max="723" width="12" bestFit="1" customWidth="1"/>
    <col min="724" max="762" width="10" bestFit="1" customWidth="1"/>
    <col min="763" max="763" width="12" bestFit="1" customWidth="1"/>
    <col min="764" max="822" width="10" bestFit="1" customWidth="1"/>
    <col min="823" max="823" width="12" bestFit="1" customWidth="1"/>
    <col min="824" max="827" width="10" bestFit="1" customWidth="1"/>
    <col min="828" max="828" width="12" bestFit="1" customWidth="1"/>
    <col min="829" max="829" width="10" bestFit="1" customWidth="1"/>
    <col min="830" max="830" width="12" bestFit="1" customWidth="1"/>
    <col min="831" max="886" width="10" bestFit="1" customWidth="1"/>
    <col min="887" max="887" width="12" bestFit="1" customWidth="1"/>
    <col min="888" max="894" width="10" bestFit="1" customWidth="1"/>
    <col min="895" max="895" width="12" bestFit="1" customWidth="1"/>
    <col min="896" max="897" width="10" bestFit="1" customWidth="1"/>
    <col min="898" max="898" width="12" bestFit="1" customWidth="1"/>
    <col min="899" max="903" width="10" bestFit="1" customWidth="1"/>
    <col min="904" max="904" width="12" bestFit="1" customWidth="1"/>
    <col min="905" max="914" width="10" bestFit="1" customWidth="1"/>
    <col min="915" max="915" width="12" bestFit="1" customWidth="1"/>
    <col min="916" max="925" width="10" bestFit="1" customWidth="1"/>
    <col min="926" max="926" width="12" bestFit="1" customWidth="1"/>
    <col min="927" max="930" width="10" bestFit="1" customWidth="1"/>
    <col min="931" max="931" width="12" bestFit="1" customWidth="1"/>
    <col min="932" max="933" width="10" bestFit="1" customWidth="1"/>
    <col min="934" max="934" width="12" bestFit="1" customWidth="1"/>
    <col min="935" max="936" width="10" bestFit="1" customWidth="1"/>
    <col min="937" max="937" width="12" bestFit="1" customWidth="1"/>
    <col min="938" max="977" width="10" bestFit="1" customWidth="1"/>
    <col min="978" max="979" width="12" bestFit="1" customWidth="1"/>
    <col min="980" max="981" width="10" bestFit="1" customWidth="1"/>
    <col min="982" max="1171" width="11" bestFit="1" customWidth="1"/>
    <col min="1172" max="1217" width="12" bestFit="1" customWidth="1"/>
    <col min="1218" max="1218" width="11" bestFit="1" customWidth="1"/>
    <col min="1219" max="1219" width="12" bestFit="1" customWidth="1"/>
    <col min="1221" max="1221" width="10.5703125" bestFit="1" customWidth="1"/>
    <col min="1222" max="1222" width="11.85546875" bestFit="1" customWidth="1"/>
  </cols>
  <sheetData>
    <row r="1" spans="1:14" x14ac:dyDescent="0.25">
      <c r="A1" s="7" t="s">
        <v>16</v>
      </c>
      <c r="B1" t="s">
        <v>785</v>
      </c>
    </row>
    <row r="3" spans="1:14" x14ac:dyDescent="0.25">
      <c r="A3" s="7" t="s">
        <v>831</v>
      </c>
      <c r="B3" s="7" t="s">
        <v>21</v>
      </c>
      <c r="C3" s="7" t="s">
        <v>786</v>
      </c>
      <c r="D3" t="s">
        <v>782</v>
      </c>
      <c r="E3" t="s">
        <v>783</v>
      </c>
      <c r="F3" t="s">
        <v>784</v>
      </c>
      <c r="I3" s="17" t="s">
        <v>917</v>
      </c>
      <c r="J3" s="15" t="s">
        <v>920</v>
      </c>
      <c r="K3" s="15" t="s">
        <v>919</v>
      </c>
      <c r="L3" s="15" t="s">
        <v>920</v>
      </c>
      <c r="M3" s="15" t="s">
        <v>918</v>
      </c>
      <c r="N3" s="15" t="s">
        <v>920</v>
      </c>
    </row>
    <row r="4" spans="1:14" x14ac:dyDescent="0.25">
      <c r="A4" t="s">
        <v>877</v>
      </c>
      <c r="D4" s="8">
        <v>50500000</v>
      </c>
      <c r="E4" s="8"/>
      <c r="F4" s="8">
        <v>50500000</v>
      </c>
      <c r="I4" s="16">
        <v>50500000</v>
      </c>
      <c r="J4" s="8">
        <f>+I4-F4</f>
        <v>0</v>
      </c>
      <c r="K4" s="16">
        <v>50500000</v>
      </c>
      <c r="L4" s="16">
        <f t="shared" ref="L4:L35" si="0">+K4-D4</f>
        <v>0</v>
      </c>
      <c r="M4" s="16">
        <v>0</v>
      </c>
      <c r="N4" s="16">
        <f t="shared" ref="N4:N35" si="1">+M4-E4</f>
        <v>0</v>
      </c>
    </row>
    <row r="5" spans="1:14" x14ac:dyDescent="0.25">
      <c r="A5" t="s">
        <v>898</v>
      </c>
      <c r="D5" s="8">
        <v>49250000</v>
      </c>
      <c r="E5" s="8"/>
      <c r="F5" s="8">
        <v>49250000</v>
      </c>
      <c r="I5" s="16">
        <v>49250000</v>
      </c>
      <c r="J5" s="8">
        <f t="shared" ref="J5:J68" si="2">+I5-F5</f>
        <v>0</v>
      </c>
      <c r="K5" s="16">
        <v>49250000</v>
      </c>
      <c r="L5" s="16">
        <f t="shared" si="0"/>
        <v>0</v>
      </c>
      <c r="M5" s="16">
        <v>0</v>
      </c>
      <c r="N5" s="16">
        <f t="shared" si="1"/>
        <v>0</v>
      </c>
    </row>
    <row r="6" spans="1:14" x14ac:dyDescent="0.25">
      <c r="A6" t="s">
        <v>878</v>
      </c>
      <c r="D6" s="8">
        <v>45000000</v>
      </c>
      <c r="E6" s="8"/>
      <c r="F6" s="8">
        <v>45000000</v>
      </c>
      <c r="I6" s="16">
        <v>45000000</v>
      </c>
      <c r="J6" s="8">
        <f t="shared" si="2"/>
        <v>0</v>
      </c>
      <c r="K6" s="16">
        <v>45000000</v>
      </c>
      <c r="L6" s="16">
        <f t="shared" si="0"/>
        <v>0</v>
      </c>
      <c r="M6" s="16">
        <v>0</v>
      </c>
      <c r="N6" s="16">
        <f t="shared" si="1"/>
        <v>0</v>
      </c>
    </row>
    <row r="7" spans="1:14" x14ac:dyDescent="0.25">
      <c r="A7" t="s">
        <v>880</v>
      </c>
      <c r="D7" s="8">
        <v>52750000</v>
      </c>
      <c r="E7" s="8"/>
      <c r="F7" s="8">
        <v>52750000</v>
      </c>
      <c r="I7" s="16">
        <v>52750000</v>
      </c>
      <c r="J7" s="8">
        <f t="shared" si="2"/>
        <v>0</v>
      </c>
      <c r="K7" s="16">
        <v>52750000</v>
      </c>
      <c r="L7" s="16">
        <f t="shared" si="0"/>
        <v>0</v>
      </c>
      <c r="M7" s="16">
        <v>0</v>
      </c>
      <c r="N7" s="16">
        <f t="shared" si="1"/>
        <v>0</v>
      </c>
    </row>
    <row r="8" spans="1:14" x14ac:dyDescent="0.25">
      <c r="A8" t="s">
        <v>833</v>
      </c>
      <c r="D8" s="8">
        <v>41500000</v>
      </c>
      <c r="E8" s="8"/>
      <c r="F8" s="8">
        <v>41500000</v>
      </c>
      <c r="I8" s="16">
        <v>41500000</v>
      </c>
      <c r="J8" s="8">
        <f t="shared" si="2"/>
        <v>0</v>
      </c>
      <c r="K8" s="16">
        <v>41500000</v>
      </c>
      <c r="L8" s="16">
        <f t="shared" si="0"/>
        <v>0</v>
      </c>
      <c r="M8" s="16">
        <v>0</v>
      </c>
      <c r="N8" s="16">
        <f t="shared" si="1"/>
        <v>0</v>
      </c>
    </row>
    <row r="9" spans="1:14" x14ac:dyDescent="0.25">
      <c r="A9" t="s">
        <v>891</v>
      </c>
      <c r="D9" s="8">
        <v>47250000</v>
      </c>
      <c r="E9" s="8"/>
      <c r="F9" s="8">
        <v>47250000</v>
      </c>
      <c r="I9" s="16">
        <v>47250000</v>
      </c>
      <c r="J9" s="8">
        <f t="shared" si="2"/>
        <v>0</v>
      </c>
      <c r="K9" s="16">
        <v>47250000</v>
      </c>
      <c r="L9" s="16">
        <f t="shared" si="0"/>
        <v>0</v>
      </c>
      <c r="M9" s="16">
        <v>0</v>
      </c>
      <c r="N9" s="16">
        <f t="shared" si="1"/>
        <v>0</v>
      </c>
    </row>
    <row r="10" spans="1:14" x14ac:dyDescent="0.25">
      <c r="A10" t="s">
        <v>882</v>
      </c>
      <c r="D10" s="8">
        <v>60750000</v>
      </c>
      <c r="E10" s="8"/>
      <c r="F10" s="8">
        <v>60750000</v>
      </c>
      <c r="I10" s="16">
        <v>60750000</v>
      </c>
      <c r="J10" s="8">
        <f t="shared" si="2"/>
        <v>0</v>
      </c>
      <c r="K10" s="16">
        <v>60750000</v>
      </c>
      <c r="L10" s="16">
        <f t="shared" si="0"/>
        <v>0</v>
      </c>
      <c r="M10" s="16">
        <v>0</v>
      </c>
      <c r="N10" s="16">
        <f t="shared" si="1"/>
        <v>0</v>
      </c>
    </row>
    <row r="11" spans="1:14" x14ac:dyDescent="0.25">
      <c r="A11" t="s">
        <v>895</v>
      </c>
      <c r="D11" s="8">
        <v>42250000</v>
      </c>
      <c r="E11" s="8"/>
      <c r="F11" s="8">
        <v>42250000</v>
      </c>
      <c r="I11" s="16">
        <v>42250000</v>
      </c>
      <c r="J11" s="8">
        <f t="shared" si="2"/>
        <v>0</v>
      </c>
      <c r="K11" s="16">
        <v>42250000</v>
      </c>
      <c r="L11" s="16">
        <f t="shared" si="0"/>
        <v>0</v>
      </c>
      <c r="M11" s="16">
        <v>0</v>
      </c>
      <c r="N11" s="16">
        <f t="shared" si="1"/>
        <v>0</v>
      </c>
    </row>
    <row r="12" spans="1:14" x14ac:dyDescent="0.25">
      <c r="A12" t="s">
        <v>879</v>
      </c>
      <c r="D12" s="8">
        <v>224000000</v>
      </c>
      <c r="E12" s="8"/>
      <c r="F12" s="8">
        <v>224000000</v>
      </c>
      <c r="I12" s="16">
        <v>224000000</v>
      </c>
      <c r="J12" s="8">
        <f t="shared" si="2"/>
        <v>0</v>
      </c>
      <c r="K12" s="16">
        <v>224000000</v>
      </c>
      <c r="L12" s="16">
        <f t="shared" si="0"/>
        <v>0</v>
      </c>
      <c r="M12" s="16">
        <v>0</v>
      </c>
      <c r="N12" s="16">
        <f t="shared" si="1"/>
        <v>0</v>
      </c>
    </row>
    <row r="13" spans="1:14" x14ac:dyDescent="0.25">
      <c r="A13" t="s">
        <v>901</v>
      </c>
      <c r="D13" s="8">
        <v>46750000</v>
      </c>
      <c r="E13" s="8"/>
      <c r="F13" s="8">
        <v>46750000</v>
      </c>
      <c r="I13" s="16">
        <v>46750000</v>
      </c>
      <c r="J13" s="8">
        <f t="shared" si="2"/>
        <v>0</v>
      </c>
      <c r="K13" s="16">
        <v>46750000</v>
      </c>
      <c r="L13" s="16">
        <f t="shared" si="0"/>
        <v>0</v>
      </c>
      <c r="M13" s="16">
        <v>0</v>
      </c>
      <c r="N13" s="16">
        <f t="shared" si="1"/>
        <v>0</v>
      </c>
    </row>
    <row r="14" spans="1:14" x14ac:dyDescent="0.25">
      <c r="A14" t="s">
        <v>893</v>
      </c>
      <c r="D14" s="8">
        <v>52750000</v>
      </c>
      <c r="E14" s="8"/>
      <c r="F14" s="8">
        <v>52750000</v>
      </c>
      <c r="I14" s="16">
        <v>52750000</v>
      </c>
      <c r="J14" s="8">
        <f t="shared" si="2"/>
        <v>0</v>
      </c>
      <c r="K14" s="16">
        <v>52750000</v>
      </c>
      <c r="L14" s="16">
        <f t="shared" si="0"/>
        <v>0</v>
      </c>
      <c r="M14" s="16">
        <v>0</v>
      </c>
      <c r="N14" s="16">
        <f t="shared" si="1"/>
        <v>0</v>
      </c>
    </row>
    <row r="15" spans="1:14" x14ac:dyDescent="0.25">
      <c r="A15" t="s">
        <v>896</v>
      </c>
      <c r="D15" s="8">
        <v>42500000</v>
      </c>
      <c r="E15" s="8"/>
      <c r="F15" s="8">
        <v>42500000</v>
      </c>
      <c r="I15" s="16">
        <v>42500000</v>
      </c>
      <c r="J15" s="8">
        <f t="shared" si="2"/>
        <v>0</v>
      </c>
      <c r="K15" s="16">
        <v>42500000</v>
      </c>
      <c r="L15" s="16">
        <f t="shared" si="0"/>
        <v>0</v>
      </c>
      <c r="M15" s="16">
        <v>0</v>
      </c>
      <c r="N15" s="16">
        <f t="shared" si="1"/>
        <v>0</v>
      </c>
    </row>
    <row r="16" spans="1:14" x14ac:dyDescent="0.25">
      <c r="A16" t="s">
        <v>881</v>
      </c>
      <c r="D16" s="8">
        <v>249000000</v>
      </c>
      <c r="E16" s="8"/>
      <c r="F16" s="8">
        <v>249000000</v>
      </c>
      <c r="I16" s="16">
        <v>249000000</v>
      </c>
      <c r="J16" s="8">
        <f t="shared" si="2"/>
        <v>0</v>
      </c>
      <c r="K16" s="16">
        <v>249000000</v>
      </c>
      <c r="L16" s="16">
        <f t="shared" si="0"/>
        <v>0</v>
      </c>
      <c r="M16" s="16">
        <v>0</v>
      </c>
      <c r="N16" s="16">
        <f t="shared" si="1"/>
        <v>0</v>
      </c>
    </row>
    <row r="17" spans="1:14" x14ac:dyDescent="0.25">
      <c r="A17" t="s">
        <v>890</v>
      </c>
      <c r="D17" s="8">
        <v>47250000</v>
      </c>
      <c r="E17" s="8"/>
      <c r="F17" s="8">
        <v>47250000</v>
      </c>
      <c r="I17" s="16">
        <v>47250000</v>
      </c>
      <c r="J17" s="8">
        <f t="shared" si="2"/>
        <v>0</v>
      </c>
      <c r="K17" s="16">
        <v>47250000</v>
      </c>
      <c r="L17" s="16">
        <f t="shared" si="0"/>
        <v>0</v>
      </c>
      <c r="M17" s="16">
        <v>0</v>
      </c>
      <c r="N17" s="16">
        <f t="shared" si="1"/>
        <v>0</v>
      </c>
    </row>
    <row r="18" spans="1:14" x14ac:dyDescent="0.25">
      <c r="A18" t="s">
        <v>894</v>
      </c>
      <c r="D18" s="8">
        <v>45000000</v>
      </c>
      <c r="E18" s="8"/>
      <c r="F18" s="8">
        <v>45000000</v>
      </c>
      <c r="I18" s="16">
        <v>45000000</v>
      </c>
      <c r="J18" s="8">
        <f t="shared" si="2"/>
        <v>0</v>
      </c>
      <c r="K18" s="16">
        <v>45000000</v>
      </c>
      <c r="L18" s="16">
        <f t="shared" si="0"/>
        <v>0</v>
      </c>
      <c r="M18" s="16">
        <v>0</v>
      </c>
      <c r="N18" s="16">
        <f t="shared" si="1"/>
        <v>0</v>
      </c>
    </row>
    <row r="19" spans="1:14" x14ac:dyDescent="0.25">
      <c r="A19" t="s">
        <v>892</v>
      </c>
      <c r="D19" s="8">
        <v>54000000</v>
      </c>
      <c r="E19" s="8"/>
      <c r="F19" s="8">
        <v>54000000</v>
      </c>
      <c r="I19" s="16">
        <v>54000000</v>
      </c>
      <c r="J19" s="8">
        <f t="shared" si="2"/>
        <v>0</v>
      </c>
      <c r="K19" s="16">
        <v>54000000</v>
      </c>
      <c r="L19" s="16">
        <f t="shared" si="0"/>
        <v>0</v>
      </c>
      <c r="M19" s="16">
        <v>0</v>
      </c>
      <c r="N19" s="16">
        <f t="shared" si="1"/>
        <v>0</v>
      </c>
    </row>
    <row r="20" spans="1:14" x14ac:dyDescent="0.25">
      <c r="A20" t="s">
        <v>902</v>
      </c>
      <c r="D20" s="8">
        <v>129500000</v>
      </c>
      <c r="E20" s="8"/>
      <c r="F20" s="8">
        <v>129500000</v>
      </c>
      <c r="I20" s="16">
        <v>129500000</v>
      </c>
      <c r="J20" s="8">
        <f t="shared" si="2"/>
        <v>0</v>
      </c>
      <c r="K20" s="16">
        <v>129500000</v>
      </c>
      <c r="L20" s="16">
        <f t="shared" si="0"/>
        <v>0</v>
      </c>
      <c r="M20" s="16">
        <v>0</v>
      </c>
      <c r="N20" s="16">
        <f t="shared" si="1"/>
        <v>0</v>
      </c>
    </row>
    <row r="21" spans="1:14" x14ac:dyDescent="0.25">
      <c r="A21" t="s">
        <v>900</v>
      </c>
      <c r="D21" s="8">
        <v>80750000</v>
      </c>
      <c r="E21" s="8"/>
      <c r="F21" s="8">
        <v>80750000</v>
      </c>
      <c r="I21" s="16">
        <v>80750000</v>
      </c>
      <c r="J21" s="8">
        <f t="shared" si="2"/>
        <v>0</v>
      </c>
      <c r="K21" s="16">
        <v>80750000</v>
      </c>
      <c r="L21" s="16">
        <f t="shared" si="0"/>
        <v>0</v>
      </c>
      <c r="M21" s="16">
        <v>0</v>
      </c>
      <c r="N21" s="16">
        <f t="shared" si="1"/>
        <v>0</v>
      </c>
    </row>
    <row r="22" spans="1:14" x14ac:dyDescent="0.25">
      <c r="A22" t="s">
        <v>876</v>
      </c>
      <c r="D22" s="8">
        <v>1500000000</v>
      </c>
      <c r="E22" s="8"/>
      <c r="F22" s="8">
        <v>1500000000</v>
      </c>
      <c r="I22" s="16">
        <v>1500000000</v>
      </c>
      <c r="J22" s="8">
        <f t="shared" si="2"/>
        <v>0</v>
      </c>
      <c r="K22" s="16">
        <v>1500000000</v>
      </c>
      <c r="L22" s="16">
        <f t="shared" si="0"/>
        <v>0</v>
      </c>
      <c r="M22" s="16">
        <v>0</v>
      </c>
      <c r="N22" s="16">
        <f t="shared" si="1"/>
        <v>0</v>
      </c>
    </row>
    <row r="23" spans="1:14" x14ac:dyDescent="0.25">
      <c r="A23" t="s">
        <v>834</v>
      </c>
      <c r="D23" s="8">
        <v>1750000000</v>
      </c>
      <c r="E23" s="8"/>
      <c r="F23" s="8">
        <v>1750000000</v>
      </c>
      <c r="I23" s="16">
        <v>1750000000</v>
      </c>
      <c r="J23" s="8">
        <f t="shared" si="2"/>
        <v>0</v>
      </c>
      <c r="K23" s="16">
        <v>1750000000</v>
      </c>
      <c r="L23" s="16">
        <f t="shared" si="0"/>
        <v>0</v>
      </c>
      <c r="M23" s="16">
        <v>0</v>
      </c>
      <c r="N23" s="16">
        <f t="shared" si="1"/>
        <v>0</v>
      </c>
    </row>
    <row r="24" spans="1:14" x14ac:dyDescent="0.25">
      <c r="A24" t="s">
        <v>838</v>
      </c>
      <c r="D24" s="8">
        <v>6620000000</v>
      </c>
      <c r="E24" s="8">
        <v>980000000</v>
      </c>
      <c r="F24" s="8">
        <v>7600000000</v>
      </c>
      <c r="I24" s="16">
        <v>7600000000</v>
      </c>
      <c r="J24" s="8">
        <f t="shared" si="2"/>
        <v>0</v>
      </c>
      <c r="K24" s="16">
        <v>6620000000</v>
      </c>
      <c r="L24" s="16">
        <f t="shared" si="0"/>
        <v>0</v>
      </c>
      <c r="M24" s="16">
        <v>980000000</v>
      </c>
      <c r="N24" s="16">
        <f t="shared" si="1"/>
        <v>0</v>
      </c>
    </row>
    <row r="25" spans="1:14" x14ac:dyDescent="0.25">
      <c r="A25" t="s">
        <v>888</v>
      </c>
      <c r="D25" s="8">
        <v>1600000000</v>
      </c>
      <c r="E25" s="8"/>
      <c r="F25" s="8">
        <v>1600000000</v>
      </c>
      <c r="I25" s="16">
        <v>1600000000</v>
      </c>
      <c r="J25" s="8">
        <f t="shared" si="2"/>
        <v>0</v>
      </c>
      <c r="K25" s="16">
        <v>1600000000</v>
      </c>
      <c r="L25" s="16">
        <f t="shared" si="0"/>
        <v>0</v>
      </c>
      <c r="M25" s="16">
        <v>0</v>
      </c>
      <c r="N25" s="16">
        <f t="shared" si="1"/>
        <v>0</v>
      </c>
    </row>
    <row r="26" spans="1:14" x14ac:dyDescent="0.25">
      <c r="A26" t="s">
        <v>754</v>
      </c>
      <c r="D26" s="8">
        <v>3500000000</v>
      </c>
      <c r="E26" s="8"/>
      <c r="F26" s="8">
        <v>3500000000</v>
      </c>
      <c r="I26" s="16">
        <v>3500000000</v>
      </c>
      <c r="J26" s="8">
        <f t="shared" si="2"/>
        <v>0</v>
      </c>
      <c r="K26" s="16">
        <v>3500000000</v>
      </c>
      <c r="L26" s="16">
        <f t="shared" si="0"/>
        <v>0</v>
      </c>
      <c r="M26" s="16">
        <v>0</v>
      </c>
      <c r="N26" s="16">
        <f t="shared" si="1"/>
        <v>0</v>
      </c>
    </row>
    <row r="27" spans="1:14" x14ac:dyDescent="0.25">
      <c r="A27" t="s">
        <v>868</v>
      </c>
      <c r="D27" s="8">
        <v>9338890000</v>
      </c>
      <c r="E27" s="8">
        <v>2961110000</v>
      </c>
      <c r="F27" s="8">
        <v>12300000000</v>
      </c>
      <c r="I27" s="16">
        <v>12300000000</v>
      </c>
      <c r="J27" s="8">
        <f t="shared" si="2"/>
        <v>0</v>
      </c>
      <c r="K27" s="16">
        <v>9338890000</v>
      </c>
      <c r="L27" s="16">
        <f t="shared" si="0"/>
        <v>0</v>
      </c>
      <c r="M27" s="16">
        <v>2961110000</v>
      </c>
      <c r="N27" s="16">
        <f t="shared" si="1"/>
        <v>0</v>
      </c>
    </row>
    <row r="28" spans="1:14" x14ac:dyDescent="0.25">
      <c r="A28" t="s">
        <v>755</v>
      </c>
      <c r="D28" s="8">
        <v>6169999999.8699999</v>
      </c>
      <c r="E28" s="8"/>
      <c r="F28" s="8">
        <v>6169999999.8699999</v>
      </c>
      <c r="I28" s="16">
        <v>6169999999.8699999</v>
      </c>
      <c r="J28" s="8">
        <f t="shared" si="2"/>
        <v>0</v>
      </c>
      <c r="K28" s="16">
        <v>6169999999.8699999</v>
      </c>
      <c r="L28" s="16">
        <f t="shared" si="0"/>
        <v>0</v>
      </c>
      <c r="M28" s="16">
        <v>0</v>
      </c>
      <c r="N28" s="16">
        <f t="shared" si="1"/>
        <v>0</v>
      </c>
    </row>
    <row r="29" spans="1:14" x14ac:dyDescent="0.25">
      <c r="A29" t="s">
        <v>869</v>
      </c>
      <c r="D29" s="8">
        <v>5100000000</v>
      </c>
      <c r="E29" s="8"/>
      <c r="F29" s="8">
        <v>5100000000</v>
      </c>
      <c r="I29" s="16">
        <v>5100000000</v>
      </c>
      <c r="J29" s="8">
        <f t="shared" si="2"/>
        <v>0</v>
      </c>
      <c r="K29" s="16">
        <v>5100000000</v>
      </c>
      <c r="L29" s="16">
        <f t="shared" si="0"/>
        <v>0</v>
      </c>
      <c r="M29" s="16">
        <v>0</v>
      </c>
      <c r="N29" s="16">
        <f t="shared" si="1"/>
        <v>0</v>
      </c>
    </row>
    <row r="30" spans="1:14" x14ac:dyDescent="0.25">
      <c r="A30" t="s">
        <v>856</v>
      </c>
      <c r="D30" s="8">
        <v>7100000000</v>
      </c>
      <c r="E30" s="8"/>
      <c r="F30" s="8">
        <v>7100000000</v>
      </c>
      <c r="I30" s="16">
        <v>7100000000</v>
      </c>
      <c r="J30" s="8">
        <f t="shared" si="2"/>
        <v>0</v>
      </c>
      <c r="K30" s="16">
        <v>7100000000</v>
      </c>
      <c r="L30" s="16">
        <f t="shared" si="0"/>
        <v>0</v>
      </c>
      <c r="M30" s="16">
        <v>0</v>
      </c>
      <c r="N30" s="16">
        <f t="shared" si="1"/>
        <v>0</v>
      </c>
    </row>
    <row r="31" spans="1:14" x14ac:dyDescent="0.25">
      <c r="A31" t="s">
        <v>873</v>
      </c>
      <c r="D31" s="8">
        <v>5703371000</v>
      </c>
      <c r="E31" s="8">
        <v>296629000</v>
      </c>
      <c r="F31" s="8">
        <v>6000000000</v>
      </c>
      <c r="I31" s="16">
        <v>6000000000</v>
      </c>
      <c r="J31" s="8">
        <f t="shared" si="2"/>
        <v>0</v>
      </c>
      <c r="K31" s="16">
        <v>5703371000</v>
      </c>
      <c r="L31" s="16">
        <f t="shared" si="0"/>
        <v>0</v>
      </c>
      <c r="M31" s="16">
        <v>296629000</v>
      </c>
      <c r="N31" s="16">
        <f t="shared" si="1"/>
        <v>0</v>
      </c>
    </row>
    <row r="32" spans="1:14" x14ac:dyDescent="0.25">
      <c r="A32" t="s">
        <v>850</v>
      </c>
      <c r="D32" s="8">
        <v>5758224000</v>
      </c>
      <c r="E32" s="8">
        <v>241776000</v>
      </c>
      <c r="F32" s="8">
        <v>6000000000</v>
      </c>
      <c r="I32" s="16">
        <v>6000000000.000001</v>
      </c>
      <c r="J32" s="8">
        <f t="shared" si="2"/>
        <v>0</v>
      </c>
      <c r="K32" s="16">
        <v>5758224000.000001</v>
      </c>
      <c r="L32" s="16">
        <f t="shared" si="0"/>
        <v>0</v>
      </c>
      <c r="M32" s="16">
        <v>241776000</v>
      </c>
      <c r="N32" s="16">
        <f t="shared" si="1"/>
        <v>0</v>
      </c>
    </row>
    <row r="33" spans="1:14" x14ac:dyDescent="0.25">
      <c r="A33" t="s">
        <v>744</v>
      </c>
      <c r="D33" s="8">
        <v>6073075636</v>
      </c>
      <c r="E33" s="8">
        <v>26924364</v>
      </c>
      <c r="F33" s="8">
        <v>6100000000</v>
      </c>
      <c r="I33" s="16">
        <v>6100000000</v>
      </c>
      <c r="J33" s="8">
        <f t="shared" si="2"/>
        <v>0</v>
      </c>
      <c r="K33" s="16">
        <v>6073075636</v>
      </c>
      <c r="L33" s="16">
        <f t="shared" si="0"/>
        <v>0</v>
      </c>
      <c r="M33" s="16">
        <v>26924364</v>
      </c>
      <c r="N33" s="16">
        <f t="shared" si="1"/>
        <v>0</v>
      </c>
    </row>
    <row r="34" spans="1:14" x14ac:dyDescent="0.25">
      <c r="A34" t="s">
        <v>775</v>
      </c>
      <c r="D34" s="8">
        <v>5972654323.0403976</v>
      </c>
      <c r="E34" s="8">
        <v>27345677</v>
      </c>
      <c r="F34" s="8">
        <v>6000000000.0403976</v>
      </c>
      <c r="I34" s="16">
        <v>6000000000.0403976</v>
      </c>
      <c r="J34" s="8">
        <f t="shared" si="2"/>
        <v>0</v>
      </c>
      <c r="K34" s="16">
        <v>5972654323.0403976</v>
      </c>
      <c r="L34" s="16">
        <f t="shared" si="0"/>
        <v>0</v>
      </c>
      <c r="M34" s="16">
        <v>27345677</v>
      </c>
      <c r="N34" s="16">
        <f t="shared" si="1"/>
        <v>0</v>
      </c>
    </row>
    <row r="35" spans="1:14" x14ac:dyDescent="0.25">
      <c r="A35" t="s">
        <v>845</v>
      </c>
      <c r="D35" s="8">
        <v>9299999999.8600006</v>
      </c>
      <c r="E35" s="8"/>
      <c r="F35" s="8">
        <v>9299999999.8600006</v>
      </c>
      <c r="I35" s="16">
        <v>9299999999.8600006</v>
      </c>
      <c r="J35" s="8">
        <f t="shared" si="2"/>
        <v>0</v>
      </c>
      <c r="K35" s="16">
        <v>9299999999.8600006</v>
      </c>
      <c r="L35" s="16">
        <f t="shared" si="0"/>
        <v>0</v>
      </c>
      <c r="M35" s="16">
        <v>0</v>
      </c>
      <c r="N35" s="16">
        <f t="shared" si="1"/>
        <v>0</v>
      </c>
    </row>
    <row r="36" spans="1:14" x14ac:dyDescent="0.25">
      <c r="A36" t="s">
        <v>745</v>
      </c>
      <c r="D36" s="8">
        <v>6000000000</v>
      </c>
      <c r="E36" s="8"/>
      <c r="F36" s="8">
        <v>6000000000</v>
      </c>
      <c r="I36" s="16">
        <v>6000000000</v>
      </c>
      <c r="J36" s="8">
        <f t="shared" si="2"/>
        <v>0</v>
      </c>
      <c r="K36" s="16">
        <v>6000000000</v>
      </c>
      <c r="L36" s="16">
        <f t="shared" ref="L36:L67" si="3">+K36-D36</f>
        <v>0</v>
      </c>
      <c r="M36" s="16">
        <v>0</v>
      </c>
      <c r="N36" s="16">
        <f t="shared" ref="N36:N67" si="4">+M36-E36</f>
        <v>0</v>
      </c>
    </row>
    <row r="37" spans="1:14" x14ac:dyDescent="0.25">
      <c r="A37" t="s">
        <v>776</v>
      </c>
      <c r="D37" s="8">
        <v>7900000000</v>
      </c>
      <c r="E37" s="8"/>
      <c r="F37" s="8">
        <v>7900000000</v>
      </c>
      <c r="I37" s="16">
        <v>7900000000</v>
      </c>
      <c r="J37" s="8">
        <f t="shared" si="2"/>
        <v>0</v>
      </c>
      <c r="K37" s="16">
        <v>7900000000</v>
      </c>
      <c r="L37" s="16">
        <f t="shared" si="3"/>
        <v>0</v>
      </c>
      <c r="M37" s="16">
        <v>0</v>
      </c>
      <c r="N37" s="16">
        <f t="shared" si="4"/>
        <v>0</v>
      </c>
    </row>
    <row r="38" spans="1:14" x14ac:dyDescent="0.25">
      <c r="A38" t="s">
        <v>849</v>
      </c>
      <c r="D38" s="8">
        <v>6400000000</v>
      </c>
      <c r="E38" s="8"/>
      <c r="F38" s="8">
        <v>6400000000</v>
      </c>
      <c r="I38" s="16">
        <v>6400000000</v>
      </c>
      <c r="J38" s="8">
        <f t="shared" si="2"/>
        <v>0</v>
      </c>
      <c r="K38" s="16">
        <v>6400000000</v>
      </c>
      <c r="L38" s="16">
        <f t="shared" si="3"/>
        <v>0</v>
      </c>
      <c r="M38" s="16">
        <v>0</v>
      </c>
      <c r="N38" s="16">
        <f t="shared" si="4"/>
        <v>0</v>
      </c>
    </row>
    <row r="39" spans="1:14" x14ac:dyDescent="0.25">
      <c r="A39" t="s">
        <v>747</v>
      </c>
      <c r="D39" s="8">
        <v>8000000000</v>
      </c>
      <c r="E39" s="8"/>
      <c r="F39" s="8">
        <v>8000000000</v>
      </c>
      <c r="I39" s="16">
        <v>8000000000</v>
      </c>
      <c r="J39" s="8">
        <f t="shared" si="2"/>
        <v>0</v>
      </c>
      <c r="K39" s="16">
        <v>8000000000</v>
      </c>
      <c r="L39" s="16">
        <f t="shared" si="3"/>
        <v>0</v>
      </c>
      <c r="M39" s="16">
        <v>0</v>
      </c>
      <c r="N39" s="16">
        <f t="shared" si="4"/>
        <v>0</v>
      </c>
    </row>
    <row r="40" spans="1:14" x14ac:dyDescent="0.25">
      <c r="A40" t="s">
        <v>777</v>
      </c>
      <c r="D40" s="8">
        <v>7100000000</v>
      </c>
      <c r="E40" s="8"/>
      <c r="F40" s="8">
        <v>7100000000</v>
      </c>
      <c r="I40" s="16">
        <v>7100000000</v>
      </c>
      <c r="J40" s="8">
        <f t="shared" si="2"/>
        <v>0</v>
      </c>
      <c r="K40" s="16">
        <v>7100000000</v>
      </c>
      <c r="L40" s="16">
        <f t="shared" si="3"/>
        <v>0</v>
      </c>
      <c r="M40" s="16">
        <v>0</v>
      </c>
      <c r="N40" s="16">
        <f t="shared" si="4"/>
        <v>0</v>
      </c>
    </row>
    <row r="41" spans="1:14" x14ac:dyDescent="0.25">
      <c r="A41" t="s">
        <v>746</v>
      </c>
      <c r="D41" s="8">
        <v>3470000000</v>
      </c>
      <c r="E41" s="8">
        <v>30000000</v>
      </c>
      <c r="F41" s="8">
        <v>3500000000</v>
      </c>
      <c r="I41" s="16">
        <v>3500000000</v>
      </c>
      <c r="J41" s="8">
        <f t="shared" si="2"/>
        <v>0</v>
      </c>
      <c r="K41" s="16">
        <v>3470000000</v>
      </c>
      <c r="L41" s="16">
        <f t="shared" si="3"/>
        <v>0</v>
      </c>
      <c r="M41" s="16">
        <v>30000000</v>
      </c>
      <c r="N41" s="16">
        <f t="shared" si="4"/>
        <v>0</v>
      </c>
    </row>
    <row r="42" spans="1:14" x14ac:dyDescent="0.25">
      <c r="A42" t="s">
        <v>748</v>
      </c>
      <c r="D42" s="8">
        <v>3500000000</v>
      </c>
      <c r="E42" s="8"/>
      <c r="F42" s="8">
        <v>3500000000</v>
      </c>
      <c r="I42" s="16">
        <v>3500000000</v>
      </c>
      <c r="J42" s="8">
        <f t="shared" si="2"/>
        <v>0</v>
      </c>
      <c r="K42" s="16">
        <v>3500000000</v>
      </c>
      <c r="L42" s="16">
        <f t="shared" si="3"/>
        <v>0</v>
      </c>
      <c r="M42" s="16">
        <v>0</v>
      </c>
      <c r="N42" s="16">
        <f t="shared" si="4"/>
        <v>0</v>
      </c>
    </row>
    <row r="43" spans="1:14" x14ac:dyDescent="0.25">
      <c r="A43" t="s">
        <v>844</v>
      </c>
      <c r="D43" s="8">
        <v>5100000000</v>
      </c>
      <c r="E43" s="8"/>
      <c r="F43" s="8">
        <v>5100000000</v>
      </c>
      <c r="I43" s="16">
        <v>5100000000</v>
      </c>
      <c r="J43" s="8">
        <f t="shared" si="2"/>
        <v>0</v>
      </c>
      <c r="K43" s="16">
        <v>5100000000</v>
      </c>
      <c r="L43" s="16">
        <f t="shared" si="3"/>
        <v>0</v>
      </c>
      <c r="M43" s="16">
        <v>0</v>
      </c>
      <c r="N43" s="16">
        <f t="shared" si="4"/>
        <v>0</v>
      </c>
    </row>
    <row r="44" spans="1:14" x14ac:dyDescent="0.25">
      <c r="A44" t="s">
        <v>858</v>
      </c>
      <c r="D44" s="8">
        <v>5250565150</v>
      </c>
      <c r="E44" s="8">
        <v>32954850</v>
      </c>
      <c r="F44" s="8">
        <v>5283520000</v>
      </c>
      <c r="I44" s="16">
        <v>5283520000</v>
      </c>
      <c r="J44" s="8">
        <f t="shared" si="2"/>
        <v>0</v>
      </c>
      <c r="K44" s="16">
        <v>5250565150</v>
      </c>
      <c r="L44" s="16">
        <f t="shared" si="3"/>
        <v>0</v>
      </c>
      <c r="M44" s="16">
        <v>32954850</v>
      </c>
      <c r="N44" s="16">
        <f t="shared" si="4"/>
        <v>0</v>
      </c>
    </row>
    <row r="45" spans="1:14" x14ac:dyDescent="0.25">
      <c r="A45" t="s">
        <v>861</v>
      </c>
      <c r="D45" s="8">
        <v>6983090000</v>
      </c>
      <c r="E45" s="8">
        <v>16910000</v>
      </c>
      <c r="F45" s="8">
        <v>7000000000</v>
      </c>
      <c r="I45" s="16">
        <v>7000000000</v>
      </c>
      <c r="J45" s="8">
        <f t="shared" si="2"/>
        <v>0</v>
      </c>
      <c r="K45" s="16">
        <v>6983090000</v>
      </c>
      <c r="L45" s="16">
        <f t="shared" si="3"/>
        <v>0</v>
      </c>
      <c r="M45" s="16">
        <v>16910000</v>
      </c>
      <c r="N45" s="16">
        <f t="shared" si="4"/>
        <v>0</v>
      </c>
    </row>
    <row r="46" spans="1:14" x14ac:dyDescent="0.25">
      <c r="A46" t="s">
        <v>851</v>
      </c>
      <c r="D46" s="8">
        <v>6100000000.0100002</v>
      </c>
      <c r="E46" s="8"/>
      <c r="F46" s="8">
        <v>6100000000.0100002</v>
      </c>
      <c r="I46" s="16">
        <v>6100000000.0100002</v>
      </c>
      <c r="J46" s="8">
        <f t="shared" si="2"/>
        <v>0</v>
      </c>
      <c r="K46" s="16">
        <v>6100000000.0100002</v>
      </c>
      <c r="L46" s="16">
        <f t="shared" si="3"/>
        <v>0</v>
      </c>
      <c r="M46" s="16">
        <v>0</v>
      </c>
      <c r="N46" s="16">
        <f t="shared" si="4"/>
        <v>0</v>
      </c>
    </row>
    <row r="47" spans="1:14" x14ac:dyDescent="0.25">
      <c r="A47" t="s">
        <v>859</v>
      </c>
      <c r="D47" s="8">
        <v>6100000000</v>
      </c>
      <c r="E47" s="8"/>
      <c r="F47" s="8">
        <v>6100000000</v>
      </c>
      <c r="I47" s="16">
        <v>6100000000</v>
      </c>
      <c r="J47" s="8">
        <f t="shared" si="2"/>
        <v>0</v>
      </c>
      <c r="K47" s="16">
        <v>6100000000</v>
      </c>
      <c r="L47" s="16">
        <f t="shared" si="3"/>
        <v>0</v>
      </c>
      <c r="M47" s="16">
        <v>0</v>
      </c>
      <c r="N47" s="16">
        <f t="shared" si="4"/>
        <v>0</v>
      </c>
    </row>
    <row r="48" spans="1:14" x14ac:dyDescent="0.25">
      <c r="A48" t="s">
        <v>780</v>
      </c>
      <c r="D48" s="8">
        <v>3480000000</v>
      </c>
      <c r="E48" s="8"/>
      <c r="F48" s="8">
        <v>3480000000</v>
      </c>
      <c r="I48" s="16">
        <v>3480000000</v>
      </c>
      <c r="J48" s="8">
        <f t="shared" si="2"/>
        <v>0</v>
      </c>
      <c r="K48" s="16">
        <v>3480000000</v>
      </c>
      <c r="L48" s="16">
        <f t="shared" si="3"/>
        <v>0</v>
      </c>
      <c r="M48" s="16">
        <v>0</v>
      </c>
      <c r="N48" s="16">
        <f t="shared" si="4"/>
        <v>0</v>
      </c>
    </row>
    <row r="49" spans="1:14" x14ac:dyDescent="0.25">
      <c r="A49" t="s">
        <v>749</v>
      </c>
      <c r="D49" s="8">
        <v>7560000000</v>
      </c>
      <c r="E49" s="8">
        <v>40000000</v>
      </c>
      <c r="F49" s="8">
        <v>7600000000</v>
      </c>
      <c r="I49" s="16">
        <v>7600000000</v>
      </c>
      <c r="J49" s="8">
        <f t="shared" si="2"/>
        <v>0</v>
      </c>
      <c r="K49" s="16">
        <v>7560000000</v>
      </c>
      <c r="L49" s="16">
        <f t="shared" si="3"/>
        <v>0</v>
      </c>
      <c r="M49" s="16">
        <v>40000000</v>
      </c>
      <c r="N49" s="16">
        <f t="shared" si="4"/>
        <v>0</v>
      </c>
    </row>
    <row r="50" spans="1:14" x14ac:dyDescent="0.25">
      <c r="A50" t="s">
        <v>860</v>
      </c>
      <c r="D50" s="8">
        <v>3700000000</v>
      </c>
      <c r="E50" s="8"/>
      <c r="F50" s="8">
        <v>3700000000</v>
      </c>
      <c r="I50" s="16">
        <v>3700000000</v>
      </c>
      <c r="J50" s="8">
        <f t="shared" si="2"/>
        <v>0</v>
      </c>
      <c r="K50" s="16">
        <v>3700000000</v>
      </c>
      <c r="L50" s="16">
        <f t="shared" si="3"/>
        <v>0</v>
      </c>
      <c r="M50" s="16">
        <v>0</v>
      </c>
      <c r="N50" s="16">
        <f t="shared" si="4"/>
        <v>0</v>
      </c>
    </row>
    <row r="51" spans="1:14" x14ac:dyDescent="0.25">
      <c r="A51" t="s">
        <v>874</v>
      </c>
      <c r="D51" s="8">
        <v>7299999999.4899998</v>
      </c>
      <c r="E51" s="8"/>
      <c r="F51" s="8">
        <v>7299999999.4899998</v>
      </c>
      <c r="I51" s="16">
        <v>7299999999.4899998</v>
      </c>
      <c r="J51" s="8">
        <f t="shared" si="2"/>
        <v>0</v>
      </c>
      <c r="K51" s="16">
        <v>7299999999.4899998</v>
      </c>
      <c r="L51" s="16">
        <f t="shared" si="3"/>
        <v>0</v>
      </c>
      <c r="M51" s="16">
        <v>0</v>
      </c>
      <c r="N51" s="16">
        <f t="shared" si="4"/>
        <v>0</v>
      </c>
    </row>
    <row r="52" spans="1:14" x14ac:dyDescent="0.25">
      <c r="A52" t="s">
        <v>750</v>
      </c>
      <c r="D52" s="8">
        <v>7400000000</v>
      </c>
      <c r="E52" s="8"/>
      <c r="F52" s="8">
        <v>7400000000</v>
      </c>
      <c r="I52" s="16">
        <v>7400000000</v>
      </c>
      <c r="J52" s="8">
        <f t="shared" si="2"/>
        <v>0</v>
      </c>
      <c r="K52" s="16">
        <v>7400000000</v>
      </c>
      <c r="L52" s="16">
        <f t="shared" si="3"/>
        <v>0</v>
      </c>
      <c r="M52" s="16">
        <v>0</v>
      </c>
      <c r="N52" s="16">
        <f t="shared" si="4"/>
        <v>0</v>
      </c>
    </row>
    <row r="53" spans="1:14" x14ac:dyDescent="0.25">
      <c r="A53" t="s">
        <v>751</v>
      </c>
      <c r="D53" s="8">
        <v>7260000000.1800003</v>
      </c>
      <c r="E53" s="8"/>
      <c r="F53" s="8">
        <v>7260000000.1800003</v>
      </c>
      <c r="I53" s="16">
        <v>7260000000.1800003</v>
      </c>
      <c r="J53" s="8">
        <f t="shared" si="2"/>
        <v>0</v>
      </c>
      <c r="K53" s="16">
        <v>7260000000.1800003</v>
      </c>
      <c r="L53" s="16">
        <f t="shared" si="3"/>
        <v>0</v>
      </c>
      <c r="M53" s="16">
        <v>0</v>
      </c>
      <c r="N53" s="16">
        <f t="shared" si="4"/>
        <v>0</v>
      </c>
    </row>
    <row r="54" spans="1:14" x14ac:dyDescent="0.25">
      <c r="A54" t="s">
        <v>843</v>
      </c>
      <c r="D54" s="8">
        <v>6250000000</v>
      </c>
      <c r="E54" s="8"/>
      <c r="F54" s="8">
        <v>6250000000</v>
      </c>
      <c r="I54" s="16">
        <v>6250000000</v>
      </c>
      <c r="J54" s="8">
        <f t="shared" si="2"/>
        <v>0</v>
      </c>
      <c r="K54" s="16">
        <v>6250000000</v>
      </c>
      <c r="L54" s="16">
        <f t="shared" si="3"/>
        <v>0</v>
      </c>
      <c r="M54" s="16">
        <v>0</v>
      </c>
      <c r="N54" s="16">
        <f t="shared" si="4"/>
        <v>0</v>
      </c>
    </row>
    <row r="55" spans="1:14" x14ac:dyDescent="0.25">
      <c r="A55" t="s">
        <v>847</v>
      </c>
      <c r="D55" s="8">
        <v>6999999999.9700003</v>
      </c>
      <c r="E55" s="8"/>
      <c r="F55" s="8">
        <v>6999999999.9700003</v>
      </c>
      <c r="I55" s="16">
        <v>6999999999.9700003</v>
      </c>
      <c r="J55" s="8">
        <f t="shared" si="2"/>
        <v>0</v>
      </c>
      <c r="K55" s="16">
        <v>6999999999.9700003</v>
      </c>
      <c r="L55" s="16">
        <f t="shared" si="3"/>
        <v>0</v>
      </c>
      <c r="M55" s="16">
        <v>0</v>
      </c>
      <c r="N55" s="16">
        <f t="shared" si="4"/>
        <v>0</v>
      </c>
    </row>
    <row r="56" spans="1:14" x14ac:dyDescent="0.25">
      <c r="A56" t="s">
        <v>752</v>
      </c>
      <c r="D56" s="8">
        <v>6352425256</v>
      </c>
      <c r="E56" s="8">
        <v>47574744</v>
      </c>
      <c r="F56" s="8">
        <v>6400000000</v>
      </c>
      <c r="I56" s="16">
        <v>6400000000</v>
      </c>
      <c r="J56" s="8">
        <f t="shared" si="2"/>
        <v>0</v>
      </c>
      <c r="K56" s="16">
        <v>6352425256</v>
      </c>
      <c r="L56" s="16">
        <f t="shared" si="3"/>
        <v>0</v>
      </c>
      <c r="M56" s="16">
        <v>47574744</v>
      </c>
      <c r="N56" s="16">
        <f t="shared" si="4"/>
        <v>0</v>
      </c>
    </row>
    <row r="57" spans="1:14" x14ac:dyDescent="0.25">
      <c r="A57" t="s">
        <v>867</v>
      </c>
      <c r="D57" s="8">
        <v>11996851864</v>
      </c>
      <c r="E57" s="8">
        <v>3148136</v>
      </c>
      <c r="F57" s="8">
        <v>12000000000</v>
      </c>
      <c r="I57" s="16">
        <v>12000000000</v>
      </c>
      <c r="J57" s="8">
        <f t="shared" si="2"/>
        <v>0</v>
      </c>
      <c r="K57" s="16">
        <v>11996851864</v>
      </c>
      <c r="L57" s="16">
        <f t="shared" si="3"/>
        <v>0</v>
      </c>
      <c r="M57" s="16">
        <v>3148136</v>
      </c>
      <c r="N57" s="16">
        <f t="shared" si="4"/>
        <v>0</v>
      </c>
    </row>
    <row r="58" spans="1:14" x14ac:dyDescent="0.25">
      <c r="A58" t="s">
        <v>862</v>
      </c>
      <c r="D58" s="8">
        <v>3300000000</v>
      </c>
      <c r="E58" s="8"/>
      <c r="F58" s="8">
        <v>3300000000</v>
      </c>
      <c r="I58" s="16">
        <v>3300000000</v>
      </c>
      <c r="J58" s="8">
        <f t="shared" si="2"/>
        <v>0</v>
      </c>
      <c r="K58" s="16">
        <v>3300000000</v>
      </c>
      <c r="L58" s="16">
        <f t="shared" si="3"/>
        <v>0</v>
      </c>
      <c r="M58" s="16">
        <v>0</v>
      </c>
      <c r="N58" s="16">
        <f t="shared" si="4"/>
        <v>0</v>
      </c>
    </row>
    <row r="59" spans="1:14" x14ac:dyDescent="0.25">
      <c r="A59" t="s">
        <v>753</v>
      </c>
      <c r="D59" s="8">
        <v>3515000000</v>
      </c>
      <c r="E59" s="8"/>
      <c r="F59" s="8">
        <v>3515000000</v>
      </c>
      <c r="I59" s="16">
        <v>3515000000</v>
      </c>
      <c r="J59" s="8">
        <f t="shared" si="2"/>
        <v>0</v>
      </c>
      <c r="K59" s="16">
        <v>3515000000</v>
      </c>
      <c r="L59" s="16">
        <f t="shared" si="3"/>
        <v>0</v>
      </c>
      <c r="M59" s="16">
        <v>0</v>
      </c>
      <c r="N59" s="16">
        <f t="shared" si="4"/>
        <v>0</v>
      </c>
    </row>
    <row r="60" spans="1:14" x14ac:dyDescent="0.25">
      <c r="A60" t="s">
        <v>757</v>
      </c>
      <c r="D60" s="8">
        <v>7800000000</v>
      </c>
      <c r="E60" s="8"/>
      <c r="F60" s="8">
        <v>7800000000</v>
      </c>
      <c r="I60" s="16">
        <v>7800000000</v>
      </c>
      <c r="J60" s="8">
        <f t="shared" si="2"/>
        <v>0</v>
      </c>
      <c r="K60" s="16">
        <v>7800000000</v>
      </c>
      <c r="L60" s="16">
        <f t="shared" si="3"/>
        <v>0</v>
      </c>
      <c r="M60" s="16">
        <v>0</v>
      </c>
      <c r="N60" s="16">
        <f t="shared" si="4"/>
        <v>0</v>
      </c>
    </row>
    <row r="61" spans="1:14" x14ac:dyDescent="0.25">
      <c r="A61" t="s">
        <v>743</v>
      </c>
      <c r="D61" s="8">
        <v>7963148258</v>
      </c>
      <c r="E61" s="8">
        <v>76627149579</v>
      </c>
      <c r="F61" s="8">
        <v>84590297837</v>
      </c>
      <c r="I61" s="16">
        <v>84590297837</v>
      </c>
      <c r="J61" s="8">
        <f t="shared" si="2"/>
        <v>0</v>
      </c>
      <c r="K61" s="16">
        <v>7963148258</v>
      </c>
      <c r="L61" s="16">
        <f t="shared" si="3"/>
        <v>0</v>
      </c>
      <c r="M61" s="16">
        <v>76627149579</v>
      </c>
      <c r="N61" s="16">
        <f t="shared" si="4"/>
        <v>0</v>
      </c>
    </row>
    <row r="62" spans="1:14" x14ac:dyDescent="0.25">
      <c r="A62" t="s">
        <v>759</v>
      </c>
      <c r="D62" s="8">
        <v>29150000000.400002</v>
      </c>
      <c r="E62" s="8"/>
      <c r="F62" s="8">
        <v>29150000000.400002</v>
      </c>
      <c r="I62" s="16">
        <v>29150000000.400002</v>
      </c>
      <c r="J62" s="8">
        <f t="shared" si="2"/>
        <v>0</v>
      </c>
      <c r="K62" s="16">
        <v>29150000000.400002</v>
      </c>
      <c r="L62" s="16">
        <f t="shared" si="3"/>
        <v>0</v>
      </c>
      <c r="M62" s="16">
        <v>0</v>
      </c>
      <c r="N62" s="16">
        <f t="shared" si="4"/>
        <v>0</v>
      </c>
    </row>
    <row r="63" spans="1:14" x14ac:dyDescent="0.25">
      <c r="A63" t="s">
        <v>854</v>
      </c>
      <c r="D63" s="8">
        <v>2800000000</v>
      </c>
      <c r="E63" s="8"/>
      <c r="F63" s="8">
        <v>2800000000</v>
      </c>
      <c r="I63" s="16">
        <v>2800000000</v>
      </c>
      <c r="J63" s="8">
        <f t="shared" si="2"/>
        <v>0</v>
      </c>
      <c r="K63" s="16">
        <v>2800000000</v>
      </c>
      <c r="L63" s="16">
        <f t="shared" si="3"/>
        <v>0</v>
      </c>
      <c r="M63" s="16">
        <v>0</v>
      </c>
      <c r="N63" s="16">
        <f t="shared" si="4"/>
        <v>0</v>
      </c>
    </row>
    <row r="64" spans="1:14" x14ac:dyDescent="0.25">
      <c r="A64" t="s">
        <v>907</v>
      </c>
      <c r="D64" s="8">
        <v>1230000000</v>
      </c>
      <c r="E64" s="8"/>
      <c r="F64" s="8">
        <v>1230000000</v>
      </c>
      <c r="I64" s="16">
        <v>1230000000</v>
      </c>
      <c r="J64" s="8">
        <f t="shared" si="2"/>
        <v>0</v>
      </c>
      <c r="K64" s="16">
        <v>1230000000</v>
      </c>
      <c r="L64" s="16">
        <f t="shared" si="3"/>
        <v>0</v>
      </c>
      <c r="M64" s="16">
        <v>0</v>
      </c>
      <c r="N64" s="16">
        <f t="shared" si="4"/>
        <v>0</v>
      </c>
    </row>
    <row r="65" spans="1:14" x14ac:dyDescent="0.25">
      <c r="A65" t="s">
        <v>904</v>
      </c>
      <c r="D65" s="8">
        <v>500000000</v>
      </c>
      <c r="E65" s="8"/>
      <c r="F65" s="8">
        <v>500000000</v>
      </c>
      <c r="I65" s="16">
        <v>500000000</v>
      </c>
      <c r="J65" s="8">
        <f t="shared" si="2"/>
        <v>0</v>
      </c>
      <c r="K65" s="16">
        <v>500000000</v>
      </c>
      <c r="L65" s="16">
        <f t="shared" si="3"/>
        <v>0</v>
      </c>
      <c r="M65" s="16">
        <v>0</v>
      </c>
      <c r="N65" s="16">
        <f t="shared" si="4"/>
        <v>0</v>
      </c>
    </row>
    <row r="66" spans="1:14" x14ac:dyDescent="0.25">
      <c r="A66" t="s">
        <v>905</v>
      </c>
      <c r="D66" s="8">
        <v>2029999999.77</v>
      </c>
      <c r="E66" s="8"/>
      <c r="F66" s="8">
        <v>2029999999.77</v>
      </c>
      <c r="I66" s="16">
        <v>2029999999.77</v>
      </c>
      <c r="J66" s="8">
        <f t="shared" si="2"/>
        <v>0</v>
      </c>
      <c r="K66" s="16">
        <v>2029999999.77</v>
      </c>
      <c r="L66" s="16">
        <f t="shared" si="3"/>
        <v>0</v>
      </c>
      <c r="M66" s="16">
        <v>0</v>
      </c>
      <c r="N66" s="16">
        <f t="shared" si="4"/>
        <v>0</v>
      </c>
    </row>
    <row r="67" spans="1:14" x14ac:dyDescent="0.25">
      <c r="A67" t="s">
        <v>906</v>
      </c>
      <c r="D67" s="8">
        <v>600000000</v>
      </c>
      <c r="E67" s="8"/>
      <c r="F67" s="8">
        <v>600000000</v>
      </c>
      <c r="I67" s="16">
        <v>600000000</v>
      </c>
      <c r="J67" s="8">
        <f t="shared" si="2"/>
        <v>0</v>
      </c>
      <c r="K67" s="16">
        <v>600000000</v>
      </c>
      <c r="L67" s="16">
        <f t="shared" si="3"/>
        <v>0</v>
      </c>
      <c r="M67" s="16">
        <v>0</v>
      </c>
      <c r="N67" s="16">
        <f t="shared" si="4"/>
        <v>0</v>
      </c>
    </row>
    <row r="68" spans="1:14" x14ac:dyDescent="0.25">
      <c r="A68" t="s">
        <v>778</v>
      </c>
      <c r="D68" s="8">
        <v>24421985693</v>
      </c>
      <c r="E68" s="8">
        <v>10078014307</v>
      </c>
      <c r="F68" s="8">
        <v>34500000000</v>
      </c>
      <c r="I68" s="16">
        <v>34500000000</v>
      </c>
      <c r="J68" s="8">
        <f t="shared" si="2"/>
        <v>0</v>
      </c>
      <c r="K68" s="16">
        <v>24421985693</v>
      </c>
      <c r="L68" s="16">
        <f t="shared" ref="L68:L99" si="5">+K68-D68</f>
        <v>0</v>
      </c>
      <c r="M68" s="16">
        <v>10078014307</v>
      </c>
      <c r="N68" s="16">
        <f t="shared" ref="N68:N99" si="6">+M68-E68</f>
        <v>0</v>
      </c>
    </row>
    <row r="69" spans="1:14" x14ac:dyDescent="0.25">
      <c r="A69" t="s">
        <v>864</v>
      </c>
      <c r="D69" s="8">
        <v>223691975116.63</v>
      </c>
      <c r="E69" s="8">
        <v>15008024882.880001</v>
      </c>
      <c r="F69" s="8">
        <v>238699999999.51001</v>
      </c>
      <c r="I69" s="16">
        <v>238699999999.51001</v>
      </c>
      <c r="J69" s="8">
        <f t="shared" ref="J69:J125" si="7">+I69-F69</f>
        <v>0</v>
      </c>
      <c r="K69" s="16">
        <v>223691975116.63</v>
      </c>
      <c r="L69" s="16">
        <f t="shared" si="5"/>
        <v>0</v>
      </c>
      <c r="M69" s="16">
        <v>15008024882.879999</v>
      </c>
      <c r="N69" s="16">
        <f t="shared" si="6"/>
        <v>0</v>
      </c>
    </row>
    <row r="70" spans="1:14" x14ac:dyDescent="0.25">
      <c r="A70" t="s">
        <v>832</v>
      </c>
      <c r="D70" s="8">
        <v>499500000</v>
      </c>
      <c r="E70" s="8">
        <v>4312500000</v>
      </c>
      <c r="F70" s="8">
        <v>4812000000</v>
      </c>
      <c r="I70" s="16">
        <v>4812000000</v>
      </c>
      <c r="J70" s="8">
        <f t="shared" si="7"/>
        <v>0</v>
      </c>
      <c r="K70" s="16">
        <v>499500000</v>
      </c>
      <c r="L70" s="16">
        <f t="shared" si="5"/>
        <v>0</v>
      </c>
      <c r="M70" s="16">
        <v>4312500000</v>
      </c>
      <c r="N70" s="16">
        <f t="shared" si="6"/>
        <v>0</v>
      </c>
    </row>
    <row r="71" spans="1:14" x14ac:dyDescent="0.25">
      <c r="A71" t="s">
        <v>756</v>
      </c>
      <c r="D71" s="8">
        <v>15500000000</v>
      </c>
      <c r="E71" s="8"/>
      <c r="F71" s="8">
        <v>15500000000</v>
      </c>
      <c r="I71" s="16">
        <v>15500000000</v>
      </c>
      <c r="J71" s="8">
        <f t="shared" si="7"/>
        <v>0</v>
      </c>
      <c r="K71" s="16">
        <v>15500000000</v>
      </c>
      <c r="L71" s="16">
        <f t="shared" si="5"/>
        <v>0</v>
      </c>
      <c r="M71" s="16">
        <v>0</v>
      </c>
      <c r="N71" s="16">
        <f t="shared" si="6"/>
        <v>0</v>
      </c>
    </row>
    <row r="72" spans="1:14" x14ac:dyDescent="0.25">
      <c r="A72" t="s">
        <v>875</v>
      </c>
      <c r="D72" s="8">
        <v>814000000</v>
      </c>
      <c r="E72" s="8"/>
      <c r="F72" s="8">
        <v>814000000</v>
      </c>
      <c r="I72" s="16">
        <v>814000000</v>
      </c>
      <c r="J72" s="8">
        <f t="shared" si="7"/>
        <v>0</v>
      </c>
      <c r="K72" s="16">
        <v>814000000</v>
      </c>
      <c r="L72" s="16">
        <f t="shared" si="5"/>
        <v>0</v>
      </c>
      <c r="M72" s="16">
        <v>0</v>
      </c>
      <c r="N72" s="16">
        <f t="shared" si="6"/>
        <v>0</v>
      </c>
    </row>
    <row r="73" spans="1:14" x14ac:dyDescent="0.25">
      <c r="A73" t="s">
        <v>779</v>
      </c>
      <c r="D73" s="8">
        <v>6768452348.6400003</v>
      </c>
      <c r="E73" s="8">
        <v>4162557162.73</v>
      </c>
      <c r="F73" s="8">
        <v>10931009511.369999</v>
      </c>
      <c r="I73" s="16">
        <v>10931009511.370001</v>
      </c>
      <c r="J73" s="8">
        <f t="shared" si="7"/>
        <v>0</v>
      </c>
      <c r="K73" s="16">
        <v>6768452348.6400003</v>
      </c>
      <c r="L73" s="16">
        <f t="shared" si="5"/>
        <v>0</v>
      </c>
      <c r="M73" s="16">
        <v>4162557162.73</v>
      </c>
      <c r="N73" s="16">
        <f t="shared" si="6"/>
        <v>0</v>
      </c>
    </row>
    <row r="74" spans="1:14" x14ac:dyDescent="0.25">
      <c r="A74" t="s">
        <v>910</v>
      </c>
      <c r="D74" s="8">
        <v>3000000000</v>
      </c>
      <c r="E74" s="8"/>
      <c r="F74" s="8">
        <v>3000000000</v>
      </c>
      <c r="I74" s="16">
        <v>3000000000</v>
      </c>
      <c r="J74" s="8">
        <f t="shared" si="7"/>
        <v>0</v>
      </c>
      <c r="K74" s="16">
        <v>3000000000</v>
      </c>
      <c r="L74" s="16">
        <f t="shared" si="5"/>
        <v>0</v>
      </c>
      <c r="M74" s="16">
        <v>0</v>
      </c>
      <c r="N74" s="16">
        <f t="shared" si="6"/>
        <v>0</v>
      </c>
    </row>
    <row r="75" spans="1:14" x14ac:dyDescent="0.25">
      <c r="A75" t="s">
        <v>911</v>
      </c>
      <c r="D75" s="8">
        <v>1400000000</v>
      </c>
      <c r="E75" s="8"/>
      <c r="F75" s="8">
        <v>1400000000</v>
      </c>
      <c r="I75" s="16">
        <v>1400000000</v>
      </c>
      <c r="J75" s="8">
        <f t="shared" si="7"/>
        <v>0</v>
      </c>
      <c r="K75" s="16">
        <v>1400000000</v>
      </c>
      <c r="L75" s="16">
        <f t="shared" si="5"/>
        <v>0</v>
      </c>
      <c r="M75" s="16">
        <v>0</v>
      </c>
      <c r="N75" s="16">
        <f t="shared" si="6"/>
        <v>0</v>
      </c>
    </row>
    <row r="76" spans="1:14" x14ac:dyDescent="0.25">
      <c r="A76" t="s">
        <v>740</v>
      </c>
      <c r="D76" s="8">
        <v>102950000000</v>
      </c>
      <c r="E76" s="8">
        <v>10050000000</v>
      </c>
      <c r="F76" s="8">
        <v>113000000000</v>
      </c>
      <c r="I76" s="16">
        <v>113000000000</v>
      </c>
      <c r="J76" s="8">
        <f t="shared" si="7"/>
        <v>0</v>
      </c>
      <c r="K76" s="16">
        <v>102950000000</v>
      </c>
      <c r="L76" s="16">
        <f t="shared" si="5"/>
        <v>0</v>
      </c>
      <c r="M76" s="16">
        <v>10050000000</v>
      </c>
      <c r="N76" s="16">
        <f t="shared" si="6"/>
        <v>0</v>
      </c>
    </row>
    <row r="77" spans="1:14" x14ac:dyDescent="0.25">
      <c r="A77" t="s">
        <v>837</v>
      </c>
      <c r="D77" s="8">
        <v>17724000000</v>
      </c>
      <c r="E77" s="8"/>
      <c r="F77" s="8">
        <v>17724000000</v>
      </c>
      <c r="I77" s="16">
        <v>17724000000</v>
      </c>
      <c r="J77" s="8">
        <f t="shared" si="7"/>
        <v>0</v>
      </c>
      <c r="K77" s="16">
        <v>17724000000</v>
      </c>
      <c r="L77" s="16">
        <f t="shared" si="5"/>
        <v>0</v>
      </c>
      <c r="M77" s="16">
        <v>0</v>
      </c>
      <c r="N77" s="16">
        <f t="shared" si="6"/>
        <v>0</v>
      </c>
    </row>
    <row r="78" spans="1:14" x14ac:dyDescent="0.25">
      <c r="A78" t="s">
        <v>758</v>
      </c>
      <c r="D78" s="8">
        <v>1633282910</v>
      </c>
      <c r="E78" s="8">
        <v>13305394030</v>
      </c>
      <c r="F78" s="8">
        <v>14938676940</v>
      </c>
      <c r="I78" s="16">
        <v>14938676940</v>
      </c>
      <c r="J78" s="8">
        <f t="shared" si="7"/>
        <v>0</v>
      </c>
      <c r="K78" s="16">
        <v>1633282910</v>
      </c>
      <c r="L78" s="16">
        <f t="shared" si="5"/>
        <v>0</v>
      </c>
      <c r="M78" s="16">
        <v>13305394030</v>
      </c>
      <c r="N78" s="16">
        <f t="shared" si="6"/>
        <v>0</v>
      </c>
    </row>
    <row r="79" spans="1:14" x14ac:dyDescent="0.25">
      <c r="A79" t="s">
        <v>269</v>
      </c>
      <c r="D79" s="8">
        <v>30000000000</v>
      </c>
      <c r="E79" s="8">
        <v>5000000000</v>
      </c>
      <c r="F79" s="8">
        <v>35000000000</v>
      </c>
      <c r="I79" s="16">
        <v>35000000000</v>
      </c>
      <c r="J79" s="8">
        <f t="shared" si="7"/>
        <v>0</v>
      </c>
      <c r="K79" s="16">
        <v>30000000000</v>
      </c>
      <c r="L79" s="16">
        <f t="shared" si="5"/>
        <v>0</v>
      </c>
      <c r="M79" s="16">
        <v>5000000000</v>
      </c>
      <c r="N79" s="16">
        <f t="shared" si="6"/>
        <v>0</v>
      </c>
    </row>
    <row r="80" spans="1:14" x14ac:dyDescent="0.25">
      <c r="A80" t="s">
        <v>839</v>
      </c>
      <c r="D80" s="8">
        <v>6800000000</v>
      </c>
      <c r="E80" s="8"/>
      <c r="F80" s="8">
        <v>6800000000</v>
      </c>
      <c r="I80" s="16">
        <v>6800000000</v>
      </c>
      <c r="J80" s="8">
        <f t="shared" si="7"/>
        <v>0</v>
      </c>
      <c r="K80" s="16">
        <v>6800000000</v>
      </c>
      <c r="L80" s="16">
        <f t="shared" si="5"/>
        <v>0</v>
      </c>
      <c r="M80" s="16">
        <v>0</v>
      </c>
      <c r="N80" s="16">
        <f t="shared" si="6"/>
        <v>0</v>
      </c>
    </row>
    <row r="81" spans="1:14" x14ac:dyDescent="0.25">
      <c r="A81" t="s">
        <v>835</v>
      </c>
      <c r="D81" s="8">
        <v>2523000000</v>
      </c>
      <c r="E81" s="8"/>
      <c r="F81" s="8">
        <v>2523000000</v>
      </c>
      <c r="I81" s="16">
        <v>2523000000</v>
      </c>
      <c r="J81" s="8">
        <f t="shared" si="7"/>
        <v>0</v>
      </c>
      <c r="K81" s="16">
        <v>2523000000</v>
      </c>
      <c r="L81" s="16">
        <f t="shared" si="5"/>
        <v>0</v>
      </c>
      <c r="M81" s="16">
        <v>0</v>
      </c>
      <c r="N81" s="16">
        <f t="shared" si="6"/>
        <v>0</v>
      </c>
    </row>
    <row r="82" spans="1:14" x14ac:dyDescent="0.25">
      <c r="A82" t="s">
        <v>771</v>
      </c>
      <c r="D82" s="8">
        <v>12703685000</v>
      </c>
      <c r="E82" s="8"/>
      <c r="F82" s="8">
        <v>12703685000</v>
      </c>
      <c r="I82" s="16">
        <v>12703685000</v>
      </c>
      <c r="J82" s="8">
        <f t="shared" si="7"/>
        <v>0</v>
      </c>
      <c r="K82" s="16">
        <v>12703685000</v>
      </c>
      <c r="L82" s="16">
        <f t="shared" si="5"/>
        <v>0</v>
      </c>
      <c r="M82" s="16">
        <v>0</v>
      </c>
      <c r="N82" s="16">
        <f t="shared" si="6"/>
        <v>0</v>
      </c>
    </row>
    <row r="83" spans="1:14" x14ac:dyDescent="0.25">
      <c r="A83" t="s">
        <v>767</v>
      </c>
      <c r="D83" s="8">
        <v>13169671729</v>
      </c>
      <c r="E83" s="8">
        <v>8430328271</v>
      </c>
      <c r="F83" s="8">
        <v>21600000000</v>
      </c>
      <c r="I83" s="16">
        <v>21600000000</v>
      </c>
      <c r="J83" s="8">
        <f t="shared" si="7"/>
        <v>0</v>
      </c>
      <c r="K83" s="16">
        <v>13169671729</v>
      </c>
      <c r="L83" s="16">
        <f t="shared" si="5"/>
        <v>0</v>
      </c>
      <c r="M83" s="16">
        <v>8430328271</v>
      </c>
      <c r="N83" s="16">
        <f t="shared" si="6"/>
        <v>0</v>
      </c>
    </row>
    <row r="84" spans="1:14" x14ac:dyDescent="0.25">
      <c r="A84" t="s">
        <v>772</v>
      </c>
      <c r="D84" s="8">
        <v>10557847572</v>
      </c>
      <c r="E84" s="8">
        <v>492152428</v>
      </c>
      <c r="F84" s="8">
        <v>11050000000</v>
      </c>
      <c r="I84" s="16">
        <v>11050000000</v>
      </c>
      <c r="J84" s="8">
        <f t="shared" si="7"/>
        <v>0</v>
      </c>
      <c r="K84" s="16">
        <v>10557847572</v>
      </c>
      <c r="L84" s="16">
        <f t="shared" si="5"/>
        <v>0</v>
      </c>
      <c r="M84" s="16">
        <v>492152428</v>
      </c>
      <c r="N84" s="16">
        <f t="shared" si="6"/>
        <v>0</v>
      </c>
    </row>
    <row r="85" spans="1:14" x14ac:dyDescent="0.25">
      <c r="A85" t="s">
        <v>768</v>
      </c>
      <c r="D85" s="8">
        <v>15881449692.210001</v>
      </c>
      <c r="E85" s="8">
        <v>118550308</v>
      </c>
      <c r="F85" s="8">
        <v>16000000000.210001</v>
      </c>
      <c r="I85" s="16">
        <v>16000000000.209999</v>
      </c>
      <c r="J85" s="8">
        <f t="shared" si="7"/>
        <v>0</v>
      </c>
      <c r="K85" s="16">
        <v>15881449692.209999</v>
      </c>
      <c r="L85" s="16">
        <f t="shared" si="5"/>
        <v>0</v>
      </c>
      <c r="M85" s="16">
        <v>118550308</v>
      </c>
      <c r="N85" s="16">
        <f t="shared" si="6"/>
        <v>0</v>
      </c>
    </row>
    <row r="86" spans="1:14" x14ac:dyDescent="0.25">
      <c r="A86" t="s">
        <v>770</v>
      </c>
      <c r="D86" s="8">
        <v>13580000000</v>
      </c>
      <c r="E86" s="8">
        <v>20000000</v>
      </c>
      <c r="F86" s="8">
        <v>13600000000</v>
      </c>
      <c r="I86" s="16">
        <v>13600000000</v>
      </c>
      <c r="J86" s="8">
        <f t="shared" si="7"/>
        <v>0</v>
      </c>
      <c r="K86" s="16">
        <v>13580000000</v>
      </c>
      <c r="L86" s="16">
        <f t="shared" si="5"/>
        <v>0</v>
      </c>
      <c r="M86" s="16">
        <v>20000000</v>
      </c>
      <c r="N86" s="16">
        <f t="shared" si="6"/>
        <v>0</v>
      </c>
    </row>
    <row r="87" spans="1:14" x14ac:dyDescent="0.25">
      <c r="A87" t="s">
        <v>773</v>
      </c>
      <c r="D87" s="8">
        <v>12000000000</v>
      </c>
      <c r="E87" s="8"/>
      <c r="F87" s="8">
        <v>12000000000</v>
      </c>
      <c r="I87" s="16">
        <v>12000000000</v>
      </c>
      <c r="J87" s="8">
        <f t="shared" si="7"/>
        <v>0</v>
      </c>
      <c r="K87" s="16">
        <v>12000000000</v>
      </c>
      <c r="L87" s="16">
        <f t="shared" si="5"/>
        <v>0</v>
      </c>
      <c r="M87" s="16">
        <v>0</v>
      </c>
      <c r="N87" s="16">
        <f t="shared" si="6"/>
        <v>0</v>
      </c>
    </row>
    <row r="88" spans="1:14" x14ac:dyDescent="0.25">
      <c r="A88" t="s">
        <v>765</v>
      </c>
      <c r="D88" s="8">
        <v>6418425334</v>
      </c>
      <c r="E88" s="8">
        <v>261574666</v>
      </c>
      <c r="F88" s="8">
        <v>6680000000</v>
      </c>
      <c r="I88" s="16">
        <v>6680000000</v>
      </c>
      <c r="J88" s="8">
        <f t="shared" si="7"/>
        <v>0</v>
      </c>
      <c r="K88" s="16">
        <v>6418425334</v>
      </c>
      <c r="L88" s="16">
        <f t="shared" si="5"/>
        <v>0</v>
      </c>
      <c r="M88" s="16">
        <v>261574666</v>
      </c>
      <c r="N88" s="16">
        <f t="shared" si="6"/>
        <v>0</v>
      </c>
    </row>
    <row r="89" spans="1:14" x14ac:dyDescent="0.25">
      <c r="A89" t="s">
        <v>764</v>
      </c>
      <c r="D89" s="8">
        <v>6000000000</v>
      </c>
      <c r="E89" s="8"/>
      <c r="F89" s="8">
        <v>6000000000</v>
      </c>
      <c r="I89" s="16">
        <v>6000000000</v>
      </c>
      <c r="J89" s="8">
        <f t="shared" si="7"/>
        <v>0</v>
      </c>
      <c r="K89" s="16">
        <v>6000000000</v>
      </c>
      <c r="L89" s="16">
        <f t="shared" si="5"/>
        <v>0</v>
      </c>
      <c r="M89" s="16">
        <v>0</v>
      </c>
      <c r="N89" s="16">
        <f t="shared" si="6"/>
        <v>0</v>
      </c>
    </row>
    <row r="90" spans="1:14" x14ac:dyDescent="0.25">
      <c r="A90" t="s">
        <v>763</v>
      </c>
      <c r="D90" s="8">
        <v>6500000000</v>
      </c>
      <c r="E90" s="8"/>
      <c r="F90" s="8">
        <v>6500000000</v>
      </c>
      <c r="I90" s="16">
        <v>6500000000</v>
      </c>
      <c r="J90" s="8">
        <f t="shared" si="7"/>
        <v>0</v>
      </c>
      <c r="K90" s="16">
        <v>6500000000</v>
      </c>
      <c r="L90" s="16">
        <f t="shared" si="5"/>
        <v>0</v>
      </c>
      <c r="M90" s="16">
        <v>0</v>
      </c>
      <c r="N90" s="16">
        <f t="shared" si="6"/>
        <v>0</v>
      </c>
    </row>
    <row r="91" spans="1:14" x14ac:dyDescent="0.25">
      <c r="A91" t="s">
        <v>741</v>
      </c>
      <c r="D91" s="8">
        <v>6000000000</v>
      </c>
      <c r="E91" s="8"/>
      <c r="F91" s="8">
        <v>6000000000</v>
      </c>
      <c r="I91" s="16">
        <v>6000000000</v>
      </c>
      <c r="J91" s="8">
        <f t="shared" si="7"/>
        <v>0</v>
      </c>
      <c r="K91" s="16">
        <v>6000000000</v>
      </c>
      <c r="L91" s="16">
        <f t="shared" si="5"/>
        <v>0</v>
      </c>
      <c r="M91" s="16">
        <v>0</v>
      </c>
      <c r="N91" s="16">
        <f t="shared" si="6"/>
        <v>0</v>
      </c>
    </row>
    <row r="92" spans="1:14" x14ac:dyDescent="0.25">
      <c r="A92" t="s">
        <v>774</v>
      </c>
      <c r="D92" s="8">
        <v>7100000000</v>
      </c>
      <c r="E92" s="8"/>
      <c r="F92" s="8">
        <v>7100000000</v>
      </c>
      <c r="I92" s="16">
        <v>7100000000</v>
      </c>
      <c r="J92" s="8">
        <f t="shared" si="7"/>
        <v>0</v>
      </c>
      <c r="K92" s="16">
        <v>7100000000</v>
      </c>
      <c r="L92" s="16">
        <f t="shared" si="5"/>
        <v>0</v>
      </c>
      <c r="M92" s="16">
        <v>0</v>
      </c>
      <c r="N92" s="16">
        <f t="shared" si="6"/>
        <v>0</v>
      </c>
    </row>
    <row r="93" spans="1:14" x14ac:dyDescent="0.25">
      <c r="A93" t="s">
        <v>762</v>
      </c>
      <c r="D93" s="8">
        <v>5700000000</v>
      </c>
      <c r="E93" s="8"/>
      <c r="F93" s="8">
        <v>5700000000</v>
      </c>
      <c r="I93" s="16">
        <v>5700000000</v>
      </c>
      <c r="J93" s="8">
        <f t="shared" si="7"/>
        <v>0</v>
      </c>
      <c r="K93" s="16">
        <v>5700000000</v>
      </c>
      <c r="L93" s="16">
        <f t="shared" si="5"/>
        <v>0</v>
      </c>
      <c r="M93" s="16">
        <v>0</v>
      </c>
      <c r="N93" s="16">
        <f t="shared" si="6"/>
        <v>0</v>
      </c>
    </row>
    <row r="94" spans="1:14" x14ac:dyDescent="0.25">
      <c r="A94" t="s">
        <v>761</v>
      </c>
      <c r="D94" s="8">
        <v>7300000000</v>
      </c>
      <c r="E94" s="8"/>
      <c r="F94" s="8">
        <v>7300000000</v>
      </c>
      <c r="I94" s="16">
        <v>7300000000</v>
      </c>
      <c r="J94" s="8">
        <f t="shared" si="7"/>
        <v>0</v>
      </c>
      <c r="K94" s="16">
        <v>7300000000</v>
      </c>
      <c r="L94" s="16">
        <f t="shared" si="5"/>
        <v>0</v>
      </c>
      <c r="M94" s="16">
        <v>0</v>
      </c>
      <c r="N94" s="16">
        <f t="shared" si="6"/>
        <v>0</v>
      </c>
    </row>
    <row r="95" spans="1:14" x14ac:dyDescent="0.25">
      <c r="A95" t="s">
        <v>852</v>
      </c>
      <c r="D95" s="8">
        <v>5800000000</v>
      </c>
      <c r="E95" s="8"/>
      <c r="F95" s="8">
        <v>5800000000</v>
      </c>
      <c r="I95" s="16">
        <v>5800000000</v>
      </c>
      <c r="J95" s="8">
        <f t="shared" si="7"/>
        <v>0</v>
      </c>
      <c r="K95" s="16">
        <v>5800000000</v>
      </c>
      <c r="L95" s="16">
        <f t="shared" si="5"/>
        <v>0</v>
      </c>
      <c r="M95" s="16">
        <v>0</v>
      </c>
      <c r="N95" s="16">
        <f t="shared" si="6"/>
        <v>0</v>
      </c>
    </row>
    <row r="96" spans="1:14" x14ac:dyDescent="0.25">
      <c r="A96" t="s">
        <v>760</v>
      </c>
      <c r="D96" s="8">
        <v>8100000000</v>
      </c>
      <c r="E96" s="8"/>
      <c r="F96" s="8">
        <v>8100000000</v>
      </c>
      <c r="I96" s="16">
        <v>8100000000</v>
      </c>
      <c r="J96" s="8">
        <f t="shared" si="7"/>
        <v>0</v>
      </c>
      <c r="K96" s="16">
        <v>8100000000</v>
      </c>
      <c r="L96" s="16">
        <f t="shared" si="5"/>
        <v>0</v>
      </c>
      <c r="M96" s="16">
        <v>0</v>
      </c>
      <c r="N96" s="16">
        <f t="shared" si="6"/>
        <v>0</v>
      </c>
    </row>
    <row r="97" spans="1:14" x14ac:dyDescent="0.25">
      <c r="A97" t="s">
        <v>766</v>
      </c>
      <c r="D97" s="8">
        <v>4100000000</v>
      </c>
      <c r="E97" s="8"/>
      <c r="F97" s="8">
        <v>4100000000</v>
      </c>
      <c r="I97" s="16">
        <v>4100000000</v>
      </c>
      <c r="J97" s="8">
        <f t="shared" si="7"/>
        <v>0</v>
      </c>
      <c r="K97" s="16">
        <v>4100000000</v>
      </c>
      <c r="L97" s="16">
        <f t="shared" si="5"/>
        <v>0</v>
      </c>
      <c r="M97" s="16">
        <v>0</v>
      </c>
      <c r="N97" s="16">
        <f t="shared" si="6"/>
        <v>0</v>
      </c>
    </row>
    <row r="98" spans="1:14" x14ac:dyDescent="0.25">
      <c r="A98" t="s">
        <v>769</v>
      </c>
      <c r="D98" s="8">
        <v>7051000000</v>
      </c>
      <c r="E98" s="8">
        <v>3949000000</v>
      </c>
      <c r="F98" s="8">
        <v>11000000000</v>
      </c>
      <c r="I98" s="16">
        <v>11000000000</v>
      </c>
      <c r="J98" s="8">
        <f t="shared" si="7"/>
        <v>0</v>
      </c>
      <c r="K98" s="16">
        <v>7051000000</v>
      </c>
      <c r="L98" s="16">
        <f t="shared" si="5"/>
        <v>0</v>
      </c>
      <c r="M98" s="16">
        <v>3949000000</v>
      </c>
      <c r="N98" s="16">
        <f t="shared" si="6"/>
        <v>0</v>
      </c>
    </row>
    <row r="99" spans="1:14" x14ac:dyDescent="0.25">
      <c r="A99" t="s">
        <v>889</v>
      </c>
      <c r="D99" s="8">
        <v>4900000000</v>
      </c>
      <c r="E99" s="8"/>
      <c r="F99" s="8">
        <v>4900000000</v>
      </c>
      <c r="I99" s="16">
        <v>4900000000</v>
      </c>
      <c r="J99" s="8">
        <f t="shared" si="7"/>
        <v>0</v>
      </c>
      <c r="K99" s="16">
        <v>4900000000</v>
      </c>
      <c r="L99" s="16">
        <f t="shared" si="5"/>
        <v>0</v>
      </c>
      <c r="M99" s="16">
        <v>0</v>
      </c>
      <c r="N99" s="16">
        <f t="shared" si="6"/>
        <v>0</v>
      </c>
    </row>
    <row r="100" spans="1:14" x14ac:dyDescent="0.25">
      <c r="A100" t="s">
        <v>742</v>
      </c>
      <c r="D100" s="8">
        <v>8800000000</v>
      </c>
      <c r="E100" s="8"/>
      <c r="F100" s="8">
        <v>8800000000</v>
      </c>
      <c r="I100" s="16">
        <v>8800000000</v>
      </c>
      <c r="J100" s="8">
        <f t="shared" si="7"/>
        <v>0</v>
      </c>
      <c r="K100" s="16">
        <v>8800000000</v>
      </c>
      <c r="L100" s="16">
        <f t="shared" ref="L100:L125" si="8">+K100-D100</f>
        <v>0</v>
      </c>
      <c r="M100" s="16">
        <v>0</v>
      </c>
      <c r="N100" s="16">
        <f t="shared" ref="N100:N125" si="9">+M100-E100</f>
        <v>0</v>
      </c>
    </row>
    <row r="101" spans="1:14" x14ac:dyDescent="0.25">
      <c r="A101" t="s">
        <v>899</v>
      </c>
      <c r="D101" s="8">
        <v>280041000</v>
      </c>
      <c r="E101" s="8"/>
      <c r="F101" s="8">
        <v>280041000</v>
      </c>
      <c r="I101" s="16">
        <v>280041000</v>
      </c>
      <c r="J101" s="8">
        <f t="shared" si="7"/>
        <v>0</v>
      </c>
      <c r="K101" s="16">
        <v>280041000</v>
      </c>
      <c r="L101" s="16">
        <f t="shared" si="8"/>
        <v>0</v>
      </c>
      <c r="M101" s="16">
        <v>0</v>
      </c>
      <c r="N101" s="16">
        <f t="shared" si="9"/>
        <v>0</v>
      </c>
    </row>
    <row r="102" spans="1:14" x14ac:dyDescent="0.25">
      <c r="A102" t="s">
        <v>870</v>
      </c>
      <c r="D102" s="8">
        <v>3722850000</v>
      </c>
      <c r="E102" s="8"/>
      <c r="F102" s="8">
        <v>3722850000</v>
      </c>
      <c r="I102" s="16">
        <v>3722850000</v>
      </c>
      <c r="J102" s="8">
        <f t="shared" si="7"/>
        <v>0</v>
      </c>
      <c r="K102" s="16">
        <v>3722850000</v>
      </c>
      <c r="L102" s="16">
        <f t="shared" si="8"/>
        <v>0</v>
      </c>
      <c r="M102" s="16">
        <v>0</v>
      </c>
      <c r="N102" s="16">
        <f t="shared" si="9"/>
        <v>0</v>
      </c>
    </row>
    <row r="103" spans="1:14" x14ac:dyDescent="0.25">
      <c r="A103" t="s">
        <v>883</v>
      </c>
      <c r="D103" s="8">
        <v>60560000000.239998</v>
      </c>
      <c r="E103" s="8">
        <v>4340000000</v>
      </c>
      <c r="F103" s="8">
        <v>64900000000.239998</v>
      </c>
      <c r="I103" s="16">
        <v>64900000000.239998</v>
      </c>
      <c r="J103" s="8">
        <f t="shared" si="7"/>
        <v>0</v>
      </c>
      <c r="K103" s="16">
        <v>60560000000.239998</v>
      </c>
      <c r="L103" s="16">
        <f t="shared" si="8"/>
        <v>0</v>
      </c>
      <c r="M103" s="16">
        <v>4340000000</v>
      </c>
      <c r="N103" s="16">
        <f t="shared" si="9"/>
        <v>0</v>
      </c>
    </row>
    <row r="104" spans="1:14" x14ac:dyDescent="0.25">
      <c r="A104" t="s">
        <v>885</v>
      </c>
      <c r="D104" s="8">
        <v>96030000</v>
      </c>
      <c r="E104" s="8"/>
      <c r="F104" s="8">
        <v>96030000</v>
      </c>
      <c r="I104" s="16">
        <v>96030000</v>
      </c>
      <c r="J104" s="8">
        <f t="shared" si="7"/>
        <v>0</v>
      </c>
      <c r="K104" s="16">
        <v>96030000</v>
      </c>
      <c r="L104" s="16">
        <f t="shared" si="8"/>
        <v>0</v>
      </c>
      <c r="M104" s="16">
        <v>0</v>
      </c>
      <c r="N104" s="16">
        <f t="shared" si="9"/>
        <v>0</v>
      </c>
    </row>
    <row r="105" spans="1:14" x14ac:dyDescent="0.25">
      <c r="A105" t="s">
        <v>886</v>
      </c>
      <c r="D105" s="8">
        <v>2500000000</v>
      </c>
      <c r="E105" s="8"/>
      <c r="F105" s="8">
        <v>2500000000</v>
      </c>
      <c r="I105" s="16">
        <v>2500000000</v>
      </c>
      <c r="J105" s="8">
        <f t="shared" si="7"/>
        <v>0</v>
      </c>
      <c r="K105" s="16">
        <v>2500000000</v>
      </c>
      <c r="L105" s="16">
        <f t="shared" si="8"/>
        <v>0</v>
      </c>
      <c r="M105" s="16">
        <v>0</v>
      </c>
      <c r="N105" s="16">
        <f t="shared" si="9"/>
        <v>0</v>
      </c>
    </row>
    <row r="106" spans="1:14" x14ac:dyDescent="0.25">
      <c r="A106" t="s">
        <v>865</v>
      </c>
      <c r="D106" s="8">
        <v>367000000</v>
      </c>
      <c r="E106" s="8"/>
      <c r="F106" s="8">
        <v>367000000</v>
      </c>
      <c r="I106" s="16">
        <v>367000000</v>
      </c>
      <c r="J106" s="8">
        <f t="shared" si="7"/>
        <v>0</v>
      </c>
      <c r="K106" s="16">
        <v>367000000</v>
      </c>
      <c r="L106" s="16">
        <f t="shared" si="8"/>
        <v>0</v>
      </c>
      <c r="M106" s="16">
        <v>0</v>
      </c>
      <c r="N106" s="16">
        <f t="shared" si="9"/>
        <v>0</v>
      </c>
    </row>
    <row r="107" spans="1:14" x14ac:dyDescent="0.25">
      <c r="A107" t="s">
        <v>842</v>
      </c>
      <c r="D107" s="8">
        <v>110500000</v>
      </c>
      <c r="E107" s="8"/>
      <c r="F107" s="8">
        <v>110500000</v>
      </c>
      <c r="I107" s="16">
        <v>110500000</v>
      </c>
      <c r="J107" s="8">
        <f t="shared" si="7"/>
        <v>0</v>
      </c>
      <c r="K107" s="16">
        <v>110500000</v>
      </c>
      <c r="L107" s="16">
        <f t="shared" si="8"/>
        <v>0</v>
      </c>
      <c r="M107" s="16">
        <v>0</v>
      </c>
      <c r="N107" s="16">
        <f t="shared" si="9"/>
        <v>0</v>
      </c>
    </row>
    <row r="108" spans="1:14" x14ac:dyDescent="0.25">
      <c r="A108" t="s">
        <v>848</v>
      </c>
      <c r="D108" s="8">
        <v>750000000</v>
      </c>
      <c r="E108" s="8"/>
      <c r="F108" s="8">
        <v>750000000</v>
      </c>
      <c r="I108" s="16">
        <v>750000000</v>
      </c>
      <c r="J108" s="8">
        <f t="shared" si="7"/>
        <v>0</v>
      </c>
      <c r="K108" s="16">
        <v>750000000</v>
      </c>
      <c r="L108" s="16">
        <f t="shared" si="8"/>
        <v>0</v>
      </c>
      <c r="M108" s="16">
        <v>0</v>
      </c>
      <c r="N108" s="16">
        <f t="shared" si="9"/>
        <v>0</v>
      </c>
    </row>
    <row r="109" spans="1:14" x14ac:dyDescent="0.25">
      <c r="A109" t="s">
        <v>887</v>
      </c>
      <c r="D109" s="8">
        <v>800000000</v>
      </c>
      <c r="E109" s="8"/>
      <c r="F109" s="8">
        <v>800000000</v>
      </c>
      <c r="I109" s="16">
        <v>800000000</v>
      </c>
      <c r="J109" s="8">
        <f t="shared" si="7"/>
        <v>0</v>
      </c>
      <c r="K109" s="16">
        <v>800000000</v>
      </c>
      <c r="L109" s="16">
        <f t="shared" si="8"/>
        <v>0</v>
      </c>
      <c r="M109" s="16">
        <v>0</v>
      </c>
      <c r="N109" s="16">
        <f t="shared" si="9"/>
        <v>0</v>
      </c>
    </row>
    <row r="110" spans="1:14" x14ac:dyDescent="0.25">
      <c r="A110" t="s">
        <v>846</v>
      </c>
      <c r="D110" s="8">
        <v>760000000</v>
      </c>
      <c r="E110" s="8"/>
      <c r="F110" s="8">
        <v>760000000</v>
      </c>
      <c r="I110" s="16">
        <v>760000000</v>
      </c>
      <c r="J110" s="8">
        <f t="shared" si="7"/>
        <v>0</v>
      </c>
      <c r="K110" s="16">
        <v>760000000</v>
      </c>
      <c r="L110" s="16">
        <f t="shared" si="8"/>
        <v>0</v>
      </c>
      <c r="M110" s="16">
        <v>0</v>
      </c>
      <c r="N110" s="16">
        <f t="shared" si="9"/>
        <v>0</v>
      </c>
    </row>
    <row r="111" spans="1:14" x14ac:dyDescent="0.25">
      <c r="A111" t="s">
        <v>897</v>
      </c>
      <c r="D111" s="8">
        <v>344120000</v>
      </c>
      <c r="E111" s="8"/>
      <c r="F111" s="8">
        <v>344120000</v>
      </c>
      <c r="I111" s="16">
        <v>344120000</v>
      </c>
      <c r="J111" s="8">
        <f t="shared" si="7"/>
        <v>0</v>
      </c>
      <c r="K111" s="16">
        <v>344120000</v>
      </c>
      <c r="L111" s="16">
        <f t="shared" si="8"/>
        <v>0</v>
      </c>
      <c r="M111" s="16">
        <v>0</v>
      </c>
      <c r="N111" s="16">
        <f t="shared" si="9"/>
        <v>0</v>
      </c>
    </row>
    <row r="112" spans="1:14" x14ac:dyDescent="0.25">
      <c r="A112" t="s">
        <v>855</v>
      </c>
      <c r="D112" s="8">
        <v>850000000</v>
      </c>
      <c r="E112" s="8"/>
      <c r="F112" s="8">
        <v>850000000</v>
      </c>
      <c r="I112" s="16">
        <v>850000000</v>
      </c>
      <c r="J112" s="8">
        <f t="shared" si="7"/>
        <v>0</v>
      </c>
      <c r="K112" s="16">
        <v>850000000</v>
      </c>
      <c r="L112" s="16">
        <f t="shared" si="8"/>
        <v>0</v>
      </c>
      <c r="M112" s="16">
        <v>0</v>
      </c>
      <c r="N112" s="16">
        <f t="shared" si="9"/>
        <v>0</v>
      </c>
    </row>
    <row r="113" spans="1:14" x14ac:dyDescent="0.25">
      <c r="A113" t="s">
        <v>863</v>
      </c>
      <c r="D113" s="8">
        <v>800000000</v>
      </c>
      <c r="E113" s="8"/>
      <c r="F113" s="8">
        <v>800000000</v>
      </c>
      <c r="I113" s="16">
        <v>800000000</v>
      </c>
      <c r="J113" s="8">
        <f t="shared" si="7"/>
        <v>0</v>
      </c>
      <c r="K113" s="16">
        <v>800000000</v>
      </c>
      <c r="L113" s="16">
        <f t="shared" si="8"/>
        <v>0</v>
      </c>
      <c r="M113" s="16">
        <v>0</v>
      </c>
      <c r="N113" s="16">
        <f t="shared" si="9"/>
        <v>0</v>
      </c>
    </row>
    <row r="114" spans="1:14" x14ac:dyDescent="0.25">
      <c r="A114" t="s">
        <v>857</v>
      </c>
      <c r="D114" s="8">
        <v>800000000</v>
      </c>
      <c r="E114" s="8"/>
      <c r="F114" s="8">
        <v>800000000</v>
      </c>
      <c r="I114" s="16">
        <v>800000000</v>
      </c>
      <c r="J114" s="8">
        <f t="shared" si="7"/>
        <v>0</v>
      </c>
      <c r="K114" s="16">
        <v>800000000</v>
      </c>
      <c r="L114" s="16">
        <f t="shared" si="8"/>
        <v>0</v>
      </c>
      <c r="M114" s="16">
        <v>0</v>
      </c>
      <c r="N114" s="16">
        <f t="shared" si="9"/>
        <v>0</v>
      </c>
    </row>
    <row r="115" spans="1:14" x14ac:dyDescent="0.25">
      <c r="A115" t="s">
        <v>853</v>
      </c>
      <c r="D115" s="8">
        <v>3510000000</v>
      </c>
      <c r="E115" s="8"/>
      <c r="F115" s="8">
        <v>3510000000</v>
      </c>
      <c r="I115" s="16">
        <v>3510000000</v>
      </c>
      <c r="J115" s="8">
        <f t="shared" si="7"/>
        <v>0</v>
      </c>
      <c r="K115" s="16">
        <v>3510000000</v>
      </c>
      <c r="L115" s="16">
        <f t="shared" si="8"/>
        <v>0</v>
      </c>
      <c r="M115" s="16">
        <v>0</v>
      </c>
      <c r="N115" s="16">
        <f t="shared" si="9"/>
        <v>0</v>
      </c>
    </row>
    <row r="116" spans="1:14" x14ac:dyDescent="0.25">
      <c r="A116" t="s">
        <v>866</v>
      </c>
      <c r="D116" s="8">
        <v>1221113800</v>
      </c>
      <c r="E116" s="8">
        <v>809897400</v>
      </c>
      <c r="F116" s="8">
        <v>2031011200</v>
      </c>
      <c r="I116" s="16">
        <v>2031011200</v>
      </c>
      <c r="J116" s="8">
        <f t="shared" si="7"/>
        <v>0</v>
      </c>
      <c r="K116" s="16">
        <v>1221113800</v>
      </c>
      <c r="L116" s="16">
        <f t="shared" si="8"/>
        <v>0</v>
      </c>
      <c r="M116" s="16">
        <v>809897400</v>
      </c>
      <c r="N116" s="16">
        <f t="shared" si="9"/>
        <v>0</v>
      </c>
    </row>
    <row r="117" spans="1:14" x14ac:dyDescent="0.25">
      <c r="A117" t="s">
        <v>909</v>
      </c>
      <c r="D117" s="8">
        <v>2632500000</v>
      </c>
      <c r="E117" s="8"/>
      <c r="F117" s="8">
        <v>2632500000</v>
      </c>
      <c r="I117" s="16">
        <v>2632500000</v>
      </c>
      <c r="J117" s="8">
        <f t="shared" si="7"/>
        <v>0</v>
      </c>
      <c r="K117" s="16">
        <v>2632500000</v>
      </c>
      <c r="L117" s="16">
        <f t="shared" si="8"/>
        <v>0</v>
      </c>
      <c r="M117" s="16">
        <v>0</v>
      </c>
      <c r="N117" s="16">
        <f t="shared" si="9"/>
        <v>0</v>
      </c>
    </row>
    <row r="118" spans="1:14" x14ac:dyDescent="0.25">
      <c r="A118" t="s">
        <v>903</v>
      </c>
      <c r="D118" s="8">
        <v>327150000</v>
      </c>
      <c r="E118" s="8">
        <v>2246950000</v>
      </c>
      <c r="F118" s="8">
        <v>2574100000</v>
      </c>
      <c r="I118" s="16">
        <v>2574100000</v>
      </c>
      <c r="J118" s="8">
        <f t="shared" si="7"/>
        <v>0</v>
      </c>
      <c r="K118" s="16">
        <v>327150000</v>
      </c>
      <c r="L118" s="16">
        <f t="shared" si="8"/>
        <v>0</v>
      </c>
      <c r="M118" s="16">
        <v>2246950000</v>
      </c>
      <c r="N118" s="16">
        <f t="shared" si="9"/>
        <v>0</v>
      </c>
    </row>
    <row r="119" spans="1:14" x14ac:dyDescent="0.25">
      <c r="A119" t="s">
        <v>841</v>
      </c>
      <c r="D119" s="8">
        <v>90000000</v>
      </c>
      <c r="E119" s="8"/>
      <c r="F119" s="8">
        <v>90000000</v>
      </c>
      <c r="I119" s="16">
        <v>90000000</v>
      </c>
      <c r="J119" s="8">
        <f t="shared" si="7"/>
        <v>0</v>
      </c>
      <c r="K119" s="16">
        <v>90000000</v>
      </c>
      <c r="L119" s="16">
        <f t="shared" si="8"/>
        <v>0</v>
      </c>
      <c r="M119" s="16">
        <v>0</v>
      </c>
      <c r="N119" s="16">
        <f t="shared" si="9"/>
        <v>0</v>
      </c>
    </row>
    <row r="120" spans="1:14" x14ac:dyDescent="0.25">
      <c r="A120" t="s">
        <v>908</v>
      </c>
      <c r="D120" s="8">
        <v>3282600000</v>
      </c>
      <c r="E120" s="8"/>
      <c r="F120" s="8">
        <v>3282600000</v>
      </c>
      <c r="I120" s="16">
        <v>3282600000</v>
      </c>
      <c r="J120" s="8">
        <f t="shared" si="7"/>
        <v>0</v>
      </c>
      <c r="K120" s="16">
        <v>3282600000</v>
      </c>
      <c r="L120" s="16">
        <f t="shared" si="8"/>
        <v>0</v>
      </c>
      <c r="M120" s="16">
        <v>0</v>
      </c>
      <c r="N120" s="16">
        <f t="shared" si="9"/>
        <v>0</v>
      </c>
    </row>
    <row r="121" spans="1:14" x14ac:dyDescent="0.25">
      <c r="A121" t="s">
        <v>884</v>
      </c>
      <c r="D121" s="8">
        <v>2367745880</v>
      </c>
      <c r="E121" s="8"/>
      <c r="F121" s="8">
        <v>2367745880</v>
      </c>
      <c r="I121" s="16">
        <v>2367745880</v>
      </c>
      <c r="J121" s="8">
        <f t="shared" si="7"/>
        <v>0</v>
      </c>
      <c r="K121" s="16">
        <v>2367745880</v>
      </c>
      <c r="L121" s="16">
        <f t="shared" si="8"/>
        <v>0</v>
      </c>
      <c r="M121" s="16">
        <v>0</v>
      </c>
      <c r="N121" s="16">
        <f t="shared" si="9"/>
        <v>0</v>
      </c>
    </row>
    <row r="122" spans="1:14" x14ac:dyDescent="0.25">
      <c r="A122" t="s">
        <v>871</v>
      </c>
      <c r="D122" s="8">
        <v>470000000</v>
      </c>
      <c r="E122" s="8"/>
      <c r="F122" s="8">
        <v>470000000</v>
      </c>
      <c r="I122" s="16">
        <v>470000000</v>
      </c>
      <c r="J122" s="8">
        <f t="shared" si="7"/>
        <v>0</v>
      </c>
      <c r="K122" s="16">
        <v>470000000</v>
      </c>
      <c r="L122" s="16">
        <f t="shared" si="8"/>
        <v>0</v>
      </c>
      <c r="M122" s="16">
        <v>0</v>
      </c>
      <c r="N122" s="16">
        <f t="shared" si="9"/>
        <v>0</v>
      </c>
    </row>
    <row r="123" spans="1:14" x14ac:dyDescent="0.25">
      <c r="A123" t="s">
        <v>836</v>
      </c>
      <c r="D123" s="8">
        <v>6667400000</v>
      </c>
      <c r="E123" s="8"/>
      <c r="F123" s="8">
        <v>6667400000</v>
      </c>
      <c r="I123" s="16">
        <v>6667400000</v>
      </c>
      <c r="J123" s="8">
        <f t="shared" si="7"/>
        <v>0</v>
      </c>
      <c r="K123" s="16">
        <v>6667400000</v>
      </c>
      <c r="L123" s="16">
        <f t="shared" si="8"/>
        <v>0</v>
      </c>
      <c r="M123" s="16">
        <v>0</v>
      </c>
      <c r="N123" s="16">
        <f t="shared" si="9"/>
        <v>0</v>
      </c>
    </row>
    <row r="124" spans="1:14" x14ac:dyDescent="0.25">
      <c r="A124" t="s">
        <v>872</v>
      </c>
      <c r="D124" s="8">
        <v>1459610000</v>
      </c>
      <c r="E124" s="8"/>
      <c r="F124" s="8">
        <v>1459610000</v>
      </c>
      <c r="I124" s="16">
        <v>1459610000</v>
      </c>
      <c r="J124" s="8">
        <f t="shared" si="7"/>
        <v>0</v>
      </c>
      <c r="K124" s="16">
        <v>1459610000</v>
      </c>
      <c r="L124" s="16">
        <f t="shared" si="8"/>
        <v>0</v>
      </c>
      <c r="M124" s="16">
        <v>0</v>
      </c>
      <c r="N124" s="16">
        <f t="shared" si="9"/>
        <v>0</v>
      </c>
    </row>
    <row r="125" spans="1:14" x14ac:dyDescent="0.25">
      <c r="A125" t="s">
        <v>840</v>
      </c>
      <c r="D125" s="8">
        <v>600000000</v>
      </c>
      <c r="E125" s="8"/>
      <c r="F125" s="8">
        <v>600000000</v>
      </c>
      <c r="I125" s="16">
        <v>600000000</v>
      </c>
      <c r="J125" s="8">
        <f t="shared" si="7"/>
        <v>0</v>
      </c>
      <c r="K125" s="16">
        <v>600000000</v>
      </c>
      <c r="L125" s="16">
        <f t="shared" si="8"/>
        <v>0</v>
      </c>
      <c r="M125" s="16">
        <v>0</v>
      </c>
      <c r="N125" s="16">
        <f t="shared" si="9"/>
        <v>0</v>
      </c>
    </row>
    <row r="126" spans="1:14" x14ac:dyDescent="0.25">
      <c r="A126" t="s">
        <v>781</v>
      </c>
      <c r="D126" s="8">
        <v>970694981562.3103</v>
      </c>
      <c r="E126" s="8">
        <v>163916465805.60999</v>
      </c>
      <c r="F126" s="8">
        <v>1134611447367.9204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FORMATO RESOLUCIÓN</vt:lpstr>
      <vt:lpstr>RUBROS</vt:lpstr>
      <vt:lpstr>UNIDADES DEPENDENCIAS</vt:lpstr>
      <vt:lpstr>control_dep</vt:lpstr>
      <vt:lpstr>'FORMATO RESOLUCIÓN'!Área_de_impresión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Hebert Méndez R</dc:creator>
  <cp:lastModifiedBy>YASMIN ROJAS ARAQUE</cp:lastModifiedBy>
  <cp:lastPrinted>2024-01-03T19:31:49Z</cp:lastPrinted>
  <dcterms:created xsi:type="dcterms:W3CDTF">2023-12-30T21:57:47Z</dcterms:created>
  <dcterms:modified xsi:type="dcterms:W3CDTF">2024-01-15T15:25:06Z</dcterms:modified>
</cp:coreProperties>
</file>